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84" r:id="rId9"/>
    <pivotCache cacheId="185" r:id="rId10"/>
    <pivotCache cacheId="186" r:id="rId11"/>
    <pivotCache cacheId="187" r:id="rId12"/>
    <pivotCache cacheId="188" r:id="rId13"/>
    <pivotCache cacheId="189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A112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A107" i="2" s="1"/>
  <c r="W107" i="2"/>
  <c r="X107" i="2"/>
  <c r="Y107" i="2"/>
  <c r="Z107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A42" i="2" s="1"/>
  <c r="W42" i="2"/>
  <c r="X42" i="2"/>
  <c r="Y42" i="2"/>
  <c r="AB42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B101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A754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C34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A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C24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/>
  <c r="R15" i="2"/>
  <c r="S15" i="2" s="1"/>
  <c r="T15" i="2"/>
  <c r="U15" i="2"/>
  <c r="V15" i="2"/>
  <c r="W15" i="2"/>
  <c r="X15" i="2"/>
  <c r="Y15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/>
  <c r="R171" i="2"/>
  <c r="S171" i="2" s="1"/>
  <c r="T171" i="2"/>
  <c r="U171" i="2"/>
  <c r="V171" i="2"/>
  <c r="W171" i="2"/>
  <c r="X171" i="2"/>
  <c r="Y171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/>
  <c r="R110" i="2"/>
  <c r="S110" i="2" s="1"/>
  <c r="T110" i="2"/>
  <c r="U110" i="2"/>
  <c r="V110" i="2"/>
  <c r="W110" i="2"/>
  <c r="X110" i="2"/>
  <c r="Y110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 s="1"/>
  <c r="T554" i="2"/>
  <c r="U554" i="2"/>
  <c r="V554" i="2"/>
  <c r="W554" i="2"/>
  <c r="X554" i="2"/>
  <c r="Y554" i="2"/>
  <c r="AC554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W321" i="2"/>
  <c r="X321" i="2"/>
  <c r="Y321" i="2"/>
  <c r="AC32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C269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W70" i="2"/>
  <c r="X70" i="2"/>
  <c r="Y70" i="2"/>
  <c r="AC70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 s="1"/>
  <c r="T40" i="2"/>
  <c r="U40" i="2"/>
  <c r="V40" i="2"/>
  <c r="W40" i="2"/>
  <c r="X40" i="2"/>
  <c r="Y40" i="2"/>
  <c r="AC4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C105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 s="1"/>
  <c r="R2" i="2"/>
  <c r="S2" i="2" s="1"/>
  <c r="T2" i="2"/>
  <c r="U2" i="2"/>
  <c r="V2" i="2"/>
  <c r="W2" i="2"/>
  <c r="X2" i="2"/>
  <c r="Y2" i="2"/>
  <c r="AC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C328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W883" i="2"/>
  <c r="X883" i="2"/>
  <c r="Y883" i="2"/>
  <c r="AC88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C718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W183" i="2"/>
  <c r="X183" i="2"/>
  <c r="Y183" i="2"/>
  <c r="AC183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C1101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C34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C126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C59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C9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C47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C27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C613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C176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C382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C63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C16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C15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C209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C47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C490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C154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C552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C279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W547" i="2"/>
  <c r="X547" i="2"/>
  <c r="Y547" i="2"/>
  <c r="AC547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C16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C531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C729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W739" i="2"/>
  <c r="X739" i="2"/>
  <c r="Y739" i="2"/>
  <c r="AC739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C228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C356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C566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C714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 s="1"/>
  <c r="R90" i="2"/>
  <c r="S90" i="2" s="1"/>
  <c r="T90" i="2"/>
  <c r="U90" i="2"/>
  <c r="V90" i="2"/>
  <c r="W90" i="2"/>
  <c r="X90" i="2"/>
  <c r="Y90" i="2"/>
  <c r="AC90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C525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C360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C148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C75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C46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C1030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C75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C588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W654" i="2"/>
  <c r="X654" i="2"/>
  <c r="Y654" i="2"/>
  <c r="AC654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C10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C1008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C526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C581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C268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C52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C400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W710" i="2"/>
  <c r="X710" i="2"/>
  <c r="Y710" i="2"/>
  <c r="AC71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W510" i="2"/>
  <c r="X510" i="2"/>
  <c r="Y510" i="2"/>
  <c r="AC510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W519" i="2"/>
  <c r="X519" i="2"/>
  <c r="Y519" i="2"/>
  <c r="AC51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W753" i="2"/>
  <c r="X753" i="2"/>
  <c r="Y753" i="2"/>
  <c r="AC753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W773" i="2"/>
  <c r="X773" i="2"/>
  <c r="Y773" i="2"/>
  <c r="AC773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C836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W258" i="2"/>
  <c r="X258" i="2"/>
  <c r="Y258" i="2"/>
  <c r="AC258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C454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C708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C388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 s="1"/>
  <c r="R576" i="2"/>
  <c r="S576" i="2" s="1"/>
  <c r="T576" i="2"/>
  <c r="U576" i="2"/>
  <c r="V576" i="2"/>
  <c r="W576" i="2"/>
  <c r="X576" i="2"/>
  <c r="Y576" i="2"/>
  <c r="AC57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C626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 s="1"/>
  <c r="T918" i="2"/>
  <c r="U918" i="2"/>
  <c r="V918" i="2"/>
  <c r="W918" i="2"/>
  <c r="X918" i="2"/>
  <c r="Y918" i="2"/>
  <c r="AC918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C985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C705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W1140" i="2"/>
  <c r="X1140" i="2"/>
  <c r="Y1140" i="2"/>
  <c r="AC1140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C25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C465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W583" i="2"/>
  <c r="X583" i="2"/>
  <c r="Y583" i="2"/>
  <c r="AC583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W1020" i="2"/>
  <c r="X1020" i="2"/>
  <c r="Y1020" i="2"/>
  <c r="AC102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 s="1"/>
  <c r="R568" i="2"/>
  <c r="S568" i="2" s="1"/>
  <c r="T568" i="2"/>
  <c r="U568" i="2"/>
  <c r="V568" i="2"/>
  <c r="W568" i="2"/>
  <c r="X568" i="2"/>
  <c r="Y568" i="2"/>
  <c r="AC56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W1016" i="2"/>
  <c r="X1016" i="2"/>
  <c r="Y1016" i="2"/>
  <c r="AC1016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 s="1"/>
  <c r="R1117" i="2"/>
  <c r="S1117" i="2" s="1"/>
  <c r="T1117" i="2"/>
  <c r="U1117" i="2"/>
  <c r="V1117" i="2"/>
  <c r="W1117" i="2"/>
  <c r="X1117" i="2"/>
  <c r="Y1117" i="2"/>
  <c r="AC1117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C1115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W680" i="2"/>
  <c r="X680" i="2"/>
  <c r="Y680" i="2"/>
  <c r="AC68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C1004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C1220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C587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C93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C933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C912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C934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C810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C980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C41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C806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C885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C1159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C969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C1063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C655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C92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C1143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C910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C971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C978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C937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C843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C84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C798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Z1067" i="2" l="1"/>
  <c r="AA170" i="2"/>
  <c r="Z15" i="2"/>
  <c r="AB326" i="2"/>
  <c r="AA538" i="2"/>
  <c r="AA255" i="2"/>
  <c r="Z962" i="2"/>
  <c r="Z745" i="2"/>
  <c r="Z725" i="2"/>
  <c r="AA1068" i="2"/>
  <c r="Z336" i="2"/>
  <c r="Z262" i="2"/>
  <c r="Z1187" i="2"/>
  <c r="Z805" i="2"/>
  <c r="AA572" i="2"/>
  <c r="Z23" i="2"/>
  <c r="Z152" i="2"/>
  <c r="AA952" i="2"/>
  <c r="AA916" i="2"/>
  <c r="AA746" i="2"/>
  <c r="AA366" i="2"/>
  <c r="AA188" i="2"/>
  <c r="AA443" i="2"/>
  <c r="Z553" i="2"/>
  <c r="Z1195" i="2"/>
  <c r="Z1097" i="2"/>
  <c r="Z788" i="2"/>
  <c r="Z480" i="2"/>
  <c r="Z869" i="2"/>
  <c r="AA573" i="2"/>
  <c r="AA1151" i="2"/>
  <c r="AA1147" i="2"/>
  <c r="AA794" i="2"/>
  <c r="Z484" i="2"/>
  <c r="Z767" i="2"/>
  <c r="AA494" i="2"/>
  <c r="AA656" i="2"/>
  <c r="AA801" i="2"/>
  <c r="AA1245" i="2"/>
  <c r="AA334" i="2"/>
  <c r="AA532" i="2"/>
  <c r="AA320" i="2"/>
  <c r="Z521" i="2"/>
  <c r="Z56" i="2"/>
  <c r="Z301" i="2"/>
  <c r="Z198" i="2"/>
  <c r="Z740" i="2"/>
  <c r="AA556" i="2"/>
  <c r="AA173" i="2"/>
  <c r="AA997" i="2"/>
  <c r="Z847" i="2"/>
  <c r="Z425" i="2"/>
  <c r="Z770" i="2"/>
  <c r="AB746" i="2"/>
  <c r="Z448" i="2"/>
  <c r="Z442" i="2"/>
  <c r="Z524" i="2"/>
  <c r="Z697" i="2"/>
  <c r="Z881" i="2"/>
  <c r="Z222" i="2"/>
  <c r="Z358" i="2"/>
  <c r="Z116" i="2"/>
  <c r="Z704" i="2"/>
  <c r="AA944" i="2"/>
  <c r="Z412" i="2"/>
  <c r="Z812" i="2"/>
  <c r="AA983" i="2"/>
  <c r="AA418" i="2"/>
  <c r="AA1057" i="2"/>
  <c r="Z1178" i="2"/>
  <c r="AA723" i="2"/>
  <c r="AA849" i="2"/>
  <c r="Z145" i="2"/>
  <c r="AA74" i="2"/>
  <c r="AA263" i="2"/>
  <c r="AA226" i="2"/>
  <c r="AA98" i="2"/>
  <c r="AA1033" i="2"/>
  <c r="Z986" i="2"/>
  <c r="AA648" i="2"/>
  <c r="AA1172" i="2"/>
  <c r="AA298" i="2"/>
  <c r="AA951" i="2"/>
  <c r="AA469" i="2"/>
  <c r="AA331" i="2"/>
  <c r="AA1014" i="2"/>
  <c r="AA194" i="2"/>
  <c r="Z309" i="2"/>
  <c r="AA1166" i="2"/>
  <c r="Z1044" i="2"/>
  <c r="AA1188" i="2"/>
  <c r="AA803" i="2"/>
  <c r="AA1235" i="2"/>
  <c r="AA675" i="2"/>
  <c r="AA737" i="2"/>
  <c r="AA123" i="2"/>
  <c r="AA548" i="2"/>
  <c r="AA1081" i="2"/>
  <c r="AA261" i="2"/>
  <c r="AA438" i="2"/>
  <c r="AA1192" i="2"/>
  <c r="AA115" i="2"/>
  <c r="AA759" i="2"/>
  <c r="AA316" i="2"/>
  <c r="AA1009" i="2"/>
  <c r="AA899" i="2"/>
  <c r="AA1026" i="2"/>
  <c r="Z1213" i="2"/>
  <c r="AA853" i="2"/>
  <c r="AB1057" i="2"/>
  <c r="Z76" i="2"/>
  <c r="Z750" i="2"/>
  <c r="Z450" i="2"/>
  <c r="AA627" i="2"/>
  <c r="AA317" i="2"/>
  <c r="Z435" i="2"/>
  <c r="Z234" i="2"/>
  <c r="AA471" i="2"/>
  <c r="Z251" i="2"/>
  <c r="AA203" i="2"/>
  <c r="AA372" i="2"/>
  <c r="Z479" i="2"/>
  <c r="Z409" i="2"/>
  <c r="AA353" i="2"/>
  <c r="AA350" i="2"/>
  <c r="Z210" i="2"/>
  <c r="Z1077" i="2"/>
  <c r="Z1223" i="2"/>
  <c r="Z414" i="2"/>
  <c r="Z415" i="2"/>
  <c r="AA827" i="2"/>
  <c r="Z1190" i="2"/>
  <c r="AA616" i="2"/>
  <c r="Z544" i="2"/>
  <c r="AA649" i="2"/>
  <c r="AA506" i="2"/>
  <c r="Z357" i="2"/>
  <c r="AA11" i="2"/>
  <c r="Z851" i="2"/>
  <c r="AA1077" i="2"/>
  <c r="AA942" i="2"/>
  <c r="AA924" i="2"/>
  <c r="AA893" i="2"/>
  <c r="Z765" i="2"/>
  <c r="AA1224" i="2"/>
  <c r="AA583" i="2"/>
  <c r="AA692" i="2"/>
  <c r="Z959" i="2"/>
  <c r="Z876" i="2"/>
  <c r="Z77" i="2"/>
  <c r="Z271" i="2"/>
  <c r="Z977" i="2"/>
  <c r="Z562" i="2"/>
  <c r="AB827" i="2"/>
  <c r="AA1023" i="2"/>
  <c r="AA397" i="2"/>
  <c r="Z304" i="2"/>
  <c r="Z1243" i="2"/>
  <c r="AA547" i="2"/>
  <c r="Z59" i="2"/>
  <c r="Z331" i="2"/>
  <c r="Z29" i="2"/>
  <c r="AB203" i="2"/>
  <c r="Z343" i="2"/>
  <c r="Z344" i="2"/>
  <c r="Z230" i="2"/>
  <c r="Z315" i="2"/>
  <c r="Z1146" i="2"/>
  <c r="AA1059" i="2"/>
  <c r="AA1085" i="2"/>
  <c r="AA787" i="2"/>
  <c r="AA1025" i="2"/>
  <c r="AA1131" i="2"/>
  <c r="AA464" i="2"/>
  <c r="Z944" i="2"/>
  <c r="AA797" i="2"/>
  <c r="AA1135" i="2"/>
  <c r="AA1227" i="2"/>
  <c r="AA751" i="2"/>
  <c r="Z457" i="2"/>
  <c r="AA149" i="2"/>
  <c r="AA702" i="2"/>
  <c r="AA497" i="2"/>
  <c r="AA227" i="2"/>
  <c r="AA369" i="2"/>
  <c r="AA1210" i="2"/>
  <c r="AA444" i="2"/>
  <c r="AA378" i="2"/>
  <c r="AA711" i="2"/>
  <c r="AA555" i="2"/>
  <c r="AA501" i="2"/>
  <c r="AA160" i="2"/>
  <c r="AA79" i="2"/>
  <c r="AA198" i="2"/>
  <c r="Z310" i="2"/>
  <c r="AA216" i="2"/>
  <c r="AA324" i="2"/>
  <c r="AA152" i="2"/>
  <c r="AA88" i="2"/>
  <c r="AA97" i="2"/>
  <c r="AA302" i="2"/>
  <c r="AA1038" i="2"/>
  <c r="AA1089" i="2"/>
  <c r="AA1046" i="2"/>
  <c r="AA956" i="2"/>
  <c r="AA854" i="2"/>
  <c r="AA1164" i="2"/>
  <c r="AA1061" i="2"/>
  <c r="AA1221" i="2"/>
  <c r="AA846" i="2"/>
  <c r="Z924" i="2"/>
  <c r="AA929" i="2"/>
  <c r="AA831" i="2"/>
  <c r="AA807" i="2"/>
  <c r="AA700" i="2"/>
  <c r="AA1161" i="2"/>
  <c r="AA1102" i="2"/>
  <c r="AA973" i="2"/>
  <c r="AA1091" i="2"/>
  <c r="Z982" i="2"/>
  <c r="Z808" i="2"/>
  <c r="AA1016" i="2"/>
  <c r="AA518" i="2"/>
  <c r="Z1201" i="2"/>
  <c r="Z821" i="2"/>
  <c r="AB675" i="2"/>
  <c r="AA1160" i="2"/>
  <c r="AB1033" i="2"/>
  <c r="AA335" i="2"/>
  <c r="AA865" i="2"/>
  <c r="AA1206" i="2"/>
  <c r="AA318" i="2"/>
  <c r="AA420" i="2"/>
  <c r="Z1098" i="2"/>
  <c r="AA520" i="2"/>
  <c r="AA421" i="2"/>
  <c r="Z259" i="2"/>
  <c r="AA654" i="2"/>
  <c r="AB1081" i="2"/>
  <c r="AA374" i="2"/>
  <c r="AA266" i="2"/>
  <c r="Z117" i="2"/>
  <c r="Z84" i="2"/>
  <c r="Z504" i="2"/>
  <c r="Z391" i="2"/>
  <c r="Z193" i="2"/>
  <c r="AA479" i="2"/>
  <c r="AA70" i="2"/>
  <c r="AA212" i="2"/>
  <c r="AA211" i="2"/>
  <c r="Z721" i="2"/>
  <c r="AA87" i="2"/>
  <c r="AA184" i="2"/>
  <c r="Z629" i="2"/>
  <c r="AA94" i="2"/>
  <c r="Z10" i="2"/>
  <c r="AA219" i="2"/>
  <c r="AA342" i="2"/>
  <c r="AA336" i="2"/>
  <c r="AA1242" i="2"/>
  <c r="AA1246" i="2"/>
  <c r="AA333" i="2"/>
  <c r="AA64" i="2"/>
  <c r="AA377" i="2"/>
  <c r="AA609" i="2"/>
  <c r="AA368" i="2"/>
  <c r="AA422" i="2"/>
  <c r="AA260" i="2"/>
  <c r="AA545" i="2"/>
  <c r="AA162" i="2"/>
  <c r="AA998" i="2"/>
  <c r="AA728" i="2"/>
  <c r="AA620" i="2"/>
  <c r="AA1036" i="2"/>
  <c r="AA567" i="2"/>
  <c r="AA128" i="2"/>
  <c r="AA1113" i="2"/>
  <c r="AA1022" i="2"/>
  <c r="Z1129" i="2"/>
  <c r="Z875" i="2"/>
  <c r="Z1055" i="2"/>
  <c r="AA1216" i="2"/>
  <c r="AA1183" i="2"/>
  <c r="Z1141" i="2"/>
  <c r="Z830" i="2"/>
  <c r="AA1124" i="2"/>
  <c r="Z913" i="2"/>
  <c r="Z958" i="2"/>
  <c r="Z938" i="2"/>
  <c r="AA852" i="2"/>
  <c r="Z653" i="2"/>
  <c r="AA1229" i="2"/>
  <c r="Z1034" i="2"/>
  <c r="Z964" i="2"/>
  <c r="AA1211" i="2"/>
  <c r="AA1225" i="2"/>
  <c r="AA764" i="2"/>
  <c r="AA429" i="2"/>
  <c r="AA680" i="2"/>
  <c r="AA1115" i="2"/>
  <c r="AA880" i="2"/>
  <c r="Z427" i="2"/>
  <c r="AA659" i="2"/>
  <c r="Z1204" i="2"/>
  <c r="Z608" i="2"/>
  <c r="AA462" i="2"/>
  <c r="Z695" i="2"/>
  <c r="Z1198" i="2"/>
  <c r="AA1201" i="2"/>
  <c r="AA736" i="2"/>
  <c r="Z1079" i="2"/>
  <c r="Z447" i="2"/>
  <c r="AA1103" i="2"/>
  <c r="Z508" i="2"/>
  <c r="AA122" i="2"/>
  <c r="AA231" i="2"/>
  <c r="AA688" i="2"/>
  <c r="AB576" i="2"/>
  <c r="AA576" i="2"/>
  <c r="AA965" i="2"/>
  <c r="AA976" i="2"/>
  <c r="AA1106" i="2"/>
  <c r="Z1083" i="2"/>
  <c r="AA579" i="2"/>
  <c r="Z846" i="2"/>
  <c r="AA966" i="2"/>
  <c r="AA911" i="2"/>
  <c r="AB941" i="2"/>
  <c r="AA941" i="2"/>
  <c r="AA850" i="2"/>
  <c r="Z905" i="2"/>
  <c r="Z1173" i="2"/>
  <c r="Z786" i="2"/>
  <c r="AA1056" i="2"/>
  <c r="AA615" i="2"/>
  <c r="Z1003" i="2"/>
  <c r="Z580" i="2"/>
  <c r="Z1230" i="2"/>
  <c r="Z800" i="2"/>
  <c r="Z802" i="2"/>
  <c r="AB578" i="2"/>
  <c r="AA578" i="2"/>
  <c r="AB617" i="2"/>
  <c r="AA617" i="2"/>
  <c r="AA870" i="2"/>
  <c r="Z1149" i="2"/>
  <c r="AA1203" i="2"/>
  <c r="AB853" i="2"/>
  <c r="AA690" i="2"/>
  <c r="Z1012" i="2"/>
  <c r="AA763" i="2"/>
  <c r="AA1097" i="2"/>
  <c r="AA1130" i="2"/>
  <c r="AA638" i="2"/>
  <c r="AA1237" i="2"/>
  <c r="Z983" i="2"/>
  <c r="AA232" i="2"/>
  <c r="Z1232" i="2"/>
  <c r="Z1084" i="2"/>
  <c r="AA447" i="2"/>
  <c r="AA712" i="2"/>
  <c r="AA449" i="2"/>
  <c r="AA646" i="2"/>
  <c r="AB335" i="2"/>
  <c r="AA540" i="2"/>
  <c r="AA904" i="2"/>
  <c r="AA992" i="2"/>
  <c r="AA673" i="2"/>
  <c r="AA647" i="2"/>
  <c r="AA519" i="2"/>
  <c r="AA605" i="2"/>
  <c r="AA710" i="2"/>
  <c r="AA313" i="2"/>
  <c r="AA699" i="2"/>
  <c r="AA514" i="2"/>
  <c r="AA636" i="2"/>
  <c r="AA314" i="2"/>
  <c r="AA278" i="2"/>
  <c r="Z591" i="2"/>
  <c r="AA1145" i="2"/>
  <c r="AA529" i="2"/>
  <c r="Z492" i="2"/>
  <c r="AA406" i="2"/>
  <c r="AC261" i="2"/>
  <c r="AA274" i="2"/>
  <c r="Z686" i="2"/>
  <c r="Z527" i="2"/>
  <c r="AA196" i="2"/>
  <c r="AA594" i="2"/>
  <c r="AA774" i="2"/>
  <c r="AA93" i="2"/>
  <c r="AA516" i="2"/>
  <c r="AB759" i="2"/>
  <c r="AA202" i="2"/>
  <c r="AA408" i="2"/>
  <c r="AA200" i="2"/>
  <c r="Z109" i="2"/>
  <c r="AA321" i="2"/>
  <c r="AA379" i="2"/>
  <c r="AA19" i="2"/>
  <c r="Z856" i="2"/>
  <c r="Z559" i="2"/>
  <c r="Z189" i="2"/>
  <c r="Z517" i="2"/>
  <c r="AA110" i="2"/>
  <c r="Z156" i="2"/>
  <c r="Z204" i="2"/>
  <c r="Z78" i="2"/>
  <c r="Z777" i="2"/>
  <c r="Z257" i="2"/>
  <c r="Z1180" i="2"/>
  <c r="Z733" i="2"/>
  <c r="AA543" i="2"/>
  <c r="AB728" i="2"/>
  <c r="AA631" i="2"/>
  <c r="AA487" i="2"/>
  <c r="AA475" i="2"/>
  <c r="Z149" i="2"/>
  <c r="Z124" i="2"/>
  <c r="Z499" i="2"/>
  <c r="Z1024" i="2"/>
  <c r="Z658" i="2"/>
  <c r="Z293" i="2"/>
  <c r="Z539" i="2"/>
  <c r="AB74" i="2"/>
  <c r="Z270" i="2"/>
  <c r="AA80" i="2"/>
  <c r="Z141" i="2"/>
  <c r="Z184" i="2"/>
  <c r="Z96" i="2"/>
  <c r="AB302" i="2"/>
  <c r="AA478" i="2"/>
  <c r="AA347" i="2"/>
  <c r="AA283" i="2"/>
  <c r="AA303" i="2"/>
  <c r="AA15" i="2"/>
  <c r="AA1002" i="2"/>
  <c r="AA664" i="2"/>
  <c r="Z1001" i="2"/>
  <c r="Z1199" i="2"/>
  <c r="Z749" i="2"/>
  <c r="AA404" i="2"/>
  <c r="AA31" i="2"/>
  <c r="AA563" i="2"/>
  <c r="Z452" i="2"/>
  <c r="AA390" i="2"/>
  <c r="AA510" i="2"/>
  <c r="AA596" i="2"/>
  <c r="AA498" i="2"/>
  <c r="Z249" i="2"/>
  <c r="AA512" i="2"/>
  <c r="Z165" i="2"/>
  <c r="Z172" i="2"/>
  <c r="AA401" i="2"/>
  <c r="AA84" i="2"/>
  <c r="AA292" i="2"/>
  <c r="AA104" i="2"/>
  <c r="Z20" i="2"/>
  <c r="AA557" i="2"/>
  <c r="AA1207" i="2"/>
  <c r="Z381" i="2"/>
  <c r="AA67" i="2"/>
  <c r="AA883" i="2"/>
  <c r="Z155" i="2"/>
  <c r="AA392" i="2"/>
  <c r="Z89" i="2"/>
  <c r="Z35" i="2"/>
  <c r="AA40" i="2"/>
  <c r="AA329" i="2"/>
  <c r="AA252" i="2"/>
  <c r="Z263" i="2"/>
  <c r="AA199" i="2"/>
  <c r="AB211" i="2"/>
  <c r="Z294" i="2"/>
  <c r="AA106" i="2"/>
  <c r="AA652" i="2"/>
  <c r="Z558" i="2"/>
  <c r="AA554" i="2"/>
  <c r="AA146" i="2"/>
  <c r="Z783" i="2"/>
  <c r="AA896" i="2"/>
  <c r="AA901" i="2"/>
  <c r="Z839" i="2"/>
  <c r="AA841" i="2"/>
  <c r="Z848" i="2"/>
  <c r="AB1151" i="2"/>
  <c r="Z898" i="2"/>
  <c r="AA1200" i="2"/>
  <c r="AA786" i="2"/>
  <c r="AA1174" i="2"/>
  <c r="AA1202" i="2"/>
  <c r="AA678" i="2"/>
  <c r="AA1083" i="2"/>
  <c r="AB1059" i="2"/>
  <c r="AA1070" i="2"/>
  <c r="AA1051" i="2"/>
  <c r="Z1047" i="2"/>
  <c r="AA871" i="2"/>
  <c r="AA1111" i="2"/>
  <c r="Z1228" i="2"/>
  <c r="AB1026" i="2"/>
  <c r="AA1222" i="2"/>
  <c r="AB1056" i="2"/>
  <c r="AA890" i="2"/>
  <c r="AA1150" i="2"/>
  <c r="AA979" i="2"/>
  <c r="AA946" i="2"/>
  <c r="AA963" i="2"/>
  <c r="AA1027" i="2"/>
  <c r="AA793" i="2"/>
  <c r="AA461" i="2"/>
  <c r="AA1158" i="2"/>
  <c r="AA1050" i="2"/>
  <c r="AA1179" i="2"/>
  <c r="AA412" i="2"/>
  <c r="AA833" i="2"/>
  <c r="AA1175" i="2"/>
  <c r="AA815" i="2"/>
  <c r="AA484" i="2"/>
  <c r="AA981" i="2"/>
  <c r="AA1226" i="2"/>
  <c r="AA662" i="2"/>
  <c r="AB565" i="2"/>
  <c r="AA565" i="2"/>
  <c r="AA1214" i="2"/>
  <c r="Z732" i="2"/>
  <c r="Z1125" i="2"/>
  <c r="Z1126" i="2"/>
  <c r="AA834" i="2"/>
  <c r="AA1118" i="2"/>
  <c r="Z790" i="2"/>
  <c r="Z936" i="2"/>
  <c r="Z887" i="2"/>
  <c r="AA909" i="2"/>
  <c r="Z785" i="2"/>
  <c r="AA735" i="2"/>
  <c r="AA766" i="2"/>
  <c r="AA1194" i="2"/>
  <c r="Z1218" i="2"/>
  <c r="AA863" i="2"/>
  <c r="AA784" i="2"/>
  <c r="AA830" i="2"/>
  <c r="AB1089" i="2"/>
  <c r="AA1128" i="2"/>
  <c r="Z817" i="2"/>
  <c r="AA1028" i="2"/>
  <c r="AA913" i="2"/>
  <c r="Z460" i="2"/>
  <c r="Z667" i="2"/>
  <c r="Z832" i="2"/>
  <c r="Z873" i="2"/>
  <c r="Z1100" i="2"/>
  <c r="AA867" i="2"/>
  <c r="AA1065" i="2"/>
  <c r="Z741" i="2"/>
  <c r="Z62" i="2"/>
  <c r="AB680" i="2"/>
  <c r="Z541" i="2"/>
  <c r="Z590" i="2"/>
  <c r="AA502" i="2"/>
  <c r="AA923" i="2"/>
  <c r="Z449" i="2"/>
  <c r="AB918" i="2"/>
  <c r="AA918" i="2"/>
  <c r="Z799" i="2"/>
  <c r="AA355" i="2"/>
  <c r="AA691" i="2"/>
  <c r="AA1230" i="2"/>
  <c r="AA1139" i="2"/>
  <c r="AB122" i="2"/>
  <c r="Z542" i="2"/>
  <c r="AA466" i="2"/>
  <c r="AA705" i="2"/>
  <c r="Z823" i="2"/>
  <c r="Z1108" i="2"/>
  <c r="AA1146" i="2"/>
  <c r="Z1088" i="2"/>
  <c r="AA704" i="2"/>
  <c r="AA817" i="2"/>
  <c r="AA919" i="2"/>
  <c r="AA1090" i="2"/>
  <c r="AA791" i="2"/>
  <c r="Z872" i="2"/>
  <c r="AA897" i="2"/>
  <c r="Z961" i="2"/>
  <c r="Z852" i="2"/>
  <c r="Z1229" i="2"/>
  <c r="AA967" i="2"/>
  <c r="AA1189" i="2"/>
  <c r="AA1112" i="2"/>
  <c r="AA571" i="2"/>
  <c r="AA789" i="2"/>
  <c r="Z1135" i="2"/>
  <c r="Z814" i="2"/>
  <c r="AA722" i="2"/>
  <c r="Z1069" i="2"/>
  <c r="AA1198" i="2"/>
  <c r="AA1045" i="2"/>
  <c r="Z1049" i="2"/>
  <c r="AA445" i="2"/>
  <c r="AA1168" i="2"/>
  <c r="AA769" i="2"/>
  <c r="AA668" i="2"/>
  <c r="Z231" i="2"/>
  <c r="AA987" i="2"/>
  <c r="AA1110" i="2"/>
  <c r="AA1205" i="2"/>
  <c r="Z601" i="2"/>
  <c r="Z663" i="2"/>
  <c r="Z121" i="2"/>
  <c r="Z698" i="2"/>
  <c r="Z208" i="2"/>
  <c r="AB545" i="2"/>
  <c r="Z1247" i="2"/>
  <c r="AB543" i="2"/>
  <c r="AB298" i="2"/>
  <c r="Z337" i="2"/>
  <c r="AB514" i="2"/>
  <c r="AB1036" i="2"/>
  <c r="AA272" i="2"/>
  <c r="Z45" i="2"/>
  <c r="AB498" i="2"/>
  <c r="Z236" i="2"/>
  <c r="Z995" i="2"/>
  <c r="AA376" i="2"/>
  <c r="Z398" i="2"/>
  <c r="Z676" i="2"/>
  <c r="AA319" i="2"/>
  <c r="AA481" i="2"/>
  <c r="AA356" i="2"/>
  <c r="AA575" i="2"/>
  <c r="Z497" i="2"/>
  <c r="AA405" i="2"/>
  <c r="AA235" i="2"/>
  <c r="AB196" i="2"/>
  <c r="AA669" i="2"/>
  <c r="AA371" i="2"/>
  <c r="AB401" i="2"/>
  <c r="Z939" i="2"/>
  <c r="AB1192" i="2"/>
  <c r="AA446" i="2"/>
  <c r="Z689" i="2"/>
  <c r="AA600" i="2"/>
  <c r="AA818" i="2"/>
  <c r="AA354" i="2"/>
  <c r="AA738" i="2"/>
  <c r="AA416" i="2"/>
  <c r="AA645" i="2"/>
  <c r="AA240" i="2"/>
  <c r="Z157" i="2"/>
  <c r="AA454" i="2"/>
  <c r="Z882" i="2"/>
  <c r="AA698" i="2"/>
  <c r="AA296" i="2"/>
  <c r="AA30" i="2"/>
  <c r="Z716" i="2"/>
  <c r="Z82" i="2"/>
  <c r="AA450" i="2"/>
  <c r="AA684" i="2"/>
  <c r="Z756" i="2"/>
  <c r="Z606" i="2"/>
  <c r="Z43" i="2"/>
  <c r="AA777" i="2"/>
  <c r="AA247" i="2"/>
  <c r="Z1240" i="2"/>
  <c r="Z264" i="2"/>
  <c r="Z133" i="2"/>
  <c r="AB519" i="2"/>
  <c r="Z573" i="2"/>
  <c r="AB710" i="2"/>
  <c r="Z162" i="2"/>
  <c r="Z599" i="2"/>
  <c r="Z276" i="2"/>
  <c r="AA68" i="2"/>
  <c r="AA453" i="2"/>
  <c r="AB313" i="2"/>
  <c r="AB487" i="2"/>
  <c r="AA205" i="2"/>
  <c r="Z134" i="2"/>
  <c r="AB654" i="2"/>
  <c r="AA237" i="2"/>
  <c r="Z757" i="2"/>
  <c r="Z383" i="2"/>
  <c r="Z397" i="2"/>
  <c r="AA243" i="2"/>
  <c r="AA962" i="2"/>
  <c r="AA775" i="2"/>
  <c r="Z506" i="2"/>
  <c r="AA1041" i="2"/>
  <c r="AA491" i="2"/>
  <c r="AA53" i="2"/>
  <c r="AA486" i="2"/>
  <c r="AA1171" i="2"/>
  <c r="AA417" i="2"/>
  <c r="AA713" i="2"/>
  <c r="AA434" i="2"/>
  <c r="AA930" i="2"/>
  <c r="AA472" i="2"/>
  <c r="AA1074" i="2"/>
  <c r="AA1048" i="2"/>
  <c r="AA551" i="2"/>
  <c r="AB631" i="2"/>
  <c r="AA1248" i="2"/>
  <c r="AA458" i="2"/>
  <c r="AC475" i="2"/>
  <c r="AC649" i="2"/>
  <c r="Z378" i="2"/>
  <c r="AA399" i="2"/>
  <c r="AA493" i="2"/>
  <c r="AA215" i="2"/>
  <c r="AA99" i="2"/>
  <c r="Z168" i="2"/>
  <c r="AA5" i="2"/>
  <c r="AA539" i="2"/>
  <c r="AA559" i="2"/>
  <c r="AB392" i="2"/>
  <c r="Z158" i="2"/>
  <c r="AA703" i="2"/>
  <c r="Z169" i="2"/>
  <c r="Z13" i="2"/>
  <c r="AB87" i="2"/>
  <c r="AB94" i="2"/>
  <c r="AA138" i="2"/>
  <c r="AA65" i="2"/>
  <c r="Z178" i="2"/>
  <c r="Z1042" i="2"/>
  <c r="AB88" i="2"/>
  <c r="AB347" i="2"/>
  <c r="AA641" i="2"/>
  <c r="AB283" i="2"/>
  <c r="AA111" i="2"/>
  <c r="AA153" i="2"/>
  <c r="AB554" i="2"/>
  <c r="AB170" i="2"/>
  <c r="Z455" i="2"/>
  <c r="AA142" i="2"/>
  <c r="Z86" i="2"/>
  <c r="AA323" i="2"/>
  <c r="AA341" i="2"/>
  <c r="AA39" i="2"/>
  <c r="AA206" i="2"/>
  <c r="AA403" i="2"/>
  <c r="AA81" i="2"/>
  <c r="AA187" i="2"/>
  <c r="AA635" i="2"/>
  <c r="Z456" i="2"/>
  <c r="AA55" i="2"/>
  <c r="Z7" i="2"/>
  <c r="AA505" i="2"/>
  <c r="Z515" i="2"/>
  <c r="AA719" i="2"/>
  <c r="AA277" i="2"/>
  <c r="AA282" i="2"/>
  <c r="AA174" i="2"/>
  <c r="Z224" i="2"/>
  <c r="AA129" i="2"/>
  <c r="AB379" i="2"/>
  <c r="AA1193" i="2"/>
  <c r="AA262" i="2"/>
  <c r="AB19" i="2"/>
  <c r="AA993" i="2"/>
  <c r="Z444" i="2"/>
  <c r="AA339" i="2"/>
  <c r="AA251" i="2"/>
  <c r="AA612" i="2"/>
  <c r="Z612" i="2"/>
  <c r="AA308" i="2"/>
  <c r="AA183" i="2"/>
  <c r="AA370" i="2"/>
  <c r="Z177" i="2"/>
  <c r="AA137" i="2"/>
  <c r="Z459" i="2"/>
  <c r="AA402" i="2"/>
  <c r="AA2" i="2"/>
  <c r="Z188" i="2"/>
  <c r="AA361" i="2"/>
  <c r="Z244" i="2"/>
  <c r="Z423" i="2"/>
  <c r="AB70" i="2"/>
  <c r="AA345" i="2"/>
  <c r="Z345" i="2"/>
  <c r="Z223" i="2"/>
  <c r="AA1082" i="2"/>
  <c r="Z108" i="2"/>
  <c r="Z114" i="2"/>
  <c r="Z175" i="2"/>
  <c r="AA72" i="2"/>
  <c r="AC255" i="2"/>
  <c r="AA26" i="2"/>
  <c r="AA1182" i="2"/>
  <c r="Z579" i="2"/>
  <c r="Z840" i="2"/>
  <c r="Z1013" i="2"/>
  <c r="Z897" i="2"/>
  <c r="Z971" i="2"/>
  <c r="Z906" i="2"/>
  <c r="Z969" i="2"/>
  <c r="Z947" i="2"/>
  <c r="Z810" i="2"/>
  <c r="Z933" i="2"/>
  <c r="AA1072" i="2"/>
  <c r="AA731" i="2"/>
  <c r="AA682" i="2"/>
  <c r="AA914" i="2"/>
  <c r="AA622" i="2"/>
  <c r="AB1016" i="2"/>
  <c r="AB568" i="2"/>
  <c r="AA568" i="2"/>
  <c r="Z418" i="2"/>
  <c r="AA1231" i="2"/>
  <c r="AB577" i="2"/>
  <c r="AA577" i="2"/>
  <c r="AA1155" i="2"/>
  <c r="AB1196" i="2"/>
  <c r="AA1196" i="2"/>
  <c r="AB804" i="2"/>
  <c r="AA804" i="2"/>
  <c r="Z657" i="2"/>
  <c r="Z1219" i="2"/>
  <c r="AA1212" i="2"/>
  <c r="Z1132" i="2"/>
  <c r="AB850" i="2"/>
  <c r="AA895" i="2"/>
  <c r="Z1134" i="2"/>
  <c r="AC965" i="2"/>
  <c r="AB976" i="2"/>
  <c r="AB1113" i="2"/>
  <c r="AC839" i="2"/>
  <c r="AB997" i="2"/>
  <c r="Z908" i="2"/>
  <c r="AA1127" i="2"/>
  <c r="AB909" i="2"/>
  <c r="AA783" i="2"/>
  <c r="Z1164" i="2"/>
  <c r="Z742" i="2"/>
  <c r="AB735" i="2"/>
  <c r="Z795" i="2"/>
  <c r="AB942" i="2"/>
  <c r="Z1181" i="2"/>
  <c r="AB1025" i="2"/>
  <c r="Z899" i="2"/>
  <c r="Z1039" i="2"/>
  <c r="AB791" i="2"/>
  <c r="Z862" i="2"/>
  <c r="AB1222" i="2"/>
  <c r="Z970" i="2"/>
  <c r="Z655" i="2"/>
  <c r="AA926" i="2"/>
  <c r="AA990" i="2"/>
  <c r="AA580" i="2"/>
  <c r="AA814" i="2"/>
  <c r="AA928" i="2"/>
  <c r="AA878" i="2"/>
  <c r="AA621" i="2"/>
  <c r="AB1167" i="2"/>
  <c r="AA1167" i="2"/>
  <c r="AB428" i="2"/>
  <c r="AA428" i="2"/>
  <c r="AA765" i="2"/>
  <c r="AB430" i="2"/>
  <c r="AA430" i="2"/>
  <c r="AA679" i="2"/>
  <c r="AB502" i="2"/>
  <c r="AB975" i="2"/>
  <c r="AA975" i="2"/>
  <c r="AA1142" i="2"/>
  <c r="AB583" i="2"/>
  <c r="Z994" i="2"/>
  <c r="AA1076" i="2"/>
  <c r="Z855" i="2"/>
  <c r="Z1194" i="2"/>
  <c r="Z1038" i="2"/>
  <c r="Z1085" i="2"/>
  <c r="Z1051" i="2"/>
  <c r="AA1062" i="2"/>
  <c r="Z1062" i="2"/>
  <c r="AA439" i="2"/>
  <c r="Z1148" i="2"/>
  <c r="AA1043" i="2"/>
  <c r="Z796" i="2"/>
  <c r="AA1185" i="2"/>
  <c r="Z1185" i="2"/>
  <c r="AA1031" i="2"/>
  <c r="Z937" i="2"/>
  <c r="AA940" i="2"/>
  <c r="Z1037" i="2"/>
  <c r="Z1143" i="2"/>
  <c r="Z943" i="2"/>
  <c r="Z885" i="2"/>
  <c r="Z410" i="2"/>
  <c r="AB893" i="2"/>
  <c r="Z945" i="2"/>
  <c r="AB929" i="2"/>
  <c r="Z587" i="2"/>
  <c r="AB831" i="2"/>
  <c r="AA828" i="2"/>
  <c r="AA1163" i="2"/>
  <c r="Z760" i="2"/>
  <c r="Z877" i="2"/>
  <c r="Z643" i="2"/>
  <c r="AB974" i="2"/>
  <c r="AA974" i="2"/>
  <c r="AB1117" i="2"/>
  <c r="AA1117" i="2"/>
  <c r="AB1121" i="2"/>
  <c r="AA1121" i="2"/>
  <c r="AC1166" i="2"/>
  <c r="AA1105" i="2"/>
  <c r="Z837" i="2"/>
  <c r="Z968" i="2"/>
  <c r="Z1022" i="2"/>
  <c r="AA1104" i="2"/>
  <c r="Z1122" i="2"/>
  <c r="Z1123" i="2"/>
  <c r="AA988" i="2"/>
  <c r="AA1109" i="2"/>
  <c r="AA1116" i="2"/>
  <c r="AB834" i="2"/>
  <c r="Z879" i="2"/>
  <c r="AA829" i="2"/>
  <c r="AA696" i="2"/>
  <c r="AB854" i="2"/>
  <c r="Z1215" i="2"/>
  <c r="AA1217" i="2"/>
  <c r="Z642" i="2"/>
  <c r="Z927" i="2"/>
  <c r="AB1183" i="2"/>
  <c r="Z1184" i="2"/>
  <c r="AA1015" i="2"/>
  <c r="Z1154" i="2"/>
  <c r="AA1052" i="2"/>
  <c r="Z1096" i="2"/>
  <c r="AA1086" i="2"/>
  <c r="Z1071" i="2"/>
  <c r="AA1075" i="2"/>
  <c r="Z932" i="2"/>
  <c r="AA954" i="2"/>
  <c r="AA917" i="2"/>
  <c r="Z917" i="2"/>
  <c r="Z835" i="2"/>
  <c r="AB1090" i="2"/>
  <c r="Z884" i="2"/>
  <c r="AA845" i="2"/>
  <c r="AA874" i="2"/>
  <c r="Z874" i="2"/>
  <c r="Z602" i="2"/>
  <c r="AB1124" i="2"/>
  <c r="Z1186" i="2"/>
  <c r="AA585" i="2"/>
  <c r="AA970" i="2"/>
  <c r="Z957" i="2"/>
  <c r="AB952" i="2"/>
  <c r="AA1078" i="2"/>
  <c r="AA861" i="2"/>
  <c r="AA972" i="2"/>
  <c r="AA1114" i="2"/>
  <c r="Z902" i="2"/>
  <c r="AA915" i="2"/>
  <c r="Z807" i="2"/>
  <c r="AA653" i="2"/>
  <c r="Z426" i="2"/>
  <c r="Z1102" i="2"/>
  <c r="AA1220" i="2"/>
  <c r="AA1004" i="2"/>
  <c r="Z793" i="2"/>
  <c r="AB792" i="2"/>
  <c r="AA792" i="2"/>
  <c r="AB866" i="2"/>
  <c r="AA866" i="2"/>
  <c r="AB1040" i="2"/>
  <c r="AA1040" i="2"/>
  <c r="AB1020" i="2"/>
  <c r="AA1020" i="2"/>
  <c r="AB825" i="2"/>
  <c r="AA825" i="2"/>
  <c r="Z661" i="2"/>
  <c r="AA695" i="2"/>
  <c r="AA755" i="2"/>
  <c r="Z864" i="2"/>
  <c r="AA1049" i="2"/>
  <c r="AA744" i="2"/>
  <c r="Z1064" i="2"/>
  <c r="AA1079" i="2"/>
  <c r="AA463" i="2"/>
  <c r="Z465" i="2"/>
  <c r="AA747" i="2"/>
  <c r="AA542" i="2"/>
  <c r="Z1160" i="2"/>
  <c r="AA440" i="2"/>
  <c r="AA1191" i="2"/>
  <c r="AB996" i="2"/>
  <c r="AA996" i="2"/>
  <c r="AA611" i="2"/>
  <c r="AB665" i="2"/>
  <c r="AA665" i="2"/>
  <c r="AB953" i="2"/>
  <c r="AA953" i="2"/>
  <c r="AB773" i="2"/>
  <c r="AA773" i="2"/>
  <c r="AB241" i="2"/>
  <c r="AA241" i="2"/>
  <c r="AB753" i="2"/>
  <c r="AA753" i="2"/>
  <c r="AB68" i="2"/>
  <c r="Z581" i="2"/>
  <c r="AA305" i="2"/>
  <c r="AB305" i="2"/>
  <c r="AA1084" i="2"/>
  <c r="AA805" i="2"/>
  <c r="AA821" i="2"/>
  <c r="Z1139" i="2"/>
  <c r="AA509" i="2"/>
  <c r="AA822" i="2"/>
  <c r="AA674" i="2"/>
  <c r="AA824" i="2"/>
  <c r="AA1169" i="2"/>
  <c r="AB595" i="2"/>
  <c r="AA595" i="2"/>
  <c r="AB778" i="2"/>
  <c r="AA778" i="2"/>
  <c r="AB844" i="2"/>
  <c r="AA844" i="2"/>
  <c r="AA258" i="2"/>
  <c r="AB258" i="2"/>
  <c r="Z724" i="2"/>
  <c r="AB604" i="2"/>
  <c r="AA604" i="2"/>
  <c r="AB564" i="2"/>
  <c r="AA564" i="2"/>
  <c r="Z260" i="2"/>
  <c r="Z520" i="2"/>
  <c r="Z384" i="2"/>
  <c r="Z164" i="2"/>
  <c r="AA634" i="2"/>
  <c r="AB634" i="2"/>
  <c r="Z878" i="2"/>
  <c r="Z833" i="2"/>
  <c r="Z975" i="2"/>
  <c r="AA432" i="2"/>
  <c r="Z1020" i="2"/>
  <c r="AA179" i="2"/>
  <c r="AA465" i="2"/>
  <c r="Z950" i="2"/>
  <c r="Z503" i="2"/>
  <c r="AA256" i="2"/>
  <c r="Z466" i="2"/>
  <c r="AA657" i="2"/>
  <c r="AB1140" i="2"/>
  <c r="AA1140" i="2"/>
  <c r="AB600" i="2"/>
  <c r="AB441" i="2"/>
  <c r="AA441" i="2"/>
  <c r="AB623" i="2"/>
  <c r="AA623" i="2"/>
  <c r="AB625" i="2"/>
  <c r="AA625" i="2"/>
  <c r="AB522" i="2"/>
  <c r="AA522" i="2"/>
  <c r="AB36" i="2"/>
  <c r="AA36" i="2"/>
  <c r="AB467" i="2"/>
  <c r="AA467" i="2"/>
  <c r="AB12" i="2"/>
  <c r="AA12" i="2"/>
  <c r="Z400" i="2"/>
  <c r="AB632" i="2"/>
  <c r="AA632" i="2"/>
  <c r="AA365" i="2"/>
  <c r="AB365" i="2"/>
  <c r="Z1035" i="2"/>
  <c r="AB748" i="2"/>
  <c r="AA748" i="2"/>
  <c r="AB546" i="2"/>
  <c r="AA546" i="2"/>
  <c r="AB32" i="2"/>
  <c r="AA32" i="2"/>
  <c r="AB242" i="2"/>
  <c r="AA242" i="2"/>
  <c r="AB496" i="2"/>
  <c r="AA496" i="2"/>
  <c r="Z526" i="2"/>
  <c r="AA90" i="2"/>
  <c r="AB90" i="2"/>
  <c r="AA73" i="2"/>
  <c r="AA419" i="2"/>
  <c r="AA644" i="2"/>
  <c r="AA768" i="2"/>
  <c r="AA894" i="2"/>
  <c r="Z707" i="2"/>
  <c r="AA1170" i="2"/>
  <c r="AA387" i="2"/>
  <c r="Z489" i="2"/>
  <c r="Z386" i="2"/>
  <c r="Z389" i="2"/>
  <c r="Z233" i="2"/>
  <c r="Z52" i="2"/>
  <c r="Z268" i="2"/>
  <c r="Z999" i="2"/>
  <c r="Z1008" i="2"/>
  <c r="Z58" i="2"/>
  <c r="AA239" i="2"/>
  <c r="AB239" i="2"/>
  <c r="Z820" i="2"/>
  <c r="Z1073" i="2"/>
  <c r="Z771" i="2"/>
  <c r="Z332" i="2"/>
  <c r="AA921" i="2"/>
  <c r="AA1080" i="2"/>
  <c r="AA284" i="2"/>
  <c r="AA1144" i="2"/>
  <c r="AA312" i="2"/>
  <c r="Z451" i="2"/>
  <c r="Z250" i="2"/>
  <c r="Z584" i="2"/>
  <c r="Z826" i="2"/>
  <c r="Z955" i="2"/>
  <c r="Z773" i="2"/>
  <c r="Z190" i="2"/>
  <c r="Z753" i="2"/>
  <c r="AB510" i="2"/>
  <c r="Z1032" i="2"/>
  <c r="Z752" i="2"/>
  <c r="AB453" i="2"/>
  <c r="Z297" i="2"/>
  <c r="AB699" i="2"/>
  <c r="Z1000" i="2"/>
  <c r="AB636" i="2"/>
  <c r="Z17" i="2"/>
  <c r="Z567" i="2"/>
  <c r="AB458" i="2"/>
  <c r="AA592" i="2"/>
  <c r="Z288" i="2"/>
  <c r="AB325" i="2"/>
  <c r="AA325" i="2"/>
  <c r="AB739" i="2"/>
  <c r="AA739" i="2"/>
  <c r="Z275" i="2"/>
  <c r="AB172" i="2"/>
  <c r="AA172" i="2"/>
  <c r="AA671" i="2"/>
  <c r="Z948" i="2"/>
  <c r="Z891" i="2"/>
  <c r="AA985" i="2"/>
  <c r="Z737" i="2"/>
  <c r="AA130" i="2"/>
  <c r="AA139" i="2"/>
  <c r="AA626" i="2"/>
  <c r="AA388" i="2"/>
  <c r="AA708" i="2"/>
  <c r="AA507" i="2"/>
  <c r="AA1095" i="2"/>
  <c r="Z30" i="2"/>
  <c r="AA726" i="2"/>
  <c r="Z144" i="2"/>
  <c r="AA836" i="2"/>
  <c r="AA119" i="2"/>
  <c r="AA892" i="2"/>
  <c r="AA630" i="2"/>
  <c r="AA1208" i="2"/>
  <c r="Z586" i="2"/>
  <c r="AA685" i="2"/>
  <c r="AA582" i="2"/>
  <c r="AA693" i="2"/>
  <c r="AA610" i="2"/>
  <c r="AA1060" i="2"/>
  <c r="Z561" i="2"/>
  <c r="Z651" i="2"/>
  <c r="Z717" i="2"/>
  <c r="Z650" i="2"/>
  <c r="AA45" i="2"/>
  <c r="AA208" i="2"/>
  <c r="AA360" i="2"/>
  <c r="Z574" i="2"/>
  <c r="AB922" i="2"/>
  <c r="AA922" i="2"/>
  <c r="AB488" i="2"/>
  <c r="AA488" i="2"/>
  <c r="Z91" i="2"/>
  <c r="AA4" i="2"/>
  <c r="AA54" i="2"/>
  <c r="AC512" i="2"/>
  <c r="Z221" i="2"/>
  <c r="AA782" i="2"/>
  <c r="AA46" i="2"/>
  <c r="Z483" i="2"/>
  <c r="AB235" i="2"/>
  <c r="Z83" i="2"/>
  <c r="AA181" i="2"/>
  <c r="AA560" i="2"/>
  <c r="Z477" i="2"/>
  <c r="AA536" i="2"/>
  <c r="AA151" i="2"/>
  <c r="AA473" i="2"/>
  <c r="AA69" i="2"/>
  <c r="AA85" i="2"/>
  <c r="AA1019" i="2"/>
  <c r="AA154" i="2"/>
  <c r="AA619" i="2"/>
  <c r="AA490" i="2"/>
  <c r="AA706" i="2"/>
  <c r="Z1207" i="2"/>
  <c r="Z126" i="2"/>
  <c r="Z316" i="2"/>
  <c r="AB323" i="2"/>
  <c r="AA118" i="2"/>
  <c r="AB118" i="2"/>
  <c r="Z566" i="2"/>
  <c r="Z475" i="2"/>
  <c r="Z33" i="2"/>
  <c r="Z319" i="2"/>
  <c r="Z649" i="2"/>
  <c r="Z180" i="2"/>
  <c r="Z481" i="2"/>
  <c r="Z405" i="2"/>
  <c r="AA1239" i="2"/>
  <c r="Z436" i="2"/>
  <c r="AA25" i="2"/>
  <c r="Z1241" i="2"/>
  <c r="Z437" i="2"/>
  <c r="Z37" i="2"/>
  <c r="Z140" i="2"/>
  <c r="Z640" i="2"/>
  <c r="Z624" i="2"/>
  <c r="AB129" i="2"/>
  <c r="Z150" i="2"/>
  <c r="Z63" i="2"/>
  <c r="AA29" i="2"/>
  <c r="AB339" i="2"/>
  <c r="AC399" i="2"/>
  <c r="AA86" i="2"/>
  <c r="AA523" i="2"/>
  <c r="AB408" i="2"/>
  <c r="AA281" i="2"/>
  <c r="AB711" i="2"/>
  <c r="AA1156" i="2"/>
  <c r="Z95" i="2"/>
  <c r="Z557" i="2"/>
  <c r="Z528" i="2"/>
  <c r="Z290" i="2"/>
  <c r="Z306" i="2"/>
  <c r="Z549" i="2"/>
  <c r="Z307" i="2"/>
  <c r="Z666" i="2"/>
  <c r="AA224" i="2"/>
  <c r="AA1244" i="2"/>
  <c r="AA48" i="2"/>
  <c r="AA364" i="2"/>
  <c r="AA166" i="2"/>
  <c r="AA391" i="2"/>
  <c r="AA265" i="2"/>
  <c r="Z220" i="2"/>
  <c r="Z281" i="2"/>
  <c r="AA393" i="2"/>
  <c r="Z406" i="2"/>
  <c r="Z607" i="2"/>
  <c r="Z261" i="2"/>
  <c r="Z291" i="2"/>
  <c r="Z951" i="2"/>
  <c r="Z512" i="2"/>
  <c r="Z102" i="2"/>
  <c r="Z356" i="2"/>
  <c r="Z734" i="2"/>
  <c r="Z60" i="2"/>
  <c r="Z266" i="2"/>
  <c r="Z248" i="2"/>
  <c r="Z132" i="2"/>
  <c r="Z1210" i="2"/>
  <c r="Z533" i="2"/>
  <c r="AA633" i="2"/>
  <c r="Z127" i="2"/>
  <c r="AA550" i="2"/>
  <c r="AA273" i="2"/>
  <c r="AA530" i="2"/>
  <c r="Z1058" i="2"/>
  <c r="AA1243" i="2"/>
  <c r="AB547" i="2"/>
  <c r="Z53" i="2"/>
  <c r="Z715" i="2"/>
  <c r="Z513" i="2"/>
  <c r="Z1209" i="2"/>
  <c r="Z346" i="2"/>
  <c r="Z1153" i="2"/>
  <c r="Z476" i="2"/>
  <c r="Z1193" i="2"/>
  <c r="Z993" i="2"/>
  <c r="AA474" i="2"/>
  <c r="Z27" i="2"/>
  <c r="AA535" i="2"/>
  <c r="Z200" i="2"/>
  <c r="Z370" i="2"/>
  <c r="Z361" i="2"/>
  <c r="Z98" i="2"/>
  <c r="Z138" i="2"/>
  <c r="Z42" i="2"/>
  <c r="Z194" i="2"/>
  <c r="AA309" i="2"/>
  <c r="AB137" i="2"/>
  <c r="Z501" i="2"/>
  <c r="Z367" i="2"/>
  <c r="AB883" i="2"/>
  <c r="AA344" i="2"/>
  <c r="AB402" i="2"/>
  <c r="AA328" i="2"/>
  <c r="AA145" i="2"/>
  <c r="AB226" i="2"/>
  <c r="Z327" i="2"/>
  <c r="AB11" i="2"/>
  <c r="AB321" i="2"/>
  <c r="Z21" i="2"/>
  <c r="AA50" i="2"/>
  <c r="AA395" i="2"/>
  <c r="AA143" i="2"/>
  <c r="AB97" i="2"/>
  <c r="AA41" i="2"/>
  <c r="AA66" i="2"/>
  <c r="AC42" i="2"/>
  <c r="AA18" i="2"/>
  <c r="AA537" i="2"/>
  <c r="Z730" i="2"/>
  <c r="Z136" i="2"/>
  <c r="Z125" i="2"/>
  <c r="AB183" i="2"/>
  <c r="Z207" i="2"/>
  <c r="AA311" i="2"/>
  <c r="Z311" i="2"/>
  <c r="AA709" i="2"/>
  <c r="Z709" i="2"/>
  <c r="Z182" i="2"/>
  <c r="Z328" i="2"/>
  <c r="AA100" i="2"/>
  <c r="AB2" i="2"/>
  <c r="Z253" i="2"/>
  <c r="AA423" i="2"/>
  <c r="Z225" i="2"/>
  <c r="AB40" i="2"/>
  <c r="Z269" i="2"/>
  <c r="AA322" i="2"/>
  <c r="AA385" i="2"/>
  <c r="AA178" i="2"/>
  <c r="AA1042" i="2"/>
  <c r="AA9" i="2"/>
  <c r="AA71" i="2"/>
  <c r="Z71" i="2"/>
  <c r="AA147" i="2"/>
  <c r="Z171" i="2"/>
  <c r="AC81" i="2"/>
  <c r="AC187" i="2"/>
  <c r="Z170" i="2"/>
  <c r="AA24" i="2"/>
  <c r="AA348" i="2"/>
  <c r="AA113" i="2"/>
  <c r="AA727" i="2"/>
  <c r="AA51" i="2"/>
  <c r="AA534" i="2"/>
  <c r="AA459" i="2"/>
  <c r="AA57" i="2"/>
  <c r="AA482" i="2"/>
  <c r="AC324" i="2"/>
  <c r="AA186" i="2"/>
  <c r="Z186" i="2"/>
  <c r="AA210" i="2"/>
  <c r="AA217" i="2"/>
  <c r="Z217" i="2"/>
  <c r="AA96" i="2"/>
  <c r="AC342" i="2"/>
  <c r="AA349" i="2"/>
  <c r="Z191" i="2"/>
  <c r="AA246" i="2"/>
  <c r="Z75" i="2"/>
  <c r="Z111" i="2"/>
  <c r="Z351" i="2"/>
  <c r="AA14" i="2"/>
  <c r="Z14" i="2"/>
  <c r="Z24" i="2"/>
  <c r="AA156" i="2"/>
  <c r="Z348" i="2"/>
  <c r="AA204" i="2"/>
  <c r="Z956" i="2"/>
  <c r="Z1118" i="2"/>
  <c r="Z1076" i="2"/>
  <c r="Z696" i="2"/>
  <c r="Z841" i="2"/>
  <c r="Z1216" i="2"/>
  <c r="AC783" i="2"/>
  <c r="Z1182" i="2"/>
  <c r="AC786" i="2"/>
  <c r="Z1106" i="2"/>
  <c r="AC1146" i="2"/>
  <c r="Z766" i="2"/>
  <c r="AC1015" i="2"/>
  <c r="Z678" i="2"/>
  <c r="AC1083" i="2"/>
  <c r="Z1059" i="2"/>
  <c r="AC1052" i="2"/>
  <c r="Z784" i="2"/>
  <c r="AC830" i="2"/>
  <c r="Z1089" i="2"/>
  <c r="AC1086" i="2"/>
  <c r="Z794" i="2"/>
  <c r="AC1077" i="2"/>
  <c r="Z1070" i="2"/>
  <c r="AC1075" i="2"/>
  <c r="Z787" i="2"/>
  <c r="AC704" i="2"/>
  <c r="Z1128" i="2"/>
  <c r="AC954" i="2"/>
  <c r="Z1043" i="2"/>
  <c r="AC817" i="2"/>
  <c r="Z1061" i="2"/>
  <c r="AC919" i="2"/>
  <c r="Z1111" i="2"/>
  <c r="AC846" i="2"/>
  <c r="Z1026" i="2"/>
  <c r="AC845" i="2"/>
  <c r="Z940" i="2"/>
  <c r="AC924" i="2"/>
  <c r="Z890" i="2"/>
  <c r="AC1150" i="2"/>
  <c r="Z911" i="2"/>
  <c r="AC913" i="2"/>
  <c r="AA1143" i="2"/>
  <c r="Z1131" i="2"/>
  <c r="AC464" i="2"/>
  <c r="AA920" i="2"/>
  <c r="Z946" i="2"/>
  <c r="AC944" i="2"/>
  <c r="AA969" i="2"/>
  <c r="AA1159" i="2"/>
  <c r="AA947" i="2"/>
  <c r="AA991" i="2"/>
  <c r="AA810" i="2"/>
  <c r="AA934" i="2"/>
  <c r="AA933" i="2"/>
  <c r="AA935" i="2"/>
  <c r="Z915" i="2"/>
  <c r="Z700" i="2"/>
  <c r="Z589" i="2"/>
  <c r="Z828" i="2"/>
  <c r="Z797" i="2"/>
  <c r="Z461" i="2"/>
  <c r="Z789" i="2"/>
  <c r="Z988" i="2"/>
  <c r="Z895" i="2"/>
  <c r="Z976" i="2"/>
  <c r="Z1104" i="2"/>
  <c r="Z1107" i="2"/>
  <c r="AA1219" i="2"/>
  <c r="Z1116" i="2"/>
  <c r="AC896" i="2"/>
  <c r="Z903" i="2"/>
  <c r="AA1108" i="2"/>
  <c r="Z901" i="2"/>
  <c r="AA839" i="2"/>
  <c r="Z1212" i="2"/>
  <c r="AA936" i="2"/>
  <c r="Z1214" i="2"/>
  <c r="AA1173" i="2"/>
  <c r="Z909" i="2"/>
  <c r="AA848" i="2"/>
  <c r="Z1151" i="2"/>
  <c r="Z1200" i="2"/>
  <c r="Z1174" i="2"/>
  <c r="Z439" i="2"/>
  <c r="Z1028" i="2"/>
  <c r="Z1221" i="2"/>
  <c r="Z1009" i="2"/>
  <c r="Z1031" i="2"/>
  <c r="Z1056" i="2"/>
  <c r="Z615" i="2"/>
  <c r="Z585" i="2"/>
  <c r="Z920" i="2"/>
  <c r="Z926" i="2"/>
  <c r="Z1159" i="2"/>
  <c r="Z990" i="2"/>
  <c r="Z991" i="2"/>
  <c r="Z893" i="2"/>
  <c r="Z934" i="2"/>
  <c r="Z929" i="2"/>
  <c r="Z935" i="2"/>
  <c r="Z1112" i="2"/>
  <c r="Z571" i="2"/>
  <c r="Z1007" i="2"/>
  <c r="Z763" i="2"/>
  <c r="Z1109" i="2"/>
  <c r="AA903" i="2"/>
  <c r="AA1122" i="2"/>
  <c r="Z1105" i="2"/>
  <c r="AA1125" i="2"/>
  <c r="AA1120" i="2"/>
  <c r="Z1120" i="2"/>
  <c r="Z850" i="2"/>
  <c r="Z896" i="2"/>
  <c r="AA1087" i="2"/>
  <c r="Z1087" i="2"/>
  <c r="Z1113" i="2"/>
  <c r="AA907" i="2"/>
  <c r="Z907" i="2"/>
  <c r="AA1119" i="2"/>
  <c r="Z1119" i="2"/>
  <c r="AA1006" i="2"/>
  <c r="Z1006" i="2"/>
  <c r="AA859" i="2"/>
  <c r="Z859" i="2"/>
  <c r="AA857" i="2"/>
  <c r="Z857" i="2"/>
  <c r="AA1157" i="2"/>
  <c r="Z1157" i="2"/>
  <c r="AA1165" i="2"/>
  <c r="Z1165" i="2"/>
  <c r="AC1164" i="2"/>
  <c r="Z1015" i="2"/>
  <c r="AC1194" i="2"/>
  <c r="Z1202" i="2"/>
  <c r="AC678" i="2"/>
  <c r="Z1052" i="2"/>
  <c r="AC1038" i="2"/>
  <c r="Z863" i="2"/>
  <c r="AC784" i="2"/>
  <c r="Z1086" i="2"/>
  <c r="AC1085" i="2"/>
  <c r="Z1147" i="2"/>
  <c r="AC794" i="2"/>
  <c r="Z1075" i="2"/>
  <c r="AC1051" i="2"/>
  <c r="Z1046" i="2"/>
  <c r="AC787" i="2"/>
  <c r="Z954" i="2"/>
  <c r="AC1062" i="2"/>
  <c r="AA1148" i="2"/>
  <c r="Z1025" i="2"/>
  <c r="AC1043" i="2"/>
  <c r="AA798" i="2"/>
  <c r="Z919" i="2"/>
  <c r="AC579" i="2"/>
  <c r="AA840" i="2"/>
  <c r="Z871" i="2"/>
  <c r="AC1111" i="2"/>
  <c r="AA843" i="2"/>
  <c r="Z845" i="2"/>
  <c r="AC1185" i="2"/>
  <c r="AA937" i="2"/>
  <c r="Z1222" i="2"/>
  <c r="AC940" i="2"/>
  <c r="AA978" i="2"/>
  <c r="Z1150" i="2"/>
  <c r="AC897" i="2"/>
  <c r="AA971" i="2"/>
  <c r="Z966" i="2"/>
  <c r="AC911" i="2"/>
  <c r="AA910" i="2"/>
  <c r="Z464" i="2"/>
  <c r="AC970" i="2"/>
  <c r="AA655" i="2"/>
  <c r="Z979" i="2"/>
  <c r="AC946" i="2"/>
  <c r="AA1063" i="2"/>
  <c r="AA885" i="2"/>
  <c r="AA806" i="2"/>
  <c r="AA410" i="2"/>
  <c r="AA980" i="2"/>
  <c r="AA945" i="2"/>
  <c r="AA912" i="2"/>
  <c r="AA587" i="2"/>
  <c r="Z831" i="2"/>
  <c r="AC915" i="2"/>
  <c r="Z1092" i="2"/>
  <c r="AC653" i="2"/>
  <c r="Z1189" i="2"/>
  <c r="Z973" i="2"/>
  <c r="Z870" i="2"/>
  <c r="Z1220" i="2"/>
  <c r="Z1091" i="2"/>
  <c r="Z1211" i="2"/>
  <c r="Z1225" i="2"/>
  <c r="Z1004" i="2"/>
  <c r="Z1203" i="2"/>
  <c r="Z853" i="2"/>
  <c r="Z860" i="2"/>
  <c r="Z867" i="2"/>
  <c r="AA1054" i="2"/>
  <c r="AA1107" i="2"/>
  <c r="Z1166" i="2"/>
  <c r="AC1104" i="2"/>
  <c r="AA837" i="2"/>
  <c r="Z694" i="2"/>
  <c r="AA838" i="2"/>
  <c r="Z838" i="2"/>
  <c r="AC895" i="2"/>
  <c r="Z965" i="2"/>
  <c r="AC1109" i="2"/>
  <c r="AA968" i="2"/>
  <c r="AA1133" i="2"/>
  <c r="Z1133" i="2"/>
  <c r="AC1022" i="2"/>
  <c r="Z834" i="2"/>
  <c r="AC956" i="2"/>
  <c r="AA879" i="2"/>
  <c r="Z829" i="2"/>
  <c r="AC1118" i="2"/>
  <c r="AA1132" i="2"/>
  <c r="Z997" i="2"/>
  <c r="AC1076" i="2"/>
  <c r="AA908" i="2"/>
  <c r="Z1127" i="2"/>
  <c r="AC696" i="2"/>
  <c r="AA855" i="2"/>
  <c r="Z854" i="2"/>
  <c r="AC841" i="2"/>
  <c r="AA1215" i="2"/>
  <c r="Z1217" i="2"/>
  <c r="AC1216" i="2"/>
  <c r="AA642" i="2"/>
  <c r="Z1183" i="2"/>
  <c r="AC1182" i="2"/>
  <c r="Z735" i="2"/>
  <c r="AC1106" i="2"/>
  <c r="Z942" i="2"/>
  <c r="AC439" i="2"/>
  <c r="Z798" i="2"/>
  <c r="AC917" i="2"/>
  <c r="Z1090" i="2"/>
  <c r="AC1221" i="2"/>
  <c r="Z843" i="2"/>
  <c r="AC899" i="2"/>
  <c r="Z791" i="2"/>
  <c r="AC1031" i="2"/>
  <c r="Z978" i="2"/>
  <c r="AC874" i="2"/>
  <c r="Z1124" i="2"/>
  <c r="AC615" i="2"/>
  <c r="Z910" i="2"/>
  <c r="Z952" i="2"/>
  <c r="Z1063" i="2"/>
  <c r="Z1078" i="2"/>
  <c r="Z806" i="2"/>
  <c r="Z861" i="2"/>
  <c r="Z980" i="2"/>
  <c r="Z972" i="2"/>
  <c r="Z912" i="2"/>
  <c r="Z1114" i="2"/>
  <c r="AA480" i="2"/>
  <c r="Z1163" i="2"/>
  <c r="Z1162" i="2"/>
  <c r="Z1027" i="2"/>
  <c r="Z967" i="2"/>
  <c r="Z690" i="2"/>
  <c r="AA1012" i="2"/>
  <c r="Z916" i="2"/>
  <c r="Z1130" i="2"/>
  <c r="Z1138" i="2"/>
  <c r="Z680" i="2"/>
  <c r="Z1188" i="2"/>
  <c r="Z411" i="2"/>
  <c r="Z1179" i="2"/>
  <c r="Z1117" i="2"/>
  <c r="Z701" i="2"/>
  <c r="Z1016" i="2"/>
  <c r="Z568" i="2"/>
  <c r="Z593" i="2"/>
  <c r="Z815" i="2"/>
  <c r="Z981" i="2"/>
  <c r="Z1233" i="2"/>
  <c r="Z462" i="2"/>
  <c r="Z755" i="2"/>
  <c r="Z1234" i="2"/>
  <c r="Z1045" i="2"/>
  <c r="Z744" i="2"/>
  <c r="Z407" i="2"/>
  <c r="Z769" i="2"/>
  <c r="Z577" i="2"/>
  <c r="Z485" i="2"/>
  <c r="Z1155" i="2"/>
  <c r="Z355" i="2"/>
  <c r="Z1177" i="2"/>
  <c r="Z712" i="2"/>
  <c r="Z646" i="2"/>
  <c r="Z804" i="2"/>
  <c r="Z628" i="2"/>
  <c r="Z256" i="2"/>
  <c r="AC231" i="2"/>
  <c r="Z672" i="2"/>
  <c r="Z1094" i="2"/>
  <c r="Z334" i="2"/>
  <c r="Z692" i="2"/>
  <c r="Z440" i="2"/>
  <c r="Z674" i="2"/>
  <c r="Z865" i="2"/>
  <c r="Z1206" i="2"/>
  <c r="Z1169" i="2"/>
  <c r="Z746" i="2"/>
  <c r="Z578" i="2"/>
  <c r="Z921" i="2"/>
  <c r="Z809" i="2"/>
  <c r="Z1054" i="2"/>
  <c r="AA1195" i="2"/>
  <c r="Z1158" i="2"/>
  <c r="Z1017" i="2"/>
  <c r="Z731" i="2"/>
  <c r="AA62" i="2"/>
  <c r="Z1050" i="2"/>
  <c r="Z431" i="2"/>
  <c r="Z622" i="2"/>
  <c r="AA541" i="2"/>
  <c r="Z974" i="2"/>
  <c r="Z6" i="2"/>
  <c r="Z428" i="2"/>
  <c r="AA427" i="2"/>
  <c r="Z638" i="2"/>
  <c r="Z1152" i="2"/>
  <c r="Z1040" i="2"/>
  <c r="AA812" i="2"/>
  <c r="Z679" i="2"/>
  <c r="Z813" i="2"/>
  <c r="Z1224" i="2"/>
  <c r="AA1069" i="2"/>
  <c r="Z803" i="2"/>
  <c r="Z1236" i="2"/>
  <c r="Z432" i="2"/>
  <c r="AA767" i="2"/>
  <c r="Z662" i="2"/>
  <c r="Z1066" i="2"/>
  <c r="Z179" i="2"/>
  <c r="AA1232" i="2"/>
  <c r="Z1231" i="2"/>
  <c r="Z267" i="2"/>
  <c r="Z923" i="2"/>
  <c r="AA415" i="2"/>
  <c r="Z825" i="2"/>
  <c r="Z1029" i="2"/>
  <c r="Z1196" i="2"/>
  <c r="AA425" i="2"/>
  <c r="Z747" i="2"/>
  <c r="Z668" i="2"/>
  <c r="Z603" i="2"/>
  <c r="Z1103" i="2"/>
  <c r="AA508" i="2"/>
  <c r="Z801" i="2"/>
  <c r="Z1245" i="2"/>
  <c r="Z904" i="2"/>
  <c r="Z509" i="2"/>
  <c r="Z822" i="2"/>
  <c r="Z1002" i="2"/>
  <c r="Z941" i="2"/>
  <c r="Z824" i="2"/>
  <c r="Z1246" i="2"/>
  <c r="Z1080" i="2"/>
  <c r="Z73" i="2"/>
  <c r="Z738" i="2"/>
  <c r="Z240" i="2"/>
  <c r="AA643" i="2"/>
  <c r="Z1065" i="2"/>
  <c r="Z413" i="2"/>
  <c r="Z429" i="2"/>
  <c r="AA741" i="2"/>
  <c r="Z1072" i="2"/>
  <c r="Z816" i="2"/>
  <c r="Z682" i="2"/>
  <c r="AA661" i="2"/>
  <c r="Z914" i="2"/>
  <c r="Z811" i="2"/>
  <c r="Z1167" i="2"/>
  <c r="AA590" i="2"/>
  <c r="Z792" i="2"/>
  <c r="Z1018" i="2"/>
  <c r="Z866" i="2"/>
  <c r="AA1204" i="2"/>
  <c r="Z430" i="2"/>
  <c r="Z858" i="2"/>
  <c r="Z1226" i="2"/>
  <c r="AA608" i="2"/>
  <c r="Z722" i="2"/>
  <c r="Z868" i="2"/>
  <c r="Z1057" i="2"/>
  <c r="AA864" i="2"/>
  <c r="Z518" i="2"/>
  <c r="Z1011" i="2"/>
  <c r="Z232" i="2"/>
  <c r="AA1064" i="2"/>
  <c r="Z1168" i="2"/>
  <c r="Z660" i="2"/>
  <c r="Z1142" i="2"/>
  <c r="AA414" i="2"/>
  <c r="Z463" i="2"/>
  <c r="Z888" i="2"/>
  <c r="Z1235" i="2"/>
  <c r="AA950" i="2"/>
  <c r="Z1121" i="2"/>
  <c r="Z1099" i="2"/>
  <c r="Z675" i="2"/>
  <c r="AA503" i="2"/>
  <c r="Z1033" i="2"/>
  <c r="Z494" i="2"/>
  <c r="Z671" i="2"/>
  <c r="Z335" i="2"/>
  <c r="Z540" i="2"/>
  <c r="Z446" i="2"/>
  <c r="Z1068" i="2"/>
  <c r="Z723" i="2"/>
  <c r="Z1176" i="2"/>
  <c r="Z764" i="2"/>
  <c r="Z1227" i="2"/>
  <c r="Z683" i="2"/>
  <c r="Z1115" i="2"/>
  <c r="Z928" i="2"/>
  <c r="Z1010" i="2"/>
  <c r="Z880" i="2"/>
  <c r="Z621" i="2"/>
  <c r="Z681" i="2"/>
  <c r="Z659" i="2"/>
  <c r="Z1175" i="2"/>
  <c r="Z687" i="2"/>
  <c r="Z1237" i="2"/>
  <c r="Z380" i="2"/>
  <c r="Z502" i="2"/>
  <c r="Z743" i="2"/>
  <c r="Z445" i="2"/>
  <c r="Z1021" i="2"/>
  <c r="Z736" i="2"/>
  <c r="Z1093" i="2"/>
  <c r="Z583" i="2"/>
  <c r="Z1137" i="2"/>
  <c r="Z691" i="2"/>
  <c r="Z1242" i="2"/>
  <c r="Z931" i="2"/>
  <c r="Z122" i="2"/>
  <c r="Z1110" i="2"/>
  <c r="Z1191" i="2"/>
  <c r="Z705" i="2"/>
  <c r="Z688" i="2"/>
  <c r="Z318" i="2"/>
  <c r="Z985" i="2"/>
  <c r="Z565" i="2"/>
  <c r="Z664" i="2"/>
  <c r="Z918" i="2"/>
  <c r="Z751" i="2"/>
  <c r="Z600" i="2"/>
  <c r="AA889" i="2"/>
  <c r="Z889" i="2"/>
  <c r="AA1238" i="2"/>
  <c r="Z1238" i="2"/>
  <c r="AA819" i="2"/>
  <c r="Z819" i="2"/>
  <c r="AA338" i="2"/>
  <c r="Z338" i="2"/>
  <c r="Z419" i="2"/>
  <c r="Z713" i="2"/>
  <c r="Z258" i="2"/>
  <c r="AA724" i="2"/>
  <c r="AC724" i="2"/>
  <c r="Z417" i="2"/>
  <c r="Z644" i="2"/>
  <c r="Z992" i="2"/>
  <c r="Z708" i="2"/>
  <c r="Z768" i="2"/>
  <c r="Z454" i="2"/>
  <c r="AA28" i="2"/>
  <c r="Z28" i="2"/>
  <c r="Z333" i="2"/>
  <c r="Z420" i="2"/>
  <c r="Z617" i="2"/>
  <c r="Z818" i="2"/>
  <c r="Z284" i="2"/>
  <c r="Z1144" i="2"/>
  <c r="Z595" i="2"/>
  <c r="Z996" i="2"/>
  <c r="Z441" i="2"/>
  <c r="Z778" i="2"/>
  <c r="Z486" i="2"/>
  <c r="Z354" i="2"/>
  <c r="Z130" i="2"/>
  <c r="Z139" i="2"/>
  <c r="Z416" i="2"/>
  <c r="Z645" i="2"/>
  <c r="Z626" i="2"/>
  <c r="Z844" i="2"/>
  <c r="Z576" i="2"/>
  <c r="Z1171" i="2"/>
  <c r="Z388" i="2"/>
  <c r="Z623" i="2"/>
  <c r="Z648" i="2"/>
  <c r="Z64" i="2"/>
  <c r="Z748" i="2"/>
  <c r="Z312" i="2"/>
  <c r="Z894" i="2"/>
  <c r="AC698" i="2"/>
  <c r="Z925" i="2"/>
  <c r="Z495" i="2"/>
  <c r="Z953" i="2"/>
  <c r="AA161" i="2"/>
  <c r="Z161" i="2"/>
  <c r="Z36" i="2"/>
  <c r="Z1208" i="2"/>
  <c r="AA363" i="2"/>
  <c r="Z363" i="2"/>
  <c r="Z563" i="2"/>
  <c r="Z241" i="2"/>
  <c r="AA720" i="2"/>
  <c r="Z720" i="2"/>
  <c r="Z467" i="2"/>
  <c r="Z1060" i="2"/>
  <c r="AA511" i="2"/>
  <c r="Z511" i="2"/>
  <c r="Z627" i="2"/>
  <c r="Z616" i="2"/>
  <c r="Z286" i="2"/>
  <c r="Z317" i="2"/>
  <c r="AA842" i="2"/>
  <c r="AA569" i="2"/>
  <c r="AC567" i="2"/>
  <c r="AA618" i="2"/>
  <c r="AC618" i="2"/>
  <c r="Z758" i="2"/>
  <c r="Z1030" i="2"/>
  <c r="Z90" i="2"/>
  <c r="AB243" i="2"/>
  <c r="Z639" i="2"/>
  <c r="Z507" i="2"/>
  <c r="Z377" i="2"/>
  <c r="Z1170" i="2"/>
  <c r="Z604" i="2"/>
  <c r="Z1023" i="2"/>
  <c r="Z892" i="2"/>
  <c r="Z630" i="2"/>
  <c r="Z647" i="2"/>
  <c r="Z387" i="2"/>
  <c r="Z564" i="2"/>
  <c r="Z1172" i="2"/>
  <c r="Z693" i="2"/>
  <c r="Z610" i="2"/>
  <c r="Z605" i="2"/>
  <c r="AA58" i="2"/>
  <c r="AC278" i="2"/>
  <c r="AA433" i="2"/>
  <c r="AC433" i="2"/>
  <c r="AC45" i="2"/>
  <c r="AC205" i="2"/>
  <c r="AA637" i="2"/>
  <c r="AC637" i="2"/>
  <c r="AC208" i="2"/>
  <c r="AC128" i="2"/>
  <c r="Z393" i="2"/>
  <c r="AA398" i="2"/>
  <c r="AC398" i="2"/>
  <c r="Z522" i="2"/>
  <c r="Z119" i="2"/>
  <c r="Z404" i="2"/>
  <c r="Z31" i="2"/>
  <c r="Z685" i="2"/>
  <c r="Z582" i="2"/>
  <c r="Z532" i="2"/>
  <c r="Z320" i="2"/>
  <c r="Z123" i="2"/>
  <c r="Z548" i="2"/>
  <c r="Z103" i="2"/>
  <c r="Z588" i="2"/>
  <c r="AA492" i="2"/>
  <c r="AC492" i="2"/>
  <c r="AA995" i="2"/>
  <c r="AC995" i="2"/>
  <c r="AA362" i="2"/>
  <c r="AC362" i="2"/>
  <c r="Z362" i="2"/>
  <c r="Z285" i="2"/>
  <c r="AA1098" i="2"/>
  <c r="Z287" i="2"/>
  <c r="AA707" i="2"/>
  <c r="Z726" i="2"/>
  <c r="Z665" i="2"/>
  <c r="Z930" i="2"/>
  <c r="Z472" i="2"/>
  <c r="AA396" i="2"/>
  <c r="Z396" i="2"/>
  <c r="Z684" i="2"/>
  <c r="Z609" i="2"/>
  <c r="AA614" i="2"/>
  <c r="Z614" i="2"/>
  <c r="Z1074" i="2"/>
  <c r="Z1048" i="2"/>
  <c r="AA772" i="2"/>
  <c r="Z772" i="2"/>
  <c r="Z247" i="2"/>
  <c r="Z368" i="2"/>
  <c r="AA289" i="2"/>
  <c r="Z289" i="2"/>
  <c r="Z12" i="2"/>
  <c r="AA489" i="2"/>
  <c r="AA286" i="2"/>
  <c r="AA389" i="2"/>
  <c r="AA400" i="2"/>
  <c r="AA233" i="2"/>
  <c r="AA384" i="2"/>
  <c r="AA52" i="2"/>
  <c r="AA164" i="2"/>
  <c r="AA268" i="2"/>
  <c r="AA581" i="2"/>
  <c r="AA999" i="2"/>
  <c r="AA526" i="2"/>
  <c r="AA1008" i="2"/>
  <c r="AC842" i="2"/>
  <c r="AA1035" i="2"/>
  <c r="AC569" i="2"/>
  <c r="AA359" i="2"/>
  <c r="AC359" i="2"/>
  <c r="Z782" i="2"/>
  <c r="Z729" i="2"/>
  <c r="Z273" i="2"/>
  <c r="Z16" i="2"/>
  <c r="Z547" i="2"/>
  <c r="Z373" i="2"/>
  <c r="Z25" i="2"/>
  <c r="Z781" i="2"/>
  <c r="Z151" i="2"/>
  <c r="Z69" i="2"/>
  <c r="Z1019" i="2"/>
  <c r="Z619" i="2"/>
  <c r="Z706" i="2"/>
  <c r="Z174" i="2"/>
  <c r="Z1244" i="2"/>
  <c r="AA504" i="2"/>
  <c r="Z340" i="2"/>
  <c r="AC1193" i="2"/>
  <c r="Z48" i="2"/>
  <c r="AA116" i="2"/>
  <c r="Z120" i="2"/>
  <c r="AC993" i="2"/>
  <c r="Z364" i="2"/>
  <c r="AC142" i="2"/>
  <c r="Z339" i="2"/>
  <c r="Z474" i="2"/>
  <c r="Z523" i="2"/>
  <c r="AA299" i="2"/>
  <c r="AC299" i="2"/>
  <c r="AA758" i="2"/>
  <c r="AA358" i="2"/>
  <c r="Z360" i="2"/>
  <c r="AC406" i="2"/>
  <c r="Z376" i="2"/>
  <c r="AC397" i="2"/>
  <c r="AA566" i="2"/>
  <c r="Z173" i="2"/>
  <c r="Z4" i="2"/>
  <c r="Z469" i="2"/>
  <c r="Z54" i="2"/>
  <c r="Z775" i="2"/>
  <c r="Z227" i="2"/>
  <c r="Z369" i="2"/>
  <c r="Z274" i="2"/>
  <c r="AA570" i="2"/>
  <c r="Z325" i="2"/>
  <c r="AC1041" i="2"/>
  <c r="AA228" i="2"/>
  <c r="Z1197" i="2"/>
  <c r="Z46" i="2"/>
  <c r="AA780" i="2"/>
  <c r="Z196" i="2"/>
  <c r="AC633" i="2"/>
  <c r="AA531" i="2"/>
  <c r="Z280" i="2"/>
  <c r="Z530" i="2"/>
  <c r="AA598" i="2"/>
  <c r="Z594" i="2"/>
  <c r="AC669" i="2"/>
  <c r="AA279" i="2"/>
  <c r="Z61" i="2"/>
  <c r="Z438" i="2"/>
  <c r="AA500" i="2"/>
  <c r="Z1192" i="2"/>
  <c r="AC635" i="2"/>
  <c r="AA552" i="2"/>
  <c r="Z44" i="2"/>
  <c r="Z93" i="2"/>
  <c r="AA779" i="2"/>
  <c r="Z560" i="2"/>
  <c r="AC5" i="2"/>
  <c r="AA238" i="2"/>
  <c r="Z776" i="2"/>
  <c r="AA437" i="2"/>
  <c r="Z516" i="2"/>
  <c r="AC55" i="2"/>
  <c r="AA37" i="2"/>
  <c r="Z759" i="2"/>
  <c r="AC505" i="2"/>
  <c r="AA140" i="2"/>
  <c r="Z202" i="2"/>
  <c r="AC719" i="2"/>
  <c r="AA640" i="2"/>
  <c r="Z277" i="2"/>
  <c r="AC282" i="2"/>
  <c r="AA476" i="2"/>
  <c r="AA209" i="2"/>
  <c r="AA163" i="2"/>
  <c r="Z470" i="2"/>
  <c r="AC378" i="2"/>
  <c r="Z613" i="2"/>
  <c r="AC86" i="2"/>
  <c r="AA1005" i="2"/>
  <c r="AA468" i="2"/>
  <c r="Z458" i="2"/>
  <c r="Z592" i="2"/>
  <c r="Z243" i="2"/>
  <c r="Z556" i="2"/>
  <c r="AA165" i="2"/>
  <c r="AA124" i="2"/>
  <c r="AA686" i="2"/>
  <c r="Z922" i="2"/>
  <c r="Z488" i="2"/>
  <c r="Z228" i="2"/>
  <c r="Z235" i="2"/>
  <c r="Z550" i="2"/>
  <c r="Z531" i="2"/>
  <c r="Z239" i="2"/>
  <c r="Z371" i="2"/>
  <c r="Z279" i="2"/>
  <c r="Z1239" i="2"/>
  <c r="Z115" i="2"/>
  <c r="Z552" i="2"/>
  <c r="Z181" i="2"/>
  <c r="Z536" i="2"/>
  <c r="Z238" i="2"/>
  <c r="Z55" i="2"/>
  <c r="Z505" i="2"/>
  <c r="Z719" i="2"/>
  <c r="Z282" i="2"/>
  <c r="Z209" i="2"/>
  <c r="Z379" i="2"/>
  <c r="Z163" i="2"/>
  <c r="Z19" i="2"/>
  <c r="Z142" i="2"/>
  <c r="Z382" i="2"/>
  <c r="Z176" i="2"/>
  <c r="AA103" i="2"/>
  <c r="AA588" i="2"/>
  <c r="AA1030" i="2"/>
  <c r="AA757" i="2"/>
  <c r="AA148" i="2"/>
  <c r="Z148" i="2"/>
  <c r="AA525" i="2"/>
  <c r="Z525" i="2"/>
  <c r="AA714" i="2"/>
  <c r="Z714" i="2"/>
  <c r="Z575" i="2"/>
  <c r="Z702" i="2"/>
  <c r="AC471" i="2"/>
  <c r="Z570" i="2"/>
  <c r="Z1041" i="2"/>
  <c r="AA1197" i="2"/>
  <c r="Z739" i="2"/>
  <c r="AC46" i="2"/>
  <c r="AA729" i="2"/>
  <c r="Z780" i="2"/>
  <c r="Z633" i="2"/>
  <c r="AA280" i="2"/>
  <c r="Z491" i="2"/>
  <c r="AC530" i="2"/>
  <c r="AA16" i="2"/>
  <c r="Z598" i="2"/>
  <c r="Z669" i="2"/>
  <c r="AA61" i="2"/>
  <c r="Z401" i="2"/>
  <c r="AC438" i="2"/>
  <c r="AA373" i="2"/>
  <c r="Z500" i="2"/>
  <c r="Z635" i="2"/>
  <c r="AA44" i="2"/>
  <c r="Z774" i="2"/>
  <c r="AC93" i="2"/>
  <c r="AA781" i="2"/>
  <c r="Z779" i="2"/>
  <c r="Z5" i="2"/>
  <c r="AA776" i="2"/>
  <c r="Z473" i="2"/>
  <c r="AC69" i="2"/>
  <c r="AA306" i="2"/>
  <c r="Z85" i="2"/>
  <c r="AC1019" i="2"/>
  <c r="AA549" i="2"/>
  <c r="Z154" i="2"/>
  <c r="AC619" i="2"/>
  <c r="AA307" i="2"/>
  <c r="Z490" i="2"/>
  <c r="AC706" i="2"/>
  <c r="AA666" i="2"/>
  <c r="Z292" i="2"/>
  <c r="AC174" i="2"/>
  <c r="AA624" i="2"/>
  <c r="AA197" i="2"/>
  <c r="AA150" i="2"/>
  <c r="AA340" i="2"/>
  <c r="AA63" i="2"/>
  <c r="AA120" i="2"/>
  <c r="AA382" i="2"/>
  <c r="AA470" i="2"/>
  <c r="AA176" i="2"/>
  <c r="AA613" i="2"/>
  <c r="AA27" i="2"/>
  <c r="AA218" i="2"/>
  <c r="AA220" i="2"/>
  <c r="AA47" i="2"/>
  <c r="AA95" i="2"/>
  <c r="AA597" i="2"/>
  <c r="AA126" i="2"/>
  <c r="AA34" i="2"/>
  <c r="AA1101" i="2"/>
  <c r="Z92" i="2"/>
  <c r="AA136" i="2"/>
  <c r="Z183" i="2"/>
  <c r="AC727" i="2"/>
  <c r="Z51" i="2"/>
  <c r="AC341" i="2"/>
  <c r="Z883" i="2"/>
  <c r="AA375" i="2"/>
  <c r="AC57" i="2"/>
  <c r="Z482" i="2"/>
  <c r="AC353" i="2"/>
  <c r="Z40" i="2"/>
  <c r="Z218" i="2"/>
  <c r="AC539" i="2"/>
  <c r="Z408" i="2"/>
  <c r="AC265" i="2"/>
  <c r="Z47" i="2"/>
  <c r="AC612" i="2"/>
  <c r="Z535" i="2"/>
  <c r="AC1156" i="2"/>
  <c r="Z597" i="2"/>
  <c r="AC1207" i="2"/>
  <c r="Z113" i="2"/>
  <c r="AC555" i="2"/>
  <c r="Z34" i="2"/>
  <c r="AC18" i="2"/>
  <c r="AC1014" i="2"/>
  <c r="Z1101" i="2"/>
  <c r="Z727" i="2"/>
  <c r="AC200" i="2"/>
  <c r="Z341" i="2"/>
  <c r="AC309" i="2"/>
  <c r="Z534" i="2"/>
  <c r="AC459" i="2"/>
  <c r="Z160" i="2"/>
  <c r="Z79" i="2"/>
  <c r="AC198" i="2"/>
  <c r="Z216" i="2"/>
  <c r="Z39" i="2"/>
  <c r="AC344" i="2"/>
  <c r="Z100" i="2"/>
  <c r="Z372" i="2"/>
  <c r="AC479" i="2"/>
  <c r="Z375" i="2"/>
  <c r="AC188" i="2"/>
  <c r="Z353" i="2"/>
  <c r="AC145" i="2"/>
  <c r="Z324" i="2"/>
  <c r="AC152" i="2"/>
  <c r="Z74" i="2"/>
  <c r="Z252" i="2"/>
  <c r="AC263" i="2"/>
  <c r="Z70" i="2"/>
  <c r="Z215" i="2"/>
  <c r="AC345" i="2"/>
  <c r="Z11" i="2"/>
  <c r="AA108" i="2"/>
  <c r="AC108" i="2"/>
  <c r="Z18" i="2"/>
  <c r="Z1014" i="2"/>
  <c r="Z118" i="2"/>
  <c r="Z67" i="2"/>
  <c r="Z137" i="2"/>
  <c r="Z703" i="2"/>
  <c r="Z80" i="2"/>
  <c r="Z1082" i="2"/>
  <c r="AA109" i="2"/>
  <c r="AC109" i="2"/>
  <c r="AA141" i="2"/>
  <c r="AC141" i="2"/>
  <c r="Z385" i="2"/>
  <c r="AA357" i="2"/>
  <c r="Z399" i="2"/>
  <c r="Z166" i="2"/>
  <c r="AA856" i="2"/>
  <c r="Z299" i="2"/>
  <c r="Z104" i="2"/>
  <c r="AA301" i="2"/>
  <c r="Z265" i="2"/>
  <c r="Z711" i="2"/>
  <c r="AA20" i="2"/>
  <c r="Z1156" i="2"/>
  <c r="Z308" i="2"/>
  <c r="AA381" i="2"/>
  <c r="Z555" i="2"/>
  <c r="Z203" i="2"/>
  <c r="Z323" i="2"/>
  <c r="AA92" i="2"/>
  <c r="AA718" i="2"/>
  <c r="Z718" i="2"/>
  <c r="AC370" i="2"/>
  <c r="AA192" i="2"/>
  <c r="Z192" i="2"/>
  <c r="AC501" i="2"/>
  <c r="Z392" i="2"/>
  <c r="AA295" i="2"/>
  <c r="Z295" i="2"/>
  <c r="AC311" i="2"/>
  <c r="Z366" i="2"/>
  <c r="AA214" i="2"/>
  <c r="Z214" i="2"/>
  <c r="AC709" i="2"/>
  <c r="Z402" i="2"/>
  <c r="AA135" i="2"/>
  <c r="Z135" i="2"/>
  <c r="AA105" i="2"/>
  <c r="Z105" i="2"/>
  <c r="AC361" i="2"/>
  <c r="AA254" i="2"/>
  <c r="Z254" i="2"/>
  <c r="AC423" i="2"/>
  <c r="Z329" i="2"/>
  <c r="AA330" i="2"/>
  <c r="Z330" i="2"/>
  <c r="AC186" i="2"/>
  <c r="Z226" i="2"/>
  <c r="AA201" i="2"/>
  <c r="Z201" i="2"/>
  <c r="AC98" i="2"/>
  <c r="AA269" i="2"/>
  <c r="Z50" i="2"/>
  <c r="Z347" i="2"/>
  <c r="Z641" i="2"/>
  <c r="Z283" i="2"/>
  <c r="Z153" i="2"/>
  <c r="Z167" i="2"/>
  <c r="Z554" i="2"/>
  <c r="Z147" i="2"/>
  <c r="Z213" i="2"/>
  <c r="AC146" i="2"/>
  <c r="Z187" i="2"/>
  <c r="Z3" i="2"/>
  <c r="Z322" i="2"/>
  <c r="Z350" i="2"/>
  <c r="Z206" i="2"/>
  <c r="AC385" i="2"/>
  <c r="Z211" i="2"/>
  <c r="Z72" i="2"/>
  <c r="AC217" i="2"/>
  <c r="Z94" i="2"/>
  <c r="Z403" i="2"/>
  <c r="AC138" i="2"/>
  <c r="AA294" i="2"/>
  <c r="Z395" i="2"/>
  <c r="Z342" i="2"/>
  <c r="Z538" i="2"/>
  <c r="Z255" i="2"/>
  <c r="Z106" i="2"/>
  <c r="Z81" i="2"/>
  <c r="Z66" i="2"/>
  <c r="Z424" i="2"/>
  <c r="Z8" i="2"/>
  <c r="Z326" i="2"/>
  <c r="Z159" i="2"/>
  <c r="Z754" i="2"/>
  <c r="Z101" i="2"/>
  <c r="Z112" i="2"/>
  <c r="Z88" i="2"/>
  <c r="Z131" i="2"/>
  <c r="Z652" i="2"/>
  <c r="Z26" i="2"/>
  <c r="Z110" i="2"/>
  <c r="AA171" i="2"/>
  <c r="Z41" i="2"/>
  <c r="Z394" i="2"/>
  <c r="Z99" i="2"/>
  <c r="AA49" i="2"/>
  <c r="Z49" i="2"/>
  <c r="Z199" i="2"/>
  <c r="AA185" i="2"/>
  <c r="Z185" i="2"/>
  <c r="Z212" i="2"/>
  <c r="AA300" i="2"/>
  <c r="Z300" i="2"/>
  <c r="AC210" i="2"/>
  <c r="Z87" i="2"/>
  <c r="AA245" i="2"/>
  <c r="Z245" i="2"/>
  <c r="AC184" i="2"/>
  <c r="Z65" i="2"/>
  <c r="AA195" i="2"/>
  <c r="Z195" i="2"/>
  <c r="AC178" i="2"/>
  <c r="Z321" i="2"/>
  <c r="Z302" i="2"/>
  <c r="Z478" i="2"/>
  <c r="Z146" i="2"/>
  <c r="AA351" i="2"/>
  <c r="Z303" i="2"/>
  <c r="Z38" i="2"/>
  <c r="AC110" i="2"/>
  <c r="AA960" i="2"/>
  <c r="AA1123" i="2"/>
  <c r="AA1126" i="2"/>
  <c r="AA694" i="2"/>
  <c r="AA1134" i="2"/>
  <c r="AA740" i="2"/>
  <c r="AA905" i="2"/>
  <c r="AA989" i="2"/>
  <c r="AA1053" i="2"/>
  <c r="AA994" i="2"/>
  <c r="AA1129" i="2"/>
  <c r="AA790" i="2"/>
  <c r="AA1044" i="2"/>
  <c r="AA875" i="2"/>
  <c r="AA1055" i="2"/>
  <c r="AA887" i="2"/>
  <c r="AA851" i="2"/>
  <c r="AA847" i="2"/>
  <c r="AA898" i="2"/>
  <c r="AA732" i="2"/>
  <c r="AA927" i="2"/>
  <c r="AA785" i="2"/>
  <c r="AA742" i="2"/>
  <c r="AA1184" i="2"/>
  <c r="AA1218" i="2"/>
  <c r="AA1154" i="2"/>
  <c r="AA1141" i="2"/>
  <c r="AA1096" i="2"/>
  <c r="AA1088" i="2"/>
  <c r="AA1071" i="2"/>
  <c r="AA1047" i="2"/>
  <c r="AA932" i="2"/>
  <c r="AA795" i="2"/>
  <c r="AA1181" i="2"/>
  <c r="AA796" i="2"/>
  <c r="AA799" i="2"/>
  <c r="AA835" i="2"/>
  <c r="AA884" i="2"/>
  <c r="AA1013" i="2"/>
  <c r="AA1228" i="2"/>
  <c r="AA1039" i="2"/>
  <c r="AA862" i="2"/>
  <c r="AA1037" i="2"/>
  <c r="AA872" i="2"/>
  <c r="AA602" i="2"/>
  <c r="AA1186" i="2"/>
  <c r="AA906" i="2"/>
  <c r="AA961" i="2"/>
  <c r="AA957" i="2"/>
  <c r="AA460" i="2"/>
  <c r="AA943" i="2"/>
  <c r="AA958" i="2"/>
  <c r="AA1223" i="2"/>
  <c r="AA938" i="2"/>
  <c r="AA788" i="2"/>
  <c r="AA667" i="2"/>
  <c r="AA1213" i="2"/>
  <c r="AA832" i="2"/>
  <c r="AA902" i="2"/>
  <c r="Z761" i="2"/>
  <c r="AA1149" i="2"/>
  <c r="AC1149" i="2"/>
  <c r="Z900" i="2"/>
  <c r="AA982" i="2"/>
  <c r="AC982" i="2"/>
  <c r="Z670" i="2"/>
  <c r="AA808" i="2"/>
  <c r="AC808" i="2"/>
  <c r="Z984" i="2"/>
  <c r="AA1187" i="2"/>
  <c r="AC1187" i="2"/>
  <c r="Z677" i="2"/>
  <c r="AA1100" i="2"/>
  <c r="AC1100" i="2"/>
  <c r="Z960" i="2"/>
  <c r="AC1122" i="2"/>
  <c r="Z1053" i="2"/>
  <c r="AC807" i="2"/>
  <c r="AA589" i="2"/>
  <c r="AC480" i="2"/>
  <c r="AA1162" i="2"/>
  <c r="AC873" i="2"/>
  <c r="AA873" i="2"/>
  <c r="Z963" i="2"/>
  <c r="Z762" i="2"/>
  <c r="AA426" i="2"/>
  <c r="AC426" i="2"/>
  <c r="Z1136" i="2"/>
  <c r="AA877" i="2"/>
  <c r="AC877" i="2"/>
  <c r="Z989" i="2"/>
  <c r="AC1123" i="2"/>
  <c r="AC1126" i="2"/>
  <c r="AC694" i="2"/>
  <c r="AC1134" i="2"/>
  <c r="AC740" i="2"/>
  <c r="AC905" i="2"/>
  <c r="AA869" i="2"/>
  <c r="AC869" i="2"/>
  <c r="AC1034" i="2"/>
  <c r="AA1034" i="2"/>
  <c r="Z1161" i="2"/>
  <c r="Z886" i="2"/>
  <c r="AA964" i="2"/>
  <c r="AC964" i="2"/>
  <c r="Z352" i="2"/>
  <c r="AA1092" i="2"/>
  <c r="AA760" i="2"/>
  <c r="AC760" i="2"/>
  <c r="Z949" i="2"/>
  <c r="AA1003" i="2"/>
  <c r="AC1003" i="2"/>
  <c r="AC1160" i="2"/>
  <c r="Z656" i="2"/>
  <c r="AC745" i="2"/>
  <c r="AA745" i="2"/>
  <c r="AA886" i="2"/>
  <c r="AA762" i="2"/>
  <c r="AA1136" i="2"/>
  <c r="AA761" i="2"/>
  <c r="AA900" i="2"/>
  <c r="AA670" i="2"/>
  <c r="AA984" i="2"/>
  <c r="AA677" i="2"/>
  <c r="AA949" i="2"/>
  <c r="AA352" i="2"/>
  <c r="AC1012" i="2"/>
  <c r="AA860" i="2"/>
  <c r="AC643" i="2"/>
  <c r="AA809" i="2"/>
  <c r="AC1195" i="2"/>
  <c r="AA1007" i="2"/>
  <c r="AC1097" i="2"/>
  <c r="AA1176" i="2"/>
  <c r="AC1135" i="2"/>
  <c r="AA413" i="2"/>
  <c r="AC741" i="2"/>
  <c r="AA1017" i="2"/>
  <c r="AC62" i="2"/>
  <c r="AA1138" i="2"/>
  <c r="AC580" i="2"/>
  <c r="AA683" i="2"/>
  <c r="AC814" i="2"/>
  <c r="AA816" i="2"/>
  <c r="AC661" i="2"/>
  <c r="AA431" i="2"/>
  <c r="AC541" i="2"/>
  <c r="AA411" i="2"/>
  <c r="AC412" i="2"/>
  <c r="AA1010" i="2"/>
  <c r="AC878" i="2"/>
  <c r="AA811" i="2"/>
  <c r="AC590" i="2"/>
  <c r="AA6" i="2"/>
  <c r="AC427" i="2"/>
  <c r="AA701" i="2"/>
  <c r="AC765" i="2"/>
  <c r="AA681" i="2"/>
  <c r="AC833" i="2"/>
  <c r="AA1018" i="2"/>
  <c r="AC1204" i="2"/>
  <c r="AA1152" i="2"/>
  <c r="AC812" i="2"/>
  <c r="AA593" i="2"/>
  <c r="AC484" i="2"/>
  <c r="AA687" i="2"/>
  <c r="AC983" i="2"/>
  <c r="AA858" i="2"/>
  <c r="AC608" i="2"/>
  <c r="AA813" i="2"/>
  <c r="AC1069" i="2"/>
  <c r="AA1233" i="2"/>
  <c r="AC695" i="2"/>
  <c r="AA380" i="2"/>
  <c r="AC1198" i="2"/>
  <c r="AA868" i="2"/>
  <c r="AC864" i="2"/>
  <c r="AA1236" i="2"/>
  <c r="AC767" i="2"/>
  <c r="AA1234" i="2"/>
  <c r="AC1049" i="2"/>
  <c r="AA743" i="2"/>
  <c r="AC1201" i="2"/>
  <c r="AA1011" i="2"/>
  <c r="AC1064" i="2"/>
  <c r="AA1066" i="2"/>
  <c r="AC1232" i="2"/>
  <c r="AA407" i="2"/>
  <c r="AC1084" i="2"/>
  <c r="AA1021" i="2"/>
  <c r="AC1079" i="2"/>
  <c r="AA660" i="2"/>
  <c r="AC414" i="2"/>
  <c r="AA267" i="2"/>
  <c r="AC415" i="2"/>
  <c r="AA485" i="2"/>
  <c r="AC805" i="2"/>
  <c r="AA1093" i="2"/>
  <c r="AC821" i="2"/>
  <c r="AA888" i="2"/>
  <c r="AC950" i="2"/>
  <c r="AA1029" i="2"/>
  <c r="AC425" i="2"/>
  <c r="AA1177" i="2"/>
  <c r="AC449" i="2"/>
  <c r="AA1137" i="2"/>
  <c r="AC336" i="2"/>
  <c r="AA1099" i="2"/>
  <c r="AC503" i="2"/>
  <c r="AA603" i="2"/>
  <c r="AC508" i="2"/>
  <c r="AA628" i="2"/>
  <c r="AC1230" i="2"/>
  <c r="AA931" i="2"/>
  <c r="AC542" i="2"/>
  <c r="Z987" i="2"/>
  <c r="AA800" i="2"/>
  <c r="AC800" i="2"/>
  <c r="Z1140" i="2"/>
  <c r="Z1205" i="2"/>
  <c r="AC820" i="2"/>
  <c r="AA820" i="2"/>
  <c r="AC657" i="2"/>
  <c r="AC770" i="2"/>
  <c r="AA770" i="2"/>
  <c r="AC466" i="2"/>
  <c r="AA672" i="2"/>
  <c r="AA1094" i="2"/>
  <c r="AC1098" i="2"/>
  <c r="AC707" i="2"/>
  <c r="AA448" i="2"/>
  <c r="AC448" i="2"/>
  <c r="AC749" i="2"/>
  <c r="AA749" i="2"/>
  <c r="Z1095" i="2"/>
  <c r="AA144" i="2"/>
  <c r="AC144" i="2"/>
  <c r="AC1205" i="2"/>
  <c r="AC656" i="2"/>
  <c r="AC334" i="2"/>
  <c r="AA1073" i="2"/>
  <c r="AC1191" i="2"/>
  <c r="AA823" i="2"/>
  <c r="AC671" i="2"/>
  <c r="AA948" i="2"/>
  <c r="AC904" i="2"/>
  <c r="AA1178" i="2"/>
  <c r="AC674" i="2"/>
  <c r="AA891" i="2"/>
  <c r="AC318" i="2"/>
  <c r="AA802" i="2"/>
  <c r="AC446" i="2"/>
  <c r="AA771" i="2"/>
  <c r="AC1002" i="2"/>
  <c r="AA76" i="2"/>
  <c r="AC1169" i="2"/>
  <c r="AA332" i="2"/>
  <c r="AC664" i="2"/>
  <c r="AA689" i="2"/>
  <c r="AC751" i="2"/>
  <c r="AA959" i="2"/>
  <c r="AC1246" i="2"/>
  <c r="AA986" i="2"/>
  <c r="AC889" i="2"/>
  <c r="AA1001" i="2"/>
  <c r="AC1080" i="2"/>
  <c r="AA601" i="2"/>
  <c r="AC1238" i="2"/>
  <c r="AA1199" i="2"/>
  <c r="AC73" i="2"/>
  <c r="AA876" i="2"/>
  <c r="AC819" i="2"/>
  <c r="AA77" i="2"/>
  <c r="AC738" i="2"/>
  <c r="AA271" i="2"/>
  <c r="AC338" i="2"/>
  <c r="AA977" i="2"/>
  <c r="AC240" i="2"/>
  <c r="AA157" i="2"/>
  <c r="AC419" i="2"/>
  <c r="AA663" i="2"/>
  <c r="AC417" i="2"/>
  <c r="AA750" i="2"/>
  <c r="AC644" i="2"/>
  <c r="AA562" i="2"/>
  <c r="AC992" i="2"/>
  <c r="AA121" i="2"/>
  <c r="AC768" i="2"/>
  <c r="AA882" i="2"/>
  <c r="AC28" i="2"/>
  <c r="AA725" i="2"/>
  <c r="AC894" i="2"/>
  <c r="Z625" i="2"/>
  <c r="AA451" i="2"/>
  <c r="AA639" i="2"/>
  <c r="Z673" i="2"/>
  <c r="AA250" i="2"/>
  <c r="AA442" i="2"/>
  <c r="AC442" i="2"/>
  <c r="AC716" i="2"/>
  <c r="AA716" i="2"/>
  <c r="Z611" i="2"/>
  <c r="AA524" i="2"/>
  <c r="AC524" i="2"/>
  <c r="AC82" i="2"/>
  <c r="AA82" i="2"/>
  <c r="AA925" i="2"/>
  <c r="AA285" i="2"/>
  <c r="Z296" i="2"/>
  <c r="AC639" i="2"/>
  <c r="AA495" i="2"/>
  <c r="AA287" i="2"/>
  <c r="Z434" i="2"/>
  <c r="AA584" i="2"/>
  <c r="AC584" i="2"/>
  <c r="AC826" i="2"/>
  <c r="AA826" i="2"/>
  <c r="Z827" i="2"/>
  <c r="AC78" i="2"/>
  <c r="AA78" i="2"/>
  <c r="Z836" i="2"/>
  <c r="AC119" i="2"/>
  <c r="AA955" i="2"/>
  <c r="AC1170" i="2"/>
  <c r="AA697" i="2"/>
  <c r="AC161" i="2"/>
  <c r="AA881" i="2"/>
  <c r="AC396" i="2"/>
  <c r="AA756" i="2"/>
  <c r="AC31" i="2"/>
  <c r="AA606" i="2"/>
  <c r="AC892" i="2"/>
  <c r="AA43" i="2"/>
  <c r="AC363" i="2"/>
  <c r="AA586" i="2"/>
  <c r="AC614" i="2"/>
  <c r="AA1190" i="2"/>
  <c r="AC582" i="2"/>
  <c r="AA190" i="2"/>
  <c r="AC387" i="2"/>
  <c r="AA257" i="2"/>
  <c r="AC720" i="2"/>
  <c r="AA1180" i="2"/>
  <c r="AC772" i="2"/>
  <c r="AA1240" i="2"/>
  <c r="AC320" i="2"/>
  <c r="AA264" i="2"/>
  <c r="AC693" i="2"/>
  <c r="AA133" i="2"/>
  <c r="AC511" i="2"/>
  <c r="AA561" i="2"/>
  <c r="AC289" i="2"/>
  <c r="AA452" i="2"/>
  <c r="AC548" i="2"/>
  <c r="Z546" i="2"/>
  <c r="Z390" i="2"/>
  <c r="AC520" i="2"/>
  <c r="AA1032" i="2"/>
  <c r="AA386" i="2"/>
  <c r="Z998" i="2"/>
  <c r="Z421" i="2"/>
  <c r="AC389" i="2"/>
  <c r="Z596" i="2"/>
  <c r="Z632" i="2"/>
  <c r="Z572" i="2"/>
  <c r="Z728" i="2"/>
  <c r="Z631" i="2"/>
  <c r="Z313" i="2"/>
  <c r="Z487" i="2"/>
  <c r="Z514" i="2"/>
  <c r="Z1248" i="2"/>
  <c r="Z620" i="2"/>
  <c r="Z1036" i="2"/>
  <c r="Z498" i="2"/>
  <c r="Z1081" i="2"/>
  <c r="Z237" i="2"/>
  <c r="Z529" i="2"/>
  <c r="Z519" i="2"/>
  <c r="Z849" i="2"/>
  <c r="Z710" i="2"/>
  <c r="AA599" i="2"/>
  <c r="AC599" i="2"/>
  <c r="AA276" i="2"/>
  <c r="AC276" i="2"/>
  <c r="AA337" i="2"/>
  <c r="AC337" i="2"/>
  <c r="AA752" i="2"/>
  <c r="AC752" i="2"/>
  <c r="AA651" i="2"/>
  <c r="AC651" i="2"/>
  <c r="AA297" i="2"/>
  <c r="AC297" i="2"/>
  <c r="AA717" i="2"/>
  <c r="AC717" i="2"/>
  <c r="AA1000" i="2"/>
  <c r="AC1000" i="2"/>
  <c r="AA650" i="2"/>
  <c r="AC650" i="2"/>
  <c r="AA17" i="2"/>
  <c r="AC17" i="2"/>
  <c r="Z842" i="2"/>
  <c r="AA435" i="2"/>
  <c r="AC435" i="2"/>
  <c r="Z569" i="2"/>
  <c r="AA521" i="2"/>
  <c r="AC521" i="2"/>
  <c r="Z205" i="2"/>
  <c r="AA222" i="2"/>
  <c r="AC222" i="2"/>
  <c r="Z128" i="2"/>
  <c r="AA56" i="2"/>
  <c r="AC56" i="2"/>
  <c r="Z1005" i="2"/>
  <c r="AA544" i="2"/>
  <c r="AC544" i="2"/>
  <c r="Z468" i="2"/>
  <c r="AA457" i="2"/>
  <c r="Z545" i="2"/>
  <c r="Z242" i="2"/>
  <c r="AC573" i="2"/>
  <c r="AA1247" i="2"/>
  <c r="AA733" i="2"/>
  <c r="Z314" i="2"/>
  <c r="Z272" i="2"/>
  <c r="Z654" i="2"/>
  <c r="Z374" i="2"/>
  <c r="Z1145" i="2"/>
  <c r="Z422" i="2"/>
  <c r="AC260" i="2"/>
  <c r="Z32" i="2"/>
  <c r="Z510" i="2"/>
  <c r="Z496" i="2"/>
  <c r="Z543" i="2"/>
  <c r="Z298" i="2"/>
  <c r="Z551" i="2"/>
  <c r="Z68" i="2"/>
  <c r="Z453" i="2"/>
  <c r="Z365" i="2"/>
  <c r="Z699" i="2"/>
  <c r="Z634" i="2"/>
  <c r="Z636" i="2"/>
  <c r="Z305" i="2"/>
  <c r="AA259" i="2"/>
  <c r="AC259" i="2"/>
  <c r="Z278" i="2"/>
  <c r="AA234" i="2"/>
  <c r="AC234" i="2"/>
  <c r="Z433" i="2"/>
  <c r="AA134" i="2"/>
  <c r="AC134" i="2"/>
  <c r="Z637" i="2"/>
  <c r="AA236" i="2"/>
  <c r="AC236" i="2"/>
  <c r="Z618" i="2"/>
  <c r="AA591" i="2"/>
  <c r="AC591" i="2"/>
  <c r="Z359" i="2"/>
  <c r="AA249" i="2"/>
  <c r="AC173" i="2"/>
  <c r="AA33" i="2"/>
  <c r="AC4" i="2"/>
  <c r="AA291" i="2"/>
  <c r="AC469" i="2"/>
  <c r="AA180" i="2"/>
  <c r="AC54" i="2"/>
  <c r="AA102" i="2"/>
  <c r="AC165" i="2"/>
  <c r="AA734" i="2"/>
  <c r="AC962" i="2"/>
  <c r="AA60" i="2"/>
  <c r="AC124" i="2"/>
  <c r="AA248" i="2"/>
  <c r="AC497" i="2"/>
  <c r="AA132" i="2"/>
  <c r="AC1210" i="2"/>
  <c r="AA499" i="2"/>
  <c r="AC686" i="2"/>
  <c r="AA1024" i="2"/>
  <c r="AA304" i="2"/>
  <c r="AA383" i="2"/>
  <c r="AA574" i="2"/>
  <c r="AA607" i="2"/>
  <c r="AA288" i="2"/>
  <c r="AA676" i="2"/>
  <c r="Z443" i="2"/>
  <c r="Z471" i="2"/>
  <c r="AC527" i="2"/>
  <c r="AA527" i="2"/>
  <c r="AC437" i="2"/>
  <c r="AC306" i="2"/>
  <c r="AC37" i="2"/>
  <c r="AC549" i="2"/>
  <c r="AC140" i="2"/>
  <c r="AC307" i="2"/>
  <c r="AC640" i="2"/>
  <c r="AC666" i="2"/>
  <c r="AC224" i="2"/>
  <c r="AA221" i="2"/>
  <c r="AA533" i="2"/>
  <c r="AA483" i="2"/>
  <c r="AA91" i="2"/>
  <c r="AA127" i="2"/>
  <c r="AA553" i="2"/>
  <c r="AA1058" i="2"/>
  <c r="AA275" i="2"/>
  <c r="AA528" i="2"/>
  <c r="AA117" i="2"/>
  <c r="AA290" i="2"/>
  <c r="AA939" i="2"/>
  <c r="AA436" i="2"/>
  <c r="AA83" i="2"/>
  <c r="AA1241" i="2"/>
  <c r="AA59" i="2"/>
  <c r="AA477" i="2"/>
  <c r="AA715" i="2"/>
  <c r="AA456" i="2"/>
  <c r="AA513" i="2"/>
  <c r="AA7" i="2"/>
  <c r="AA1209" i="2"/>
  <c r="AA515" i="2"/>
  <c r="AA346" i="2"/>
  <c r="AA658" i="2"/>
  <c r="AA1153" i="2"/>
  <c r="AA455" i="2"/>
  <c r="AC624" i="2"/>
  <c r="Z129" i="2"/>
  <c r="AA293" i="2"/>
  <c r="AC293" i="2"/>
  <c r="Z197" i="2"/>
  <c r="Z537" i="2"/>
  <c r="AC331" i="2"/>
  <c r="AC504" i="2"/>
  <c r="AC262" i="2"/>
  <c r="AC116" i="2"/>
  <c r="AC444" i="2"/>
  <c r="AC29" i="2"/>
  <c r="AC357" i="2"/>
  <c r="AC251" i="2"/>
  <c r="AC856" i="2"/>
  <c r="AC391" i="2"/>
  <c r="AC301" i="2"/>
  <c r="AC281" i="2"/>
  <c r="AC20" i="2"/>
  <c r="AC557" i="2"/>
  <c r="AC381" i="2"/>
  <c r="AC316" i="2"/>
  <c r="AC559" i="2"/>
  <c r="AA730" i="2"/>
  <c r="AA343" i="2"/>
  <c r="AA125" i="2"/>
  <c r="AA193" i="2"/>
  <c r="AA177" i="2"/>
  <c r="AA207" i="2"/>
  <c r="AA367" i="2"/>
  <c r="AA155" i="2"/>
  <c r="AC295" i="2"/>
  <c r="AA89" i="2"/>
  <c r="AC79" i="2"/>
  <c r="AA310" i="2"/>
  <c r="AC214" i="2"/>
  <c r="AA35" i="2"/>
  <c r="AC39" i="2"/>
  <c r="AA182" i="2"/>
  <c r="AC135" i="2"/>
  <c r="AA158" i="2"/>
  <c r="AC372" i="2"/>
  <c r="Z493" i="2"/>
  <c r="AC194" i="2"/>
  <c r="AC136" i="2"/>
  <c r="Z2" i="2"/>
  <c r="AC409" i="2"/>
  <c r="AA409" i="2"/>
  <c r="Z57" i="2"/>
  <c r="AA21" i="2"/>
  <c r="Z246" i="2"/>
  <c r="AA75" i="2"/>
  <c r="AC75" i="2"/>
  <c r="Z229" i="2"/>
  <c r="AA244" i="2"/>
  <c r="AA253" i="2"/>
  <c r="AA225" i="2"/>
  <c r="AA23" i="2"/>
  <c r="AC330" i="2"/>
  <c r="AA169" i="2"/>
  <c r="AC252" i="2"/>
  <c r="AA270" i="2"/>
  <c r="AC201" i="2"/>
  <c r="AA1067" i="2"/>
  <c r="AC215" i="2"/>
  <c r="AA223" i="2"/>
  <c r="AC1082" i="2"/>
  <c r="AA327" i="2"/>
  <c r="AC49" i="2"/>
  <c r="AA230" i="2"/>
  <c r="AC322" i="2"/>
  <c r="AA315" i="2"/>
  <c r="AC185" i="2"/>
  <c r="AA114" i="2"/>
  <c r="AC206" i="2"/>
  <c r="AA13" i="2"/>
  <c r="AC300" i="2"/>
  <c r="AA175" i="2"/>
  <c r="AC72" i="2"/>
  <c r="AA721" i="2"/>
  <c r="AC245" i="2"/>
  <c r="AA629" i="2"/>
  <c r="AC403" i="2"/>
  <c r="AA10" i="2"/>
  <c r="AC195" i="2"/>
  <c r="AC96" i="2"/>
  <c r="AC294" i="2"/>
  <c r="Z219" i="2"/>
  <c r="AA189" i="2"/>
  <c r="AC189" i="2"/>
  <c r="AA517" i="2"/>
  <c r="AC517" i="2"/>
  <c r="AA168" i="2"/>
  <c r="AC168" i="2"/>
  <c r="Z143" i="2"/>
  <c r="Z9" i="2"/>
  <c r="Z97" i="2"/>
  <c r="AA558" i="2"/>
  <c r="AC558" i="2"/>
  <c r="AA131" i="2"/>
  <c r="Z349" i="2"/>
  <c r="AA191" i="2"/>
  <c r="AC191" i="2"/>
  <c r="AA229" i="2"/>
  <c r="AC111" i="2"/>
  <c r="AA167" i="2"/>
  <c r="AC71" i="2"/>
  <c r="AA213" i="2"/>
  <c r="AC351" i="2"/>
  <c r="AA38" i="2"/>
  <c r="AC171" i="2"/>
  <c r="AA394" i="2"/>
  <c r="AC15" i="2"/>
  <c r="AA424" i="2"/>
  <c r="AC14" i="2"/>
  <c r="AA8" i="2"/>
  <c r="AC156" i="2"/>
  <c r="AA159" i="2"/>
  <c r="AC204" i="2"/>
  <c r="AA101" i="2"/>
  <c r="AC107" i="2"/>
  <c r="AA3" i="2"/>
  <c r="H22" i="2"/>
  <c r="A22" i="2" l="1"/>
  <c r="V22" i="2" l="1"/>
  <c r="AC22" i="2" s="1"/>
  <c r="I11" i="12" l="1"/>
  <c r="H13" i="12" s="1"/>
  <c r="H14" i="12" s="1"/>
  <c r="H15" i="12" s="1"/>
  <c r="I2" i="12"/>
  <c r="H4" i="12" s="1"/>
  <c r="H5" i="12" s="1"/>
  <c r="H6" i="12" s="1"/>
  <c r="M61" i="18" l="1"/>
  <c r="Y2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2" i="2"/>
  <c r="D22" i="2" l="1"/>
  <c r="B22" i="2"/>
  <c r="C22" i="2"/>
  <c r="F22" i="2"/>
  <c r="G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W22" i="2"/>
  <c r="X22" i="2"/>
  <c r="AA22" i="2" l="1"/>
  <c r="Z2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<sst xmlns="http://schemas.openxmlformats.org/spreadsheetml/2006/main" count="25678" uniqueCount="7130">
  <si>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</si>
  <si>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</si>
  <si>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</si>
  <si>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</si>
  <si>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</si>
  <si>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</si>
  <si>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</si>
  <si>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</si>
  <si>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</si>
  <si>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</si>
  <si>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</si>
  <si>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</si>
  <si>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</si>
  <si>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</si>
  <si>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</si>
  <si>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</si>
  <si>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</si>
  <si>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</si>
  <si>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</si>
  <si>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</si>
  <si>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</si>
  <si>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</si>
  <si>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</si>
  <si>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</si>
  <si>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</si>
  <si>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</si>
  <si>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</si>
  <si>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</si>
  <si>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</si>
  <si>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</si>
  <si>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</si>
  <si>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</si>
  <si>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</si>
  <si>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</si>
  <si>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</si>
  <si>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</si>
  <si>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</si>
  <si>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</si>
  <si>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</si>
  <si>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</si>
  <si>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</si>
  <si>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</si>
  <si>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</si>
  <si>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</si>
  <si>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</si>
  <si>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</si>
  <si>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</si>
  <si>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</si>
  <si>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</si>
  <si>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</si>
  <si>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</si>
  <si>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</si>
  <si>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</si>
  <si>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</si>
  <si>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</si>
  <si>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</si>
  <si>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</si>
  <si>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</si>
  <si>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</si>
  <si>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</si>
  <si>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</si>
  <si>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</si>
  <si>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</si>
  <si>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</si>
  <si>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</si>
  <si>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</si>
  <si>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</si>
  <si>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</si>
  <si>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</si>
  <si>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</si>
  <si>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</si>
  <si>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</si>
  <si>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</si>
  <si>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</si>
  <si>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</si>
  <si>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</si>
  <si>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</si>
  <si>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</si>
  <si>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</si>
  <si>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</si>
  <si>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</si>
  <si>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</si>
  <si>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</si>
  <si>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</si>
  <si>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</si>
  <si>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</si>
  <si>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</si>
  <si>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</si>
  <si>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</si>
  <si>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</si>
  <si>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</si>
  <si>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</si>
  <si>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</si>
  <si>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</si>
  <si>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</si>
  <si>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</si>
  <si>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</si>
  <si>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</si>
  <si>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</si>
  <si>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</si>
  <si>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</si>
  <si>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</si>
  <si>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</si>
  <si>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</si>
  <si>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</si>
  <si>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</si>
  <si>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</si>
  <si>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</si>
  <si>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</si>
  <si>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</si>
  <si>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</si>
  <si>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</si>
  <si>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</si>
  <si>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</si>
  <si>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</si>
  <si>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</si>
  <si>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</si>
  <si>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</si>
  <si>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</si>
  <si>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</si>
  <si>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</si>
  <si>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</si>
  <si>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</si>
  <si>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</si>
  <si>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</si>
  <si>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</si>
  <si>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</si>
  <si>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</si>
  <si>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</si>
  <si>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</si>
  <si>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</si>
  <si>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</si>
  <si>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</si>
  <si>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</si>
  <si>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</si>
  <si>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</si>
  <si>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</si>
  <si>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</si>
  <si>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</si>
  <si>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</si>
  <si>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</si>
  <si>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</si>
  <si>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</si>
  <si>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</si>
  <si>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</si>
  <si>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</si>
  <si>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</si>
  <si>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</si>
  <si>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</si>
  <si>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</si>
  <si>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</si>
  <si>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</si>
  <si>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</si>
  <si>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</si>
  <si>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</si>
  <si>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</si>
  <si>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</si>
  <si>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</si>
  <si>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</si>
  <si>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</si>
  <si>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</si>
  <si>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</si>
  <si>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</si>
  <si>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</si>
  <si>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</si>
  <si>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</si>
  <si>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</si>
  <si>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</si>
  <si>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</si>
  <si>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</si>
  <si>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</si>
  <si>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</si>
  <si>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</si>
  <si>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</si>
  <si>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</si>
  <si>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</si>
  <si>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</si>
  <si>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</si>
  <si>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</si>
  <si>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</si>
  <si>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</si>
  <si>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</si>
  <si>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</si>
  <si>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</si>
  <si>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</si>
  <si>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</si>
  <si>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</si>
  <si>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</si>
  <si>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</si>
  <si>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</si>
  <si>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</si>
  <si>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</si>
  <si>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</si>
  <si>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</si>
  <si>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</si>
  <si>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</si>
  <si>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</si>
  <si>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</si>
  <si>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</si>
  <si>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</si>
  <si>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</si>
  <si>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</si>
  <si>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</si>
  <si>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</si>
  <si>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</si>
  <si>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</si>
  <si>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</si>
  <si>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</si>
  <si>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</si>
  <si>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</si>
  <si>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</si>
  <si>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</si>
  <si>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</si>
  <si>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</si>
  <si>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</si>
  <si>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</si>
  <si>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</si>
  <si>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</si>
  <si>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</si>
  <si>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</si>
  <si>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</si>
  <si>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</si>
  <si>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</si>
  <si>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</si>
  <si>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</si>
  <si>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</si>
  <si>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</si>
  <si>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</si>
  <si>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</si>
  <si>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</si>
  <si>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</si>
  <si>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</si>
  <si>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</si>
  <si>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</si>
  <si>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</si>
  <si>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</si>
  <si>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</si>
  <si>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</si>
  <si>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</si>
  <si>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</si>
  <si>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</si>
  <si>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</si>
  <si>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</si>
  <si>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</si>
  <si>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</si>
  <si>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</si>
  <si>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</si>
  <si>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</si>
  <si>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</si>
  <si>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</si>
  <si>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</si>
  <si>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</si>
  <si>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</si>
  <si>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</si>
  <si>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</si>
  <si>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</si>
  <si>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</si>
  <si>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</si>
  <si>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</si>
  <si>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</si>
  <si>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</si>
  <si>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</si>
  <si>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</si>
  <si>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</si>
  <si>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</si>
  <si>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</si>
  <si>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</si>
  <si>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</si>
  <si>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</si>
  <si>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</si>
  <si>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</si>
  <si>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</si>
  <si>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</si>
  <si>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</si>
  <si>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</si>
  <si>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</si>
  <si>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</si>
  <si>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</si>
  <si>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</si>
  <si>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</si>
  <si>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</si>
  <si>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</si>
  <si>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</si>
  <si>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</si>
  <si>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</si>
  <si>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</si>
  <si>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</si>
  <si>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</si>
  <si>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</si>
  <si>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</si>
  <si>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</si>
  <si>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</si>
  <si>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</si>
  <si>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</si>
  <si>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</si>
  <si>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</si>
  <si>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</si>
  <si>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</si>
  <si>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</si>
  <si>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</si>
  <si>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</si>
  <si>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</si>
  <si>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</si>
  <si>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</si>
  <si>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</si>
  <si>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</si>
  <si>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</si>
  <si>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</si>
  <si>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</si>
  <si>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</si>
  <si>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</si>
  <si>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</si>
  <si>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</si>
  <si>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</si>
  <si>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</si>
  <si>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</si>
  <si>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</si>
  <si>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</si>
  <si>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</si>
  <si>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</si>
  <si>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</si>
  <si>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</si>
  <si>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</si>
  <si>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</si>
  <si>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</si>
  <si>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</si>
  <si>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</si>
  <si>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</si>
  <si>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</si>
  <si>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</si>
  <si>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</si>
  <si>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</si>
  <si>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</si>
  <si>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</si>
  <si>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</si>
  <si>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</si>
  <si>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</si>
  <si>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</si>
  <si>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</si>
  <si>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</si>
  <si>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</si>
  <si>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</si>
  <si>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</si>
  <si>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</si>
  <si>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</si>
  <si>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</si>
  <si>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</si>
  <si>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</si>
  <si>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</si>
  <si>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</si>
  <si>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</si>
  <si>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</si>
  <si>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</si>
  <si>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</si>
  <si>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</si>
  <si>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</si>
  <si>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</si>
  <si>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</si>
  <si>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</si>
  <si>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</si>
  <si>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</si>
  <si>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</si>
  <si>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</si>
  <si>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</si>
  <si>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</si>
  <si>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</si>
  <si>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</si>
  <si>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</si>
  <si>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</si>
  <si>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</si>
  <si>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</si>
  <si>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</si>
  <si>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</si>
  <si>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</si>
  <si>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</si>
  <si>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</si>
  <si>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</si>
  <si>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</si>
  <si>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</si>
  <si>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</si>
  <si>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</si>
  <si>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</si>
  <si>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</si>
  <si>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</si>
  <si>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</si>
  <si>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</si>
  <si>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</si>
  <si>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</si>
  <si>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</si>
  <si>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</si>
  <si>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</si>
  <si>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</si>
  <si>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</si>
  <si>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</si>
  <si>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</si>
  <si>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</si>
  <si>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</si>
  <si>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</si>
  <si>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</si>
  <si>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</si>
  <si>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</si>
  <si>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</si>
  <si>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</si>
  <si>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</si>
  <si>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</si>
  <si>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</si>
  <si>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</si>
  <si>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</si>
  <si>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</si>
  <si>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</si>
  <si>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</si>
  <si>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</si>
  <si>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</si>
  <si>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</si>
  <si>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</si>
  <si>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</si>
  <si>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</si>
  <si>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</si>
  <si>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</si>
  <si>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</si>
  <si>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</si>
  <si>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</si>
  <si>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</si>
  <si>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</si>
  <si>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</si>
  <si>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</si>
  <si>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</si>
  <si>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</si>
  <si>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</si>
  <si>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</si>
  <si>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</si>
  <si>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</si>
  <si>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</si>
  <si>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</si>
  <si>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</si>
  <si>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</si>
  <si>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</si>
  <si>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</si>
  <si>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</si>
  <si>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</si>
  <si>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</si>
  <si>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</si>
  <si>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</si>
  <si>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</si>
  <si>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</si>
  <si>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</si>
  <si>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</si>
  <si>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</si>
  <si>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</si>
  <si>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</si>
  <si>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</si>
  <si>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</si>
  <si>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</si>
  <si>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</si>
  <si>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</si>
  <si>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</si>
  <si>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</si>
  <si>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</si>
  <si>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</si>
  <si>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</si>
  <si>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</si>
  <si>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</si>
  <si>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</si>
  <si>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</si>
  <si>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</si>
  <si>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</si>
  <si>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</si>
  <si>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</si>
  <si>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</si>
  <si>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</si>
  <si>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</si>
  <si>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</si>
  <si>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</si>
  <si>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</si>
  <si>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</si>
  <si>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</si>
  <si>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</si>
  <si>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</si>
  <si>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</si>
  <si>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</si>
  <si>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</si>
  <si>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</si>
  <si>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</si>
  <si>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</si>
  <si>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</si>
  <si>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</si>
  <si>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</si>
  <si>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</si>
  <si>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</si>
  <si>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</si>
  <si>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</si>
  <si>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</si>
  <si>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</si>
  <si>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</si>
  <si>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</si>
  <si>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</si>
  <si>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</si>
  <si>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</si>
  <si>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</si>
  <si>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</si>
  <si>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</si>
  <si>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</si>
  <si>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</si>
  <si>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</si>
  <si>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</si>
  <si>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</si>
  <si>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</si>
  <si>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</si>
  <si>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</si>
  <si>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</si>
  <si>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</si>
  <si>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</si>
  <si>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</si>
  <si>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</si>
  <si>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</si>
  <si>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</si>
  <si>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</si>
  <si>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</si>
  <si>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</si>
  <si>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</si>
  <si>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</si>
  <si>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</si>
  <si>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</si>
  <si>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</si>
  <si>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</si>
  <si>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</si>
  <si>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</si>
  <si>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</si>
  <si>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</si>
  <si>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</si>
  <si>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</si>
  <si>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</si>
  <si>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</si>
  <si>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</si>
  <si>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</si>
  <si>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</si>
  <si>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</si>
  <si>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</si>
  <si>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</si>
  <si>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</si>
  <si>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</si>
  <si>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</si>
  <si>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</si>
  <si>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</si>
  <si>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</si>
  <si>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</si>
  <si>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</si>
  <si>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</si>
  <si>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</si>
  <si>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</si>
  <si>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</si>
  <si>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</si>
  <si>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</si>
  <si>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</si>
  <si>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</si>
  <si>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</si>
  <si>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</si>
  <si>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</si>
  <si>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</si>
  <si>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</si>
  <si>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</si>
  <si>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</si>
  <si>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</si>
  <si>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</si>
  <si>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</si>
  <si>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</si>
  <si>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</si>
  <si>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</si>
  <si>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</si>
  <si>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</si>
  <si>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</si>
  <si>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</si>
  <si>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</si>
  <si>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</si>
  <si>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</si>
  <si>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</si>
  <si>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</si>
  <si>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</si>
  <si>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</si>
  <si>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</si>
  <si>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</si>
  <si>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</si>
  <si>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</si>
  <si>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</si>
  <si>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</si>
  <si>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</si>
  <si>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</si>
  <si>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</si>
  <si>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</si>
  <si>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</si>
  <si>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</si>
  <si>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</si>
  <si>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</si>
  <si>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</si>
  <si>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</si>
  <si>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</si>
  <si>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</si>
  <si>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</si>
  <si>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</si>
  <si>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</si>
  <si>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</si>
  <si>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</si>
  <si>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</si>
  <si>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</si>
  <si>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</si>
  <si>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</si>
  <si>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</si>
  <si>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</si>
  <si>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</si>
  <si>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</si>
  <si>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</si>
  <si>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</si>
  <si>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</si>
  <si>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</si>
  <si>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</si>
  <si>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</si>
  <si>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</si>
  <si>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</si>
  <si>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</si>
  <si>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</si>
  <si>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</si>
  <si>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</si>
  <si>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</si>
  <si>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</si>
  <si>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</si>
  <si>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</si>
  <si>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</si>
  <si>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</si>
  <si>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</si>
  <si>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</si>
  <si>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</si>
  <si>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</si>
  <si>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</si>
  <si>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</si>
  <si>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</si>
  <si>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</si>
  <si>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</si>
  <si>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</si>
  <si>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</si>
  <si>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</si>
  <si>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</si>
  <si>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</si>
  <si>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</si>
  <si>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</si>
  <si>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</si>
  <si>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</si>
  <si>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</si>
  <si>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</si>
  <si>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</si>
  <si>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</si>
  <si>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</si>
  <si>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</si>
  <si>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</si>
  <si>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</si>
  <si>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</si>
  <si>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</si>
  <si>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</si>
  <si>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</si>
  <si>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</si>
  <si>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</si>
  <si>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</si>
  <si>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</si>
  <si>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</si>
  <si>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</si>
  <si>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</si>
  <si>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</si>
  <si>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</si>
  <si>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</si>
  <si>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</si>
  <si>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</si>
  <si>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</si>
  <si>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</si>
  <si>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</si>
  <si>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</si>
  <si>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</si>
  <si>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</si>
  <si>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</si>
  <si>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</si>
  <si>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</si>
  <si>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</si>
  <si>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</si>
  <si>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</si>
  <si>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</si>
  <si>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</si>
  <si>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</si>
  <si>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</si>
  <si>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</si>
  <si>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</si>
  <si>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</si>
  <si>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</si>
  <si>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</si>
  <si>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</si>
  <si>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</si>
  <si>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</si>
  <si>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</si>
  <si>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</si>
  <si>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</si>
  <si>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</si>
  <si>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</si>
  <si>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</si>
  <si>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</si>
  <si>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</si>
  <si>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</si>
  <si>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</si>
  <si>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</si>
  <si>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</si>
  <si>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</si>
  <si>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</si>
  <si>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</si>
  <si>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</si>
  <si>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</si>
  <si>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</si>
  <si>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</si>
  <si>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</si>
  <si>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</si>
  <si>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</si>
  <si>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</si>
  <si>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</si>
  <si>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</si>
  <si>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</si>
  <si>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</si>
  <si>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</si>
  <si>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</si>
  <si>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</si>
  <si>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</si>
  <si>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</si>
  <si>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</si>
  <si>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</si>
  <si>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</si>
  <si>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</si>
  <si>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</si>
  <si>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</si>
  <si>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</si>
  <si>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</si>
  <si>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</si>
  <si>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</si>
  <si>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</si>
  <si>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</si>
  <si>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</si>
  <si>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</si>
  <si>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</si>
  <si>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</si>
  <si>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</si>
  <si>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</si>
  <si>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</si>
  <si>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</si>
  <si>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</si>
  <si>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</si>
  <si>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</si>
  <si>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</si>
  <si>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</si>
  <si>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</si>
  <si>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</si>
  <si>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</si>
  <si>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</si>
  <si>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</si>
  <si>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</si>
  <si>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</si>
  <si>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</si>
  <si>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</si>
  <si>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</si>
  <si>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</si>
  <si>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</si>
  <si>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</si>
  <si>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</si>
  <si>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</si>
  <si>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</si>
  <si>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</si>
  <si>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</si>
  <si>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</si>
  <si>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</si>
  <si>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</si>
  <si>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</si>
  <si>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</si>
  <si>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</si>
  <si>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</si>
  <si>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</si>
  <si>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</si>
  <si>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</si>
  <si>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</si>
  <si>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</si>
  <si>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</si>
  <si>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</si>
  <si>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</si>
  <si>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</si>
  <si>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</si>
  <si>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</si>
  <si>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</si>
  <si>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</si>
  <si>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</si>
  <si>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</si>
  <si>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</si>
  <si>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</si>
  <si>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</si>
  <si>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</si>
  <si>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</si>
  <si>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</si>
  <si>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</si>
  <si>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</si>
  <si>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</si>
  <si>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</si>
  <si>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</si>
  <si>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</si>
  <si>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</si>
  <si>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</si>
  <si>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</si>
  <si>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</si>
  <si>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</si>
  <si>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</si>
  <si>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</si>
  <si>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</si>
  <si>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</si>
  <si>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</si>
  <si>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</si>
  <si>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</si>
  <si>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</si>
  <si>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</si>
  <si>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</si>
  <si>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</si>
  <si>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</si>
  <si>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</si>
  <si>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</si>
  <si>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</si>
  <si>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</si>
  <si>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</si>
  <si>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</si>
  <si>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</si>
  <si>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</si>
  <si>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</si>
  <si>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</si>
  <si>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</si>
  <si>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</si>
  <si>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</si>
  <si>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</si>
  <si>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</si>
  <si>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</si>
  <si>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</si>
  <si>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</si>
  <si>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</si>
  <si>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</si>
  <si>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</si>
  <si>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</si>
  <si>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</si>
  <si>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</si>
  <si>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</si>
  <si>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</si>
  <si>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</si>
  <si>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</si>
  <si>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</si>
  <si>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</si>
  <si>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</si>
  <si>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</si>
  <si>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</si>
  <si>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</si>
  <si>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</si>
  <si>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</si>
  <si>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</si>
  <si>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</si>
  <si>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</si>
  <si>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</si>
  <si>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</si>
  <si>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</si>
  <si>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</si>
  <si>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</si>
  <si>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</si>
  <si>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</si>
  <si>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</si>
  <si>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</si>
  <si>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</si>
  <si>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</si>
  <si>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</si>
  <si>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</si>
  <si>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</si>
  <si>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</si>
  <si>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</si>
  <si>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</si>
  <si>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</si>
  <si>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</si>
  <si>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</si>
  <si>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</si>
  <si>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</si>
  <si>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</si>
  <si>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</si>
  <si>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</si>
  <si>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</si>
  <si>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</si>
  <si>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</si>
  <si>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</si>
  <si>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</si>
  <si>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</si>
  <si>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</si>
  <si>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</si>
  <si>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</si>
  <si>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</si>
  <si>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</si>
  <si>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</si>
  <si>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</si>
  <si>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</si>
  <si>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</si>
  <si>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</si>
  <si>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</si>
  <si>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</si>
  <si>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</si>
  <si>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</si>
  <si>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</si>
  <si>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</si>
  <si>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</si>
  <si>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</si>
  <si>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</si>
  <si>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</si>
  <si>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</si>
  <si>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</si>
  <si>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</si>
  <si>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</si>
  <si>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</si>
  <si>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</si>
  <si>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</si>
  <si>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</si>
  <si>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</si>
  <si>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</si>
  <si>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</si>
  <si>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</si>
  <si>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</si>
  <si>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</si>
  <si>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</si>
  <si>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</si>
  <si>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</si>
  <si>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</si>
  <si>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</si>
  <si>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</si>
  <si>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</si>
  <si>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</si>
  <si>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</si>
  <si>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</si>
  <si>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</si>
  <si>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</si>
  <si>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</si>
  <si>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</si>
  <si>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</si>
  <si>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</si>
  <si>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</si>
  <si>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</si>
  <si>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</si>
  <si>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</si>
  <si>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</si>
  <si>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</si>
  <si>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</si>
  <si>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</si>
  <si>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</si>
  <si>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</si>
  <si>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</si>
  <si>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</si>
  <si>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</si>
  <si>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</si>
  <si>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</si>
  <si>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</si>
  <si>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</si>
  <si>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</si>
  <si>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</si>
  <si>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</si>
  <si>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</si>
  <si>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</si>
  <si>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</si>
  <si>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</si>
  <si>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</si>
  <si>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</si>
  <si>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</si>
  <si>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</si>
  <si>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</si>
  <si>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</si>
  <si>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</si>
  <si>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</si>
  <si>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</si>
  <si>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</si>
  <si>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</si>
  <si>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</si>
  <si>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</si>
  <si>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</si>
  <si>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</si>
  <si>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</si>
  <si>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</si>
  <si>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</si>
  <si>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</si>
  <si>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</si>
  <si>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</si>
  <si>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</si>
  <si>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</si>
  <si>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</si>
  <si>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</si>
  <si>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</si>
  <si>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</si>
  <si>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</si>
  <si>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</si>
  <si>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</si>
  <si>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</si>
  <si>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</si>
  <si>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</si>
  <si>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</si>
  <si>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</si>
  <si>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</si>
  <si>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</si>
  <si>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</si>
  <si>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</si>
  <si>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</si>
  <si>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</si>
  <si>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</si>
  <si>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</si>
  <si>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</si>
  <si>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</si>
  <si>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</si>
  <si>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</si>
  <si>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</si>
  <si>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</si>
  <si>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</si>
  <si>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</si>
  <si>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</si>
  <si>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</si>
  <si>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</si>
  <si>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</si>
  <si>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</si>
  <si>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</si>
  <si>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</si>
  <si>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</si>
  <si>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</si>
  <si>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</si>
  <si>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</si>
  <si>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</si>
  <si>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</si>
  <si>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</si>
  <si>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</si>
  <si>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</si>
  <si>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</si>
  <si>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</si>
  <si>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</si>
  <si>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</si>
  <si>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</si>
  <si>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</si>
  <si>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</si>
  <si>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</si>
  <si>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</si>
  <si>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</si>
  <si>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</si>
  <si>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</si>
  <si>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</si>
  <si>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</si>
  <si>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</si>
  <si>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</si>
  <si>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</si>
  <si>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</si>
  <si>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</si>
  <si>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</si>
  <si>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</si>
  <si>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</si>
  <si>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</si>
  <si>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</si>
  <si>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</si>
  <si>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</si>
  <si>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</si>
  <si>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</si>
  <si>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</si>
  <si>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</si>
  <si>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</si>
  <si>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</si>
  <si>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</si>
  <si>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</si>
  <si>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</si>
  <si>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</si>
  <si>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</si>
  <si>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</si>
  <si>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</si>
  <si>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</si>
  <si>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</si>
  <si>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</si>
  <si>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</si>
  <si>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</si>
  <si>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</si>
  <si>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</si>
  <si>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</si>
  <si>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</si>
  <si>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</si>
  <si>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</si>
  <si>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</si>
  <si>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</si>
  <si>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</si>
  <si>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</si>
  <si>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</si>
  <si>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</si>
  <si>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</si>
  <si>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</si>
  <si>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</si>
  <si>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</si>
  <si>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</si>
  <si>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</si>
  <si>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</si>
  <si>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</si>
  <si>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</si>
  <si>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</si>
  <si>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</si>
  <si>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</si>
  <si>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</si>
  <si>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</si>
  <si>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</si>
  <si>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</si>
  <si>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</si>
  <si>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</si>
  <si>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</si>
  <si>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</si>
  <si>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</si>
  <si>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</si>
  <si>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</si>
  <si>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</si>
  <si>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</si>
  <si>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</si>
  <si>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</si>
  <si>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</si>
  <si>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</si>
  <si>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</si>
  <si>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</si>
  <si>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</si>
  <si>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</si>
  <si>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</si>
  <si>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</si>
  <si>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</si>
  <si>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</si>
  <si>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</si>
  <si>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</si>
  <si>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</si>
  <si>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</si>
  <si>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</si>
  <si>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</si>
  <si>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</si>
  <si>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</si>
  <si>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</si>
  <si>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</si>
  <si>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</si>
  <si>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</si>
  <si>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</si>
  <si>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</si>
  <si>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</si>
  <si>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</si>
  <si>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</si>
  <si>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</si>
  <si>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</si>
  <si>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</si>
  <si>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</si>
  <si>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</si>
  <si>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</si>
  <si>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</si>
  <si>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</si>
  <si>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</si>
  <si>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</si>
  <si>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</si>
  <si>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</si>
  <si>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</si>
  <si>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</si>
  <si>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</si>
  <si>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</si>
  <si>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</si>
  <si>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</si>
  <si>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</si>
  <si>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</si>
  <si>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</si>
  <si>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</si>
  <si>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</si>
  <si>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</si>
  <si>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</si>
  <si>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</si>
  <si>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</si>
  <si>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</si>
  <si>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</si>
  <si>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</si>
  <si>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</si>
  <si>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</si>
  <si>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</si>
  <si>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</si>
  <si>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</si>
  <si>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</si>
  <si>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</si>
  <si>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</si>
  <si>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</si>
  <si>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</si>
  <si>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</si>
  <si>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</si>
  <si>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</si>
  <si>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</si>
  <si>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</si>
  <si>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</si>
  <si>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</si>
  <si>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</si>
  <si>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</si>
  <si>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</si>
  <si>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</si>
  <si>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</si>
  <si>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</si>
  <si>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</si>
  <si>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</si>
  <si>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</si>
  <si>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</si>
  <si>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</si>
  <si>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</si>
  <si>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</si>
  <si>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</si>
  <si>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</si>
  <si>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</si>
  <si>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</si>
  <si>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</si>
  <si>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</si>
  <si>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</si>
  <si>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</si>
  <si>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</si>
  <si>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</si>
  <si>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</si>
  <si>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</si>
  <si>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</si>
  <si>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</si>
  <si>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</si>
  <si>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</si>
  <si>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</si>
  <si>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</si>
  <si>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</si>
  <si>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</si>
  <si>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</si>
  <si>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</si>
  <si>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</si>
  <si>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</si>
  <si>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</si>
  <si>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</si>
  <si>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</si>
  <si>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</si>
  <si>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</si>
  <si>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</si>
  <si>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</si>
  <si>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</si>
  <si>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</si>
  <si>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</si>
  <si>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</si>
  <si>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</si>
  <si>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</si>
  <si>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</si>
  <si>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</si>
  <si>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</si>
  <si>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</si>
  <si>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</si>
  <si>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</si>
  <si>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</si>
  <si>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</si>
  <si>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</si>
  <si>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</si>
  <si>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</si>
  <si>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</si>
  <si>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</si>
  <si>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</si>
  <si>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</si>
  <si>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</si>
  <si>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</si>
  <si>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</si>
  <si>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</si>
  <si>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</si>
  <si>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</si>
  <si>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</si>
  <si>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</si>
  <si>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</si>
  <si>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</si>
  <si>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</si>
  <si>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</si>
  <si>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</si>
  <si>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</si>
  <si>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</si>
  <si>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</si>
  <si>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</si>
  <si>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</si>
  <si>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</si>
  <si>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</si>
  <si>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</si>
  <si>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</si>
  <si>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</si>
  <si>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</si>
  <si>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</si>
  <si>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</si>
  <si>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</si>
  <si>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</si>
  <si>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</si>
  <si>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</si>
  <si>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</si>
  <si>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</si>
  <si>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</si>
  <si>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</si>
  <si>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</si>
  <si>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</si>
  <si>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</si>
  <si>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</si>
  <si>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</si>
  <si>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</si>
  <si>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</si>
  <si>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</si>
  <si>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</si>
  <si>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</si>
  <si>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</si>
  <si>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</si>
  <si>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</si>
  <si>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</si>
  <si>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</si>
  <si>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</si>
  <si>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</si>
  <si>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</si>
  <si>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</si>
  <si>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</si>
  <si>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</si>
  <si>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</si>
  <si>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</si>
  <si>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</si>
  <si>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</si>
  <si>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</si>
  <si>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</si>
  <si>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</si>
  <si>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</si>
  <si>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</si>
  <si>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</si>
  <si>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</si>
  <si>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</si>
  <si>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</si>
  <si>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</si>
  <si>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</si>
  <si>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</si>
  <si>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</si>
  <si>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</si>
  <si>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</si>
  <si>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</si>
  <si>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</si>
  <si>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</si>
  <si>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</si>
  <si>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</si>
  <si>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</si>
  <si>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</si>
  <si>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</si>
  <si>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</si>
  <si>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</si>
  <si>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</si>
  <si>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</si>
  <si>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</si>
  <si>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</si>
  <si>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</si>
  <si>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</si>
  <si>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</si>
  <si>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</si>
  <si>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</si>
  <si>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</si>
  <si>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</si>
  <si>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</si>
  <si>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</si>
  <si>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</si>
  <si>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</si>
  <si>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</si>
  <si>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</si>
  <si>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</si>
  <si>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</si>
  <si>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</si>
  <si>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</si>
  <si>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</si>
  <si>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</si>
  <si>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</si>
  <si>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</si>
  <si>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</si>
  <si>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</si>
  <si>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</si>
  <si>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</si>
  <si>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</si>
  <si>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</si>
  <si>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</si>
  <si>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</si>
  <si>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</si>
  <si>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</si>
  <si>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</si>
  <si>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</si>
  <si>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</si>
  <si>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</si>
  <si>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</si>
  <si>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</si>
  <si>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</si>
  <si>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</si>
  <si>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</si>
  <si>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</si>
  <si>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</si>
  <si>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</si>
  <si>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</si>
  <si>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</si>
  <si>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</si>
  <si>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</si>
  <si>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</si>
  <si>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</si>
  <si>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</si>
  <si>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</si>
  <si>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</si>
  <si>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</si>
  <si>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</si>
  <si>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</si>
  <si>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</si>
  <si>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</si>
  <si>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</si>
  <si>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</si>
  <si>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</si>
  <si>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</si>
  <si>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</si>
  <si>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</si>
  <si>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</si>
  <si>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</si>
  <si>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</si>
  <si>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</si>
  <si>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</si>
  <si>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</si>
  <si>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</si>
  <si>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</si>
  <si>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</si>
  <si>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</si>
  <si>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</si>
  <si>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</si>
  <si>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</si>
  <si>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</si>
  <si>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</si>
  <si>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</si>
  <si>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</si>
  <si>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</si>
  <si>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</si>
  <si>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</si>
  <si>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</si>
  <si>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</si>
  <si>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</si>
  <si>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</si>
  <si>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</si>
  <si>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</si>
  <si>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</si>
  <si>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</si>
  <si>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</si>
  <si>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</si>
  <si>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</si>
  <si>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</si>
  <si>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</si>
  <si>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</si>
  <si>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</si>
  <si>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</si>
  <si>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</si>
  <si>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</si>
  <si>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</si>
  <si>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</si>
  <si>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</si>
  <si>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</si>
  <si>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</si>
  <si>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</si>
  <si>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</si>
  <si>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</si>
  <si>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</si>
  <si>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</si>
  <si>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</si>
  <si>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</si>
  <si>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</si>
  <si>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</si>
  <si>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</si>
  <si>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</si>
  <si>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</si>
  <si>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</si>
  <si>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</si>
  <si>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</si>
  <si>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</si>
  <si>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</si>
  <si>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</si>
  <si>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</si>
  <si>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</si>
  <si>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</si>
  <si>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</si>
  <si>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</si>
  <si>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</si>
  <si>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</si>
  <si>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</si>
  <si>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</si>
  <si>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</si>
  <si>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</si>
  <si>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</si>
  <si>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</si>
  <si>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</si>
  <si>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</si>
  <si>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</si>
  <si>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</si>
  <si>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</si>
  <si>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</si>
  <si>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</si>
  <si>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</si>
  <si>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</si>
  <si>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</si>
  <si>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</si>
  <si>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</si>
  <si>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</si>
  <si>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</si>
  <si>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</si>
  <si>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</si>
  <si>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</si>
  <si>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</si>
  <si>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</si>
  <si>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</si>
  <si>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</si>
  <si>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</si>
  <si>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</si>
  <si>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</si>
  <si>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</si>
  <si>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</si>
  <si>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</si>
  <si>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</si>
  <si>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</si>
  <si>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</si>
  <si>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</si>
  <si>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</si>
  <si>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</si>
  <si>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</si>
  <si>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</si>
  <si>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</si>
  <si>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</si>
  <si>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</si>
  <si>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</si>
  <si>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</si>
  <si>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</si>
  <si>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</si>
  <si>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</si>
  <si>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</si>
  <si>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</si>
  <si>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</si>
  <si>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</si>
  <si>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</si>
  <si>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</si>
  <si>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</si>
  <si>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</si>
  <si>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</si>
  <si>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</si>
  <si>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</si>
  <si>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</si>
  <si>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</si>
  <si>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</si>
  <si>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</si>
  <si>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</si>
  <si>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</si>
  <si>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</si>
  <si>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</si>
  <si>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</si>
  <si>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</si>
  <si>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</si>
  <si>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</si>
  <si>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</si>
  <si>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</si>
  <si>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</si>
  <si>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</si>
  <si>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</si>
  <si>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</si>
  <si>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</si>
  <si>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</si>
  <si>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</si>
  <si>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</si>
  <si>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</si>
  <si>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</si>
  <si>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</si>
  <si>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</si>
  <si>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</si>
  <si>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</si>
  <si>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</si>
  <si>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</si>
  <si>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</si>
  <si>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</si>
  <si>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</si>
  <si>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</si>
  <si>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</si>
  <si>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</si>
  <si>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</si>
  <si>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</si>
  <si>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</si>
  <si>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</si>
  <si>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</si>
  <si>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</si>
  <si>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</si>
  <si>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</si>
  <si>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</si>
  <si>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</si>
  <si>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</si>
  <si>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</si>
  <si>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</si>
  <si>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</si>
  <si>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</si>
  <si>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</si>
  <si>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</si>
  <si>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</si>
  <si>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</si>
  <si>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</si>
  <si>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</si>
  <si>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</si>
  <si>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</si>
  <si>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</si>
  <si>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</si>
  <si>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</si>
  <si>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</si>
  <si>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</si>
  <si>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</si>
  <si>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</si>
  <si>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</si>
  <si>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</si>
  <si>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</si>
  <si>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</si>
  <si>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</si>
  <si>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</si>
  <si>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</si>
  <si>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</si>
  <si>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</si>
  <si>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</si>
  <si>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</si>
  <si>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</si>
  <si>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</si>
  <si>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</si>
  <si>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</si>
  <si>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</si>
  <si>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</si>
  <si>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</si>
  <si>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</si>
  <si>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</si>
  <si>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</si>
  <si>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</si>
  <si>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</si>
  <si>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</si>
  <si>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</si>
  <si>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</si>
  <si>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</si>
  <si>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</si>
  <si>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</si>
  <si>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</si>
  <si>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</si>
  <si>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</si>
  <si>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</si>
  <si>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</si>
  <si>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</si>
  <si>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</si>
  <si>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</si>
  <si>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</si>
  <si>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</si>
  <si>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</si>
  <si>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</si>
  <si>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</si>
  <si>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</si>
  <si>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</si>
  <si>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</si>
  <si>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</si>
  <si>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</si>
  <si>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</si>
  <si>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</si>
  <si>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</si>
  <si>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</si>
  <si>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</si>
  <si>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</si>
  <si>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</si>
  <si>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</si>
  <si>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</si>
  <si>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</si>
  <si>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</si>
  <si>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</si>
  <si>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</si>
  <si>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</si>
  <si>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</si>
  <si>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</si>
  <si>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</si>
  <si>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</si>
  <si>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</si>
  <si>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</si>
  <si>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</si>
  <si>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</si>
  <si>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</si>
  <si>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</si>
  <si>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</si>
  <si>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</si>
  <si>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</si>
  <si>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</si>
  <si>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</si>
  <si>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</si>
  <si>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</si>
  <si>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</si>
  <si>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</si>
  <si>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</si>
  <si>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</si>
  <si>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</si>
  <si>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</si>
  <si>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</si>
  <si>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</si>
  <si>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</si>
  <si>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</si>
  <si>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</si>
  <si>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</si>
  <si>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</si>
  <si>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</si>
  <si>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</si>
  <si>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</si>
  <si>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</si>
  <si>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</si>
  <si>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</si>
  <si>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</si>
  <si>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</si>
  <si>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</si>
  <si>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</si>
  <si>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</si>
  <si>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</si>
  <si>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</si>
  <si>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</si>
  <si>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</si>
  <si>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</si>
  <si>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</si>
  <si>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</si>
  <si>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</si>
  <si>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</si>
  <si>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</si>
  <si>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</si>
  <si>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</si>
  <si>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</si>
  <si>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</si>
  <si>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</si>
  <si>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</si>
  <si>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</si>
  <si>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</si>
  <si>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</si>
  <si>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</si>
  <si>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</si>
  <si>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</si>
  <si>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</si>
  <si>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</si>
  <si>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</si>
  <si>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</si>
  <si>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</si>
  <si>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</si>
  <si>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</si>
  <si>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</si>
  <si>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</si>
  <si>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</si>
  <si>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</si>
  <si>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</si>
  <si>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</si>
  <si>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</si>
  <si>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</si>
  <si>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</si>
  <si>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</si>
  <si>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</si>
  <si>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</si>
  <si>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</si>
  <si>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</si>
  <si>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</si>
  <si>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</si>
  <si>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</si>
  <si>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</si>
  <si>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</si>
  <si>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</si>
  <si>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</si>
  <si>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</si>
  <si>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</si>
  <si>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</si>
  <si>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</si>
  <si>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</si>
  <si>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</si>
  <si>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</si>
  <si>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</si>
  <si>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</si>
  <si>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</si>
  <si>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</si>
  <si>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</si>
  <si>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</si>
  <si>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</si>
  <si>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</si>
  <si>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</si>
  <si>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</si>
  <si>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</si>
  <si>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</si>
  <si>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</si>
  <si>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</si>
  <si>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</si>
  <si>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</si>
  <si>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</si>
  <si>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</si>
  <si>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</si>
  <si>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</si>
  <si>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</si>
  <si>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</si>
  <si>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</si>
  <si>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</si>
  <si>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</si>
  <si>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</si>
  <si>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</si>
  <si>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</si>
  <si>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</si>
  <si>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</si>
  <si>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</si>
  <si>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</si>
  <si>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</si>
  <si>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</si>
  <si>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</si>
  <si>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</si>
  <si>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</si>
  <si>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</si>
  <si>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</si>
  <si>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</si>
  <si>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</si>
  <si>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</si>
  <si>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</si>
  <si>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</si>
  <si>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</si>
  <si>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</si>
  <si>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</si>
  <si>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</si>
  <si>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</si>
  <si>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</si>
  <si>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</si>
  <si>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</si>
  <si>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</si>
  <si>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</si>
  <si>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</si>
  <si>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</si>
  <si>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</si>
  <si>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</si>
  <si>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</si>
  <si>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</si>
  <si>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</si>
  <si>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</si>
  <si>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</si>
  <si>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</si>
  <si>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</si>
  <si>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</si>
  <si>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</si>
  <si>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</si>
  <si>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</si>
  <si>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</si>
  <si>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</si>
  <si>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</si>
  <si>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</si>
  <si>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</si>
  <si>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</si>
  <si>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</si>
  <si>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</si>
  <si>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</si>
  <si>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</si>
  <si>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</si>
  <si>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</si>
  <si>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</si>
  <si>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</si>
  <si>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</si>
  <si>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</si>
  <si>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</si>
  <si>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</si>
  <si>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</si>
  <si>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</si>
  <si>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</si>
  <si>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</si>
  <si>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</si>
  <si>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</si>
  <si>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</si>
  <si>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</si>
  <si>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</si>
  <si>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</si>
  <si>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</si>
  <si>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</si>
  <si>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</si>
  <si>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</si>
  <si>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</si>
  <si>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</si>
  <si>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</si>
  <si>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</si>
  <si>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</si>
  <si>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</si>
  <si>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</si>
  <si>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</si>
  <si>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</si>
  <si>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</si>
  <si>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</si>
  <si>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</si>
  <si>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</si>
  <si>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</si>
  <si>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</si>
  <si>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</si>
  <si>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</si>
  <si>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</si>
  <si>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</si>
  <si>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</si>
  <si>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</si>
  <si>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</si>
  <si>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</si>
  <si>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</si>
  <si>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</si>
  <si>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</si>
  <si>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</si>
  <si>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</si>
  <si>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</si>
  <si>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</si>
  <si>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</si>
  <si>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</si>
  <si>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</si>
  <si>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</si>
  <si>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</si>
  <si>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</si>
  <si>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</si>
  <si>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</si>
  <si>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</si>
  <si>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</si>
  <si>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</si>
  <si>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</si>
  <si>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</si>
  <si>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</si>
  <si>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</si>
  <si>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</si>
  <si>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</si>
  <si>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</si>
  <si>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</si>
  <si>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</si>
  <si>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</si>
  <si>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</si>
  <si>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</si>
  <si>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</si>
  <si>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</si>
  <si>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</si>
  <si>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</si>
  <si>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</si>
  <si>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</si>
  <si>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</si>
  <si>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</si>
  <si>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</si>
  <si>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</si>
  <si>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</si>
  <si>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</si>
  <si>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</si>
  <si>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</si>
  <si>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</si>
  <si>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</si>
  <si>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</si>
  <si>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</si>
  <si>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</si>
  <si>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</si>
  <si>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</si>
  <si>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</si>
  <si>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</si>
  <si>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</si>
  <si>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</si>
  <si>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</si>
  <si>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</si>
  <si>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</si>
  <si>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</si>
  <si>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</si>
  <si>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</si>
  <si>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</si>
  <si>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</si>
  <si>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</si>
  <si>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</si>
  <si>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</si>
  <si>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</si>
  <si>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</si>
  <si>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</si>
  <si>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</si>
  <si>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</si>
  <si>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</si>
  <si>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</si>
  <si>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</si>
  <si>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</si>
  <si>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</si>
  <si>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</si>
  <si>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</si>
  <si>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</si>
  <si>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</si>
  <si>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</si>
  <si>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</si>
  <si>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</si>
  <si>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</si>
  <si>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</si>
  <si>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</si>
  <si>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</si>
  <si>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</si>
  <si>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</si>
  <si>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</si>
  <si>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</si>
  <si>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</si>
  <si>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</si>
  <si>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</si>
  <si>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</si>
  <si>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</si>
  <si>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</si>
  <si>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</si>
  <si>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</si>
  <si>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</si>
  <si>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</si>
  <si>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</si>
  <si>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</si>
  <si>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</si>
  <si>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</si>
  <si>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</si>
  <si>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</si>
  <si>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</si>
  <si>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</si>
  <si>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</si>
  <si>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</si>
  <si>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</si>
  <si>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</si>
  <si>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</si>
  <si>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</si>
  <si>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</si>
  <si>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</si>
  <si>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</si>
  <si>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</si>
  <si>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</si>
  <si>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</si>
  <si>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</si>
  <si>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</si>
  <si>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</si>
  <si>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</si>
  <si>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</si>
  <si>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</si>
  <si>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</si>
  <si>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</si>
  <si>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</si>
  <si>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</si>
  <si>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</si>
  <si>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</si>
  <si>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</si>
  <si>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</si>
  <si>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</si>
  <si>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</si>
  <si>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</si>
  <si>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</si>
  <si>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</si>
  <si>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</si>
  <si>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</si>
  <si>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</si>
  <si>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</si>
  <si>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</si>
  <si>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</si>
  <si>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</si>
  <si>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</si>
  <si>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</si>
  <si>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</si>
  <si>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</si>
  <si>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</si>
  <si>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</si>
  <si>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</si>
  <si>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</si>
  <si>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</si>
  <si>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</si>
  <si>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</si>
  <si>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</si>
  <si>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</si>
  <si>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</si>
  <si>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</si>
  <si>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</si>
  <si>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</si>
  <si>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</si>
  <si>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</si>
  <si>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</si>
  <si>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</si>
  <si>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</si>
  <si>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</si>
  <si>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</si>
  <si>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</si>
  <si>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</si>
  <si>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</si>
  <si>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</si>
  <si>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</si>
  <si>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</si>
  <si>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</si>
  <si>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</si>
  <si>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</si>
  <si>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</si>
  <si>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</si>
  <si>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</si>
  <si>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</si>
  <si>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</si>
  <si>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</si>
  <si>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</si>
  <si>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</si>
  <si>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</si>
  <si>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</si>
  <si>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</si>
  <si>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</si>
  <si>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</si>
  <si>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</si>
  <si>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</si>
  <si>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</si>
  <si>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</si>
  <si>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</si>
  <si>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</si>
  <si>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</si>
  <si>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</si>
  <si>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</si>
  <si>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</si>
  <si>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</si>
  <si>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</si>
  <si>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</si>
  <si>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</si>
  <si>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</si>
  <si>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</si>
  <si>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</si>
  <si>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</si>
  <si>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</si>
  <si>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</si>
  <si>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</si>
  <si>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</si>
  <si>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</si>
  <si>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</si>
  <si>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</si>
  <si>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</si>
  <si>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</si>
  <si>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</si>
  <si>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</si>
  <si>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</si>
  <si>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</si>
  <si>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</si>
  <si>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</si>
  <si>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</si>
  <si>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</si>
  <si>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</si>
  <si>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</si>
  <si>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</si>
  <si>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</si>
  <si>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</si>
  <si>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</si>
  <si>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</si>
  <si>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</si>
  <si>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</si>
  <si>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</si>
  <si>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</si>
  <si>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</si>
  <si>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</si>
  <si>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</si>
  <si>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</si>
  <si>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</si>
  <si>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</si>
  <si>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</si>
  <si>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</si>
  <si>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</si>
  <si>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</si>
  <si>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</si>
  <si>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</si>
  <si>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</si>
  <si>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</si>
  <si>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</si>
  <si>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</si>
  <si>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</si>
  <si>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</si>
  <si>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</si>
  <si>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</si>
  <si>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</si>
  <si>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</si>
  <si>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</si>
  <si>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</si>
  <si>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</si>
  <si>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</si>
  <si>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</si>
  <si>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</si>
  <si>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</si>
  <si>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</si>
  <si>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</si>
  <si>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</si>
  <si>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</si>
  <si>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</si>
  <si>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</si>
  <si>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</si>
  <si>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</si>
  <si>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</si>
  <si>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</si>
  <si>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</si>
  <si>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</si>
  <si>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</si>
  <si>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</si>
  <si>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</si>
  <si>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</si>
  <si>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</si>
  <si>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</si>
  <si>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</si>
  <si>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</si>
  <si>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</si>
  <si>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</si>
  <si>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</si>
  <si>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</si>
  <si>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</si>
  <si>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</si>
  <si>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</si>
  <si>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</si>
  <si>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</si>
  <si>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</si>
  <si>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</si>
  <si>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</si>
  <si>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</si>
  <si>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</si>
  <si>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</si>
  <si>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</si>
  <si>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</si>
  <si>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</si>
  <si>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</si>
  <si>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</si>
  <si>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</si>
  <si>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</si>
  <si>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</si>
  <si>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</si>
  <si>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</si>
  <si>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</si>
  <si>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</si>
  <si>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</si>
  <si>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</si>
  <si>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</si>
  <si>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</si>
  <si>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</si>
  <si>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</si>
  <si>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</si>
  <si>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</si>
  <si>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</si>
  <si>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</si>
  <si>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</si>
  <si>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</si>
  <si>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</si>
  <si>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</si>
  <si>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</si>
  <si>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</si>
  <si>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</si>
  <si>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</si>
  <si>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</si>
  <si>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</si>
  <si>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</si>
  <si>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</si>
  <si>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</si>
  <si>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</si>
  <si>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</si>
  <si>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</si>
  <si>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</si>
  <si>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</si>
  <si>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</si>
  <si>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</si>
  <si>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</si>
  <si>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</si>
  <si>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</si>
  <si>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</si>
  <si>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</si>
  <si>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</si>
  <si>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</si>
  <si>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</si>
  <si>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</si>
  <si>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</si>
  <si>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</si>
  <si>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</si>
  <si>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</si>
  <si>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</si>
  <si>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</si>
  <si>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</si>
  <si>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</si>
  <si>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</si>
  <si>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</si>
  <si>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</si>
  <si>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</si>
  <si>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</si>
  <si>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</si>
  <si>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</si>
  <si>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</si>
  <si>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</si>
  <si>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</si>
  <si>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</si>
  <si>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</si>
  <si>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</si>
  <si>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</si>
  <si>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</si>
  <si>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</si>
  <si>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</si>
  <si>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</si>
  <si>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</si>
  <si>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</si>
  <si>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</si>
  <si>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</si>
  <si>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</si>
  <si>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</si>
  <si>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</si>
  <si>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</si>
  <si>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</si>
  <si>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</si>
  <si>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</si>
  <si>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</si>
  <si>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</si>
  <si>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</si>
  <si>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</si>
  <si>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</si>
  <si>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</si>
  <si>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</si>
  <si>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</si>
  <si>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</si>
  <si>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</si>
  <si>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</si>
  <si>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</si>
  <si>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</si>
  <si>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</si>
  <si>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</si>
  <si>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</si>
  <si>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</si>
  <si>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</si>
  <si>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</si>
  <si>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</si>
  <si>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</si>
  <si>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</si>
  <si>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</si>
  <si>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</si>
  <si>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</si>
  <si>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</si>
  <si>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</si>
  <si>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</si>
  <si>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</si>
  <si>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</si>
  <si>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</si>
  <si>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</si>
  <si>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</si>
  <si>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</si>
  <si>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</si>
  <si>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</si>
  <si>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</si>
  <si>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</si>
  <si>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</si>
  <si>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</si>
  <si>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</si>
  <si>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</si>
  <si>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</si>
  <si>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</si>
  <si>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</si>
  <si>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</si>
  <si>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</si>
  <si>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</si>
  <si>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</si>
  <si>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</si>
  <si>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</si>
  <si>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</si>
  <si>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</si>
  <si>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</si>
  <si>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</si>
  <si>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</si>
  <si>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</si>
  <si>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</si>
  <si>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</si>
  <si>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</si>
  <si>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</si>
  <si>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</si>
  <si>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</si>
  <si>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</si>
  <si>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</si>
  <si>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</si>
  <si>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</si>
  <si>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</si>
  <si>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</si>
  <si>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</si>
  <si>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</si>
  <si>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</si>
  <si>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</si>
  <si>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</si>
  <si>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</si>
  <si>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</si>
  <si>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</si>
  <si>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</si>
  <si>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</si>
  <si>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</si>
  <si>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</si>
  <si>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</si>
  <si>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</si>
  <si>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</si>
  <si>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</si>
  <si>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</si>
  <si>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</si>
  <si>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</si>
  <si>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</si>
  <si>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</si>
  <si>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</si>
  <si>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</si>
  <si>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</si>
  <si>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</si>
  <si>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</si>
  <si>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</si>
  <si>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</si>
  <si>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</si>
  <si>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</si>
  <si>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</si>
  <si>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</si>
  <si>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</si>
  <si>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</si>
  <si>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</si>
  <si>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</si>
  <si>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</si>
  <si>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</si>
  <si>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</si>
  <si>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</si>
  <si>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</si>
  <si>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</si>
  <si>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</si>
  <si>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</si>
  <si>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</si>
  <si>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</si>
  <si>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</si>
  <si>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</si>
  <si>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</si>
  <si>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</si>
  <si>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</si>
  <si>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</si>
  <si>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</si>
  <si>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</si>
  <si>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</si>
  <si>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</si>
  <si>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</si>
  <si>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</si>
  <si>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</si>
  <si>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</si>
  <si>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</si>
  <si>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</si>
  <si>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</si>
  <si>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</si>
  <si>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</si>
  <si>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</si>
  <si>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</si>
  <si>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</si>
  <si>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</si>
  <si>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</si>
  <si>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</si>
  <si>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</si>
  <si>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</si>
  <si>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</si>
  <si>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</si>
  <si>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</si>
  <si>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</si>
  <si>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</si>
  <si>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</si>
  <si>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</si>
  <si>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</si>
  <si>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</si>
  <si>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</si>
  <si>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</si>
  <si>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</si>
  <si>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</si>
  <si>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</si>
  <si>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</si>
  <si>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</si>
  <si>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</si>
  <si>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</si>
  <si>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</si>
  <si>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</si>
  <si>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</si>
  <si>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</si>
  <si>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</si>
  <si>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</si>
  <si>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</si>
  <si>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</si>
  <si>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</si>
  <si>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</si>
  <si>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</si>
  <si>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</si>
  <si>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</si>
  <si>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</si>
  <si>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</si>
  <si>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</si>
  <si>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</si>
  <si>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</si>
  <si>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</si>
  <si>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</si>
  <si>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</si>
  <si>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</si>
  <si>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</si>
  <si>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</si>
  <si>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</si>
  <si>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</si>
  <si>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</si>
  <si>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</si>
  <si>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</si>
  <si>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</si>
  <si>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</si>
  <si>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</si>
  <si>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</si>
  <si>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</si>
  <si>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</si>
  <si>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</si>
  <si>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</si>
  <si>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</si>
  <si>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</si>
  <si>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</si>
  <si>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</si>
  <si>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</si>
  <si>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</si>
  <si>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</si>
  <si>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</si>
  <si>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</si>
  <si>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</si>
  <si>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</si>
  <si>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</si>
  <si>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</si>
  <si>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</si>
  <si>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</si>
  <si>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</si>
  <si>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</si>
  <si>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</si>
  <si>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</si>
  <si>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</si>
  <si>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</si>
  <si>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</si>
  <si>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</si>
  <si>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</si>
  <si>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</si>
  <si>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</si>
  <si>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</si>
  <si>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</si>
  <si>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</si>
  <si>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</si>
  <si>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</si>
  <si>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</si>
  <si>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</si>
  <si>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</si>
  <si>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</si>
  <si>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</si>
  <si>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</si>
  <si>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</si>
  <si>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</si>
  <si>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</si>
  <si>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</si>
  <si>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</si>
  <si>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</si>
  <si>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</si>
  <si>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</si>
  <si>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</si>
  <si>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</si>
  <si>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</si>
  <si>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</si>
  <si>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</si>
  <si>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</si>
  <si>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</si>
  <si>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</si>
  <si>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</si>
  <si>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</si>
  <si>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</si>
  <si>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</si>
  <si>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</si>
  <si>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</si>
  <si>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</si>
  <si>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</si>
  <si>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</si>
  <si>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</si>
  <si>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</si>
  <si>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</si>
  <si>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</si>
  <si>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</si>
  <si>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</si>
  <si>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</si>
  <si>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</si>
  <si>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</si>
  <si>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</si>
  <si>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</si>
  <si>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</si>
  <si>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</si>
  <si>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</si>
  <si>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</si>
  <si>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</si>
  <si>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</si>
  <si>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</si>
  <si>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</si>
  <si>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</si>
  <si>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</si>
  <si>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</si>
  <si>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</si>
  <si>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</si>
  <si>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</si>
  <si>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</si>
  <si>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</si>
  <si>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</si>
  <si>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</si>
  <si>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</si>
  <si>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</si>
  <si>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</si>
  <si>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</si>
  <si>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</si>
  <si>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</si>
  <si>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</si>
  <si>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</si>
  <si>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</si>
  <si>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</si>
  <si>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</si>
  <si>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</si>
  <si>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</si>
  <si>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</si>
  <si>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</si>
  <si>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</si>
  <si>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</si>
  <si>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</si>
  <si>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</si>
  <si>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</si>
  <si>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</si>
  <si>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</si>
  <si>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</si>
  <si>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</si>
  <si>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</si>
  <si>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</si>
  <si>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</si>
  <si>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</si>
  <si>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</si>
  <si>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</si>
  <si>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</si>
  <si>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</si>
  <si>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</si>
  <si>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</si>
  <si>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</si>
  <si>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</si>
  <si>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</si>
  <si>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</si>
  <si>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</si>
  <si>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</si>
  <si>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</si>
  <si>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</si>
  <si>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</si>
  <si>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</si>
  <si>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</si>
  <si>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</si>
  <si>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</si>
  <si>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</si>
  <si>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</si>
  <si>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</si>
  <si>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</si>
  <si>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</si>
  <si>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</si>
  <si>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</si>
  <si>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</si>
  <si>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</si>
  <si>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</si>
  <si>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</si>
  <si>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</si>
  <si>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</si>
  <si>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</si>
  <si>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</si>
  <si>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</si>
  <si>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</si>
  <si>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</si>
  <si>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</si>
  <si>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</si>
  <si>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</si>
  <si>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</si>
  <si>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</si>
  <si>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</si>
  <si>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</si>
  <si>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</si>
  <si>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</si>
  <si>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</si>
  <si>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</si>
  <si>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</si>
  <si>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</si>
  <si>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</si>
  <si>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</si>
  <si>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</si>
  <si>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</si>
  <si>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</si>
  <si>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</si>
  <si>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</si>
  <si>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</si>
  <si>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</si>
  <si>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</si>
  <si>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</si>
  <si>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</si>
  <si>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</si>
  <si>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</si>
  <si>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</si>
  <si>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</si>
  <si>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</si>
  <si>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</si>
  <si>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</si>
  <si>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</si>
  <si>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</si>
  <si>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</si>
  <si>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</si>
  <si>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</si>
  <si>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</si>
  <si>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</si>
  <si>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</si>
  <si>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</si>
  <si>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</si>
  <si>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</si>
  <si>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</si>
  <si>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</si>
  <si>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</si>
  <si>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</si>
  <si>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</si>
  <si>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</si>
  <si>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</si>
  <si>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</si>
  <si>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</si>
  <si>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</si>
  <si>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</si>
  <si>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</si>
  <si>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</si>
  <si>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</si>
  <si>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</si>
  <si>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</si>
  <si>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</si>
  <si>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</si>
  <si>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</si>
  <si>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</si>
  <si>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</si>
  <si>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</si>
  <si>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</si>
  <si>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</si>
  <si>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</si>
  <si>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</si>
  <si>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</si>
  <si>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</si>
  <si>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</si>
  <si>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</si>
  <si>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</si>
  <si>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</si>
  <si>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</si>
  <si>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</si>
  <si>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</si>
  <si>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</si>
  <si>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</si>
  <si>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</si>
  <si>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</si>
  <si>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</si>
  <si>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</si>
  <si>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</si>
  <si>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</si>
  <si>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</si>
  <si>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</si>
  <si>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</si>
  <si>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</si>
  <si>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</si>
  <si>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</si>
  <si>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</si>
  <si>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</si>
  <si>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</si>
  <si>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</si>
  <si>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</si>
  <si>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</si>
  <si>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</si>
  <si>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</si>
  <si>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</si>
  <si>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</si>
  <si>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</si>
  <si>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</si>
  <si>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</si>
  <si>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</si>
  <si>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</si>
  <si>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</si>
  <si>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</si>
  <si>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</si>
  <si>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</si>
  <si>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</si>
  <si>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</si>
  <si>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</si>
  <si>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</si>
  <si>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</si>
  <si>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</si>
  <si>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</si>
  <si>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</si>
  <si>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</si>
  <si>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</si>
  <si>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</si>
  <si>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</si>
  <si>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</si>
  <si>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</si>
  <si>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</si>
  <si>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</si>
  <si>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</si>
  <si>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</si>
  <si>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</si>
  <si>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</si>
  <si>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</si>
  <si>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</si>
  <si>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</si>
  <si>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</si>
  <si>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</si>
  <si>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</si>
  <si>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</si>
  <si>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</si>
  <si>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</si>
  <si>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</si>
  <si>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</si>
  <si>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</si>
  <si>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</si>
  <si>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</si>
  <si>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</si>
  <si>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</si>
  <si>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</si>
  <si>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</si>
  <si>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</si>
  <si>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</si>
  <si>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</si>
  <si>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</si>
  <si>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</si>
  <si>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</si>
  <si>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</si>
  <si>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</si>
  <si>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</si>
  <si>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</si>
  <si>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</si>
  <si>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</si>
  <si>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</si>
  <si>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</si>
  <si>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</si>
  <si>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</si>
  <si>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</si>
  <si>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</si>
  <si>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</si>
  <si>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</si>
  <si>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</si>
  <si>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</si>
  <si>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</si>
  <si>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</si>
  <si>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</si>
  <si>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</si>
  <si>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</si>
  <si>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</si>
  <si>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</si>
  <si>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</si>
  <si>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</si>
  <si>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</si>
  <si>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</si>
  <si>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</si>
  <si>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</si>
  <si>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</si>
  <si>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</si>
  <si>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</si>
  <si>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</si>
  <si>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</si>
  <si>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</si>
  <si>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</si>
  <si>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</si>
  <si>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</si>
  <si>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</si>
  <si>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</si>
  <si>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</si>
  <si>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</si>
  <si>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</si>
  <si>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</si>
  <si>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</si>
  <si>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</si>
  <si>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</si>
  <si>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</si>
  <si>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</si>
  <si>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</si>
  <si>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</si>
  <si>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</si>
  <si>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</si>
  <si>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</si>
  <si>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</si>
  <si>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</si>
  <si>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</si>
  <si>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</si>
  <si>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</si>
  <si>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</si>
  <si>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</si>
  <si>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</si>
  <si>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</si>
  <si>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</si>
  <si>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</si>
  <si>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</si>
  <si>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</si>
  <si>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</si>
  <si>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</si>
  <si>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</si>
  <si>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</si>
  <si>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</si>
  <si>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</si>
  <si>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</si>
  <si>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</si>
  <si>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</si>
  <si>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</si>
  <si>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</si>
  <si>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</si>
  <si>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</si>
  <si>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</si>
  <si>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</si>
  <si>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</si>
  <si>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</si>
  <si>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</si>
  <si>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</si>
  <si>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</si>
  <si>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</si>
  <si>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</si>
  <si>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</si>
  <si>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</si>
  <si>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</si>
  <si>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</si>
  <si>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</si>
  <si>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</si>
  <si>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</si>
  <si>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</si>
  <si>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</si>
  <si>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</si>
  <si>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</si>
  <si>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</si>
  <si>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</si>
  <si>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</si>
  <si>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</si>
  <si>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</si>
  <si>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</si>
  <si>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</si>
  <si>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</si>
  <si>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</si>
  <si>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</si>
  <si>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</si>
  <si>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</si>
  <si>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</si>
  <si>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</si>
  <si>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</si>
  <si>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</si>
  <si>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</si>
  <si>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</si>
  <si>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</si>
  <si>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</si>
  <si>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</si>
  <si>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</si>
  <si>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</si>
  <si>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</si>
  <si>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</si>
  <si>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</si>
  <si>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</si>
  <si>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</si>
  <si>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</si>
  <si>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</si>
  <si>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</si>
  <si>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</si>
  <si>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</si>
  <si>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</si>
  <si>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</si>
  <si>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</si>
  <si>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</si>
  <si>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</si>
  <si>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</si>
  <si>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</si>
  <si>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</si>
  <si>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</si>
  <si>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</si>
  <si>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</si>
  <si>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</si>
  <si>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</si>
  <si>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</si>
  <si>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</si>
  <si>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</si>
  <si>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</si>
  <si>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</si>
  <si>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</si>
  <si>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</si>
  <si>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</si>
  <si>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</si>
  <si>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</si>
  <si>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</si>
  <si>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</si>
  <si>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</si>
  <si>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</si>
  <si>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</si>
  <si>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</si>
  <si>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</si>
  <si>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</si>
  <si>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</si>
  <si>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</si>
  <si>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</si>
  <si>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</si>
  <si>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</si>
  <si>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</si>
  <si>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</si>
  <si>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</si>
  <si>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</si>
  <si>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</si>
  <si>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</si>
  <si>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</si>
  <si>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</si>
  <si>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</si>
  <si>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</si>
  <si>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</si>
  <si>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</si>
  <si>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</si>
  <si>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</si>
  <si>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</si>
  <si>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</si>
  <si>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</si>
  <si>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</si>
  <si>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</si>
  <si>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</si>
  <si>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</si>
  <si>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</si>
  <si>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</si>
  <si>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</si>
  <si>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</si>
  <si>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</si>
  <si>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</si>
  <si>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</si>
  <si>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</si>
  <si>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</si>
  <si>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</si>
  <si>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</si>
  <si>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</si>
  <si>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</si>
  <si>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</si>
  <si>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</si>
  <si>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</si>
  <si>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</si>
  <si>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</si>
  <si>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</si>
  <si>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</si>
  <si>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</si>
  <si>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</si>
  <si>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</si>
  <si>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</si>
  <si>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</si>
  <si>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</si>
  <si>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</si>
  <si>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</si>
  <si>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</si>
  <si>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</si>
  <si>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</si>
  <si>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</si>
  <si>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</si>
  <si>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</si>
  <si>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</si>
  <si>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</si>
  <si>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</si>
  <si>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</si>
  <si>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</si>
  <si>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</si>
  <si>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</si>
  <si>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</si>
  <si>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</si>
  <si>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</si>
  <si>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</si>
  <si>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</si>
  <si>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</si>
  <si>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</si>
  <si>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</si>
  <si>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</si>
  <si>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</si>
  <si>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</si>
  <si>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</si>
  <si>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</si>
  <si>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</si>
  <si>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</si>
  <si>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</si>
  <si>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</si>
  <si>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</si>
  <si>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</si>
  <si>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</si>
  <si>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</si>
  <si>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</si>
  <si>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</si>
  <si>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</si>
  <si>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</si>
  <si>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</si>
  <si>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</si>
  <si>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</si>
  <si>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</si>
  <si>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</si>
  <si>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</si>
  <si>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</si>
  <si>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</si>
  <si>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</si>
  <si>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</si>
  <si>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</si>
  <si>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</si>
  <si>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</si>
  <si>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</si>
  <si>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</si>
  <si>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</si>
  <si>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</si>
  <si>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</si>
  <si>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</si>
  <si>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</si>
  <si>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</si>
  <si>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</si>
  <si>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</si>
  <si>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</si>
  <si>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</si>
  <si>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</si>
  <si>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</si>
  <si>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</si>
  <si>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</si>
  <si>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</si>
  <si>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</si>
  <si>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</si>
  <si>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</si>
  <si>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</si>
  <si>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</si>
  <si>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</si>
  <si>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</si>
  <si>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</si>
  <si>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</si>
  <si>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</si>
  <si>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</si>
  <si>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</si>
  <si>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</si>
  <si>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</si>
  <si>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</si>
  <si>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</si>
  <si>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</si>
  <si>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</si>
  <si>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</si>
  <si>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</si>
  <si>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</si>
  <si>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</si>
  <si>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</si>
  <si>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</si>
  <si>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</si>
  <si>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</si>
  <si>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</si>
  <si>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</si>
  <si>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</si>
  <si>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</si>
  <si>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</si>
  <si>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</si>
  <si>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</si>
  <si>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</si>
  <si>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</si>
  <si>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</si>
  <si>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</si>
  <si>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</si>
  <si>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</si>
  <si>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</si>
  <si>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</si>
  <si>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</si>
  <si>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</si>
  <si>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</si>
  <si>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</si>
  <si>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</si>
  <si>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</si>
  <si>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</si>
  <si>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</si>
  <si>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</si>
  <si>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</si>
  <si>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</si>
  <si>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</si>
  <si>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</si>
  <si>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</si>
  <si>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</si>
  <si>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</si>
  <si>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</si>
  <si>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</si>
  <si>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</si>
  <si>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</si>
  <si>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</si>
  <si>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</si>
  <si>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</si>
  <si>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</si>
  <si>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</si>
  <si>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</si>
  <si>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</si>
  <si>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</si>
  <si>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</si>
  <si>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</si>
  <si>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</si>
  <si>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</si>
  <si>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</si>
  <si>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</si>
  <si>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</si>
  <si>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</si>
  <si>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</si>
  <si>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</si>
  <si>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</si>
  <si>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</si>
  <si>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</si>
  <si>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</si>
  <si>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</si>
  <si>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</si>
  <si>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</si>
  <si>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</si>
  <si>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</si>
  <si>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</si>
  <si>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</si>
  <si>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</si>
  <si>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</si>
  <si>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</si>
  <si>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</si>
  <si>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</si>
  <si>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</si>
  <si>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</si>
  <si>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</si>
  <si>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</si>
  <si>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</si>
  <si>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</si>
  <si>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</si>
  <si>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</si>
  <si>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</si>
  <si>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</si>
  <si>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</si>
  <si>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</si>
  <si>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</si>
  <si>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</si>
  <si>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</si>
  <si>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</si>
  <si>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</si>
  <si>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</si>
  <si>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</si>
  <si>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</si>
  <si>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</si>
  <si>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</si>
  <si>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</si>
  <si>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</si>
  <si>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</si>
  <si>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</si>
  <si>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</si>
  <si>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</si>
  <si>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</si>
  <si>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</si>
  <si>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</si>
  <si>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</si>
  <si>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</si>
  <si>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</si>
  <si>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</si>
  <si>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</si>
  <si>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</si>
  <si>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</si>
  <si>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</si>
  <si>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</si>
  <si>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</si>
  <si>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</si>
  <si>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</si>
  <si>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</si>
  <si>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</si>
  <si>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</si>
  <si>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</si>
  <si>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</si>
  <si>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</si>
  <si>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</si>
  <si>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</si>
  <si>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</si>
  <si>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</si>
  <si>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</si>
  <si>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</si>
  <si>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</si>
  <si>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</si>
  <si>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</si>
  <si>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</si>
  <si>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</si>
  <si>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</si>
  <si>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</si>
  <si>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</si>
  <si>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</si>
  <si>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</si>
  <si>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</si>
  <si>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</si>
  <si>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</si>
  <si>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</si>
  <si>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</si>
  <si>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</si>
  <si>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</si>
  <si>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</si>
  <si>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</si>
  <si>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</si>
  <si>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</si>
  <si>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</si>
  <si>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</si>
  <si>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</si>
  <si>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</si>
  <si>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</si>
  <si>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</si>
  <si>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</si>
  <si>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</si>
  <si>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</si>
  <si>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</si>
  <si>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</si>
  <si>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</si>
  <si>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</si>
  <si>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</si>
  <si>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</si>
  <si>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</si>
  <si>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</si>
  <si>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</si>
  <si>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</si>
  <si>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</si>
  <si>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</si>
  <si>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</si>
  <si>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</si>
  <si>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</si>
  <si>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</si>
  <si>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</si>
  <si>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</si>
  <si>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</si>
  <si>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</si>
  <si>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</si>
  <si>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</si>
  <si>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</si>
  <si>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</si>
  <si>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</si>
  <si>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</si>
  <si>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</si>
  <si>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</si>
  <si>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</si>
  <si>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</si>
  <si>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</si>
  <si>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</si>
  <si>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</si>
  <si>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</si>
  <si>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</si>
  <si>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</si>
  <si>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</si>
  <si>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</si>
  <si>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</si>
  <si>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</si>
  <si>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</si>
  <si>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</si>
  <si>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</si>
  <si>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</si>
  <si>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</si>
  <si>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</si>
  <si>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</si>
  <si>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</si>
  <si>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</si>
  <si>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</si>
  <si>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</si>
  <si>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</si>
  <si>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</si>
  <si>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</si>
  <si>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</si>
  <si>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</si>
  <si>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</si>
  <si>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</si>
  <si>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</si>
  <si>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</si>
  <si>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</si>
  <si>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</si>
  <si>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</si>
  <si>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</si>
  <si>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</si>
  <si>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</si>
  <si>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</si>
  <si>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</si>
  <si>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</si>
  <si>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</si>
  <si>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</si>
  <si>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</si>
  <si>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</si>
  <si>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</si>
  <si>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</si>
  <si>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</si>
  <si>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</si>
  <si>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</si>
  <si>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</si>
  <si>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</si>
  <si>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</si>
  <si>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</si>
  <si>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</si>
  <si>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</si>
  <si>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</si>
  <si>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</si>
  <si>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</si>
  <si>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</si>
  <si>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</si>
  <si>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</si>
  <si>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</si>
  <si>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</si>
  <si>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</si>
  <si>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</si>
  <si>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</si>
  <si>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</si>
  <si>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</si>
  <si>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</si>
  <si>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</si>
  <si>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</si>
  <si>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</si>
  <si>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</si>
  <si>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</si>
  <si>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</si>
  <si>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</si>
  <si>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</si>
  <si>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</si>
  <si>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</si>
  <si>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</si>
  <si>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</si>
  <si>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</si>
  <si>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</si>
  <si>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</si>
  <si>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</si>
  <si>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</si>
  <si>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</si>
  <si>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</si>
  <si>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</si>
  <si>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</si>
  <si>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</si>
  <si>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</si>
  <si>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</si>
  <si>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</si>
  <si>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</si>
  <si>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</si>
  <si>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</si>
  <si>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</si>
  <si>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</si>
  <si>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</si>
  <si>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</si>
  <si>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</si>
  <si>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</si>
  <si>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</si>
  <si>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</si>
  <si>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</si>
  <si>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</si>
  <si>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</si>
  <si>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</si>
  <si>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</si>
  <si>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</si>
  <si>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</si>
  <si>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</si>
  <si>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</si>
  <si>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</si>
  <si>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</si>
  <si>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</si>
  <si>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</si>
  <si>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</si>
  <si>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</si>
  <si>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</si>
  <si>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</si>
  <si>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</si>
  <si>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21162 km 2</t>
  </si>
  <si>
    <t>52328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</si>
  <si>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</si>
  <si>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</si>
  <si>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</si>
  <si>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</si>
  <si>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</si>
  <si>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</si>
  <si>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</si>
  <si>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</si>
  <si>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</si>
  <si>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</si>
  <si>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</si>
  <si>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</si>
  <si>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</si>
  <si>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</si>
  <si>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</si>
  <si>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</si>
  <si>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</si>
  <si>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</si>
  <si>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</si>
  <si>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</si>
  <si>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</si>
  <si>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</si>
  <si>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</si>
  <si>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</si>
  <si>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</si>
  <si>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</si>
  <si>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</si>
  <si>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</si>
  <si>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</si>
  <si>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</si>
  <si>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</si>
  <si>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</si>
  <si>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</si>
  <si>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</si>
  <si>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</si>
  <si>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</si>
  <si>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</si>
  <si>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</si>
  <si>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</si>
  <si>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</si>
  <si>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</si>
  <si>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</si>
  <si>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</si>
  <si>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</si>
  <si>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</si>
  <si>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</si>
  <si>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</si>
  <si>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</si>
  <si>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</si>
  <si>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</si>
  <si>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</si>
  <si>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</si>
  <si>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</si>
  <si>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</si>
  <si>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</si>
  <si>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</si>
  <si>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</si>
  <si>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</si>
  <si>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</si>
  <si>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</si>
  <si>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</si>
  <si>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</si>
  <si>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</si>
  <si>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</si>
  <si>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</si>
  <si>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</si>
  <si>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</si>
  <si>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</si>
  <si>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</si>
  <si>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</si>
  <si>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</si>
  <si>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</si>
  <si>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</si>
  <si>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</si>
  <si>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</si>
  <si>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</si>
  <si>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</si>
  <si>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</si>
  <si>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</si>
  <si>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</si>
  <si>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</si>
  <si>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</si>
  <si>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</si>
  <si>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</si>
  <si>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</si>
  <si>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</si>
  <si>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</si>
  <si>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</si>
  <si>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</si>
  <si>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</si>
  <si>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</si>
  <si>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</si>
  <si>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</si>
  <si>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</si>
  <si>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</si>
  <si>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</si>
  <si>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</si>
  <si>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</si>
  <si>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</si>
  <si>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</si>
  <si>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</si>
  <si>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</si>
  <si>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</si>
  <si>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</si>
  <si>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</si>
  <si>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</si>
  <si>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</si>
  <si>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</si>
  <si>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</si>
  <si>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</si>
  <si>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</si>
  <si>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</si>
  <si>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</si>
  <si>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</si>
  <si>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</si>
  <si>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</si>
  <si>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</si>
  <si>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</si>
  <si>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</si>
  <si>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</si>
  <si>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</si>
  <si>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</si>
  <si>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</si>
  <si>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</si>
  <si>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</si>
  <si>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</si>
  <si>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</si>
  <si>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</si>
  <si>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</si>
  <si>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</si>
  <si>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</si>
  <si>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</si>
  <si>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</si>
  <si>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</si>
  <si>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</si>
  <si>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</si>
  <si>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</si>
  <si>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</si>
  <si>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</si>
  <si>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</si>
  <si>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</si>
  <si>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</si>
  <si>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</si>
  <si>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</si>
  <si>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</si>
  <si>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</si>
  <si>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</si>
  <si>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</si>
  <si>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</si>
  <si>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</si>
  <si>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</si>
  <si>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</si>
  <si>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</si>
  <si>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</si>
  <si>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</si>
  <si>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</si>
  <si>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</si>
  <si>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</si>
  <si>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</si>
  <si>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</si>
  <si>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</si>
  <si>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</si>
  <si>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</si>
  <si>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</si>
  <si>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</si>
  <si>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</si>
  <si>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</si>
  <si>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</si>
  <si>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</si>
  <si>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</si>
  <si>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</si>
  <si>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</si>
  <si>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</si>
  <si>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</si>
  <si>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</si>
  <si>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</si>
  <si>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</si>
  <si>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</si>
  <si>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</si>
  <si>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</si>
  <si>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</si>
  <si>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</si>
  <si>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</si>
  <si>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</si>
  <si>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</si>
  <si>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</si>
  <si>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</si>
  <si>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</si>
  <si>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</si>
  <si>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</si>
  <si>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</si>
  <si>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</si>
  <si>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</si>
  <si>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</si>
  <si>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</si>
  <si>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</si>
  <si>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</si>
  <si>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</si>
  <si>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</si>
  <si>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</si>
  <si>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</si>
  <si>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</si>
  <si>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</si>
  <si>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</si>
  <si>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</si>
  <si>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</si>
  <si>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</si>
  <si>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</si>
  <si>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</si>
  <si>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</si>
  <si>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</si>
  <si>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</si>
  <si>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</si>
  <si>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</si>
  <si>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</si>
  <si>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</si>
  <si>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</si>
  <si>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</si>
  <si>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</si>
  <si>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</si>
  <si>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</si>
  <si>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</si>
  <si>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</si>
  <si>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</si>
  <si>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</si>
  <si>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</si>
  <si>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</si>
  <si>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</si>
  <si>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</si>
  <si>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</si>
  <si>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</si>
  <si>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</si>
  <si>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</si>
  <si>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</si>
  <si>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</si>
  <si>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</si>
  <si>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</si>
  <si>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</si>
  <si>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</si>
  <si>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</si>
  <si>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</si>
  <si>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</si>
  <si>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</si>
  <si>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</si>
  <si>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</si>
  <si>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</si>
  <si>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</si>
  <si>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</si>
  <si>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</si>
  <si>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</si>
  <si>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</si>
  <si>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</si>
  <si>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</si>
  <si>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</si>
  <si>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</si>
  <si>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</si>
  <si>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</si>
  <si>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</si>
  <si>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</si>
  <si>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</si>
  <si>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</si>
  <si>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</si>
  <si>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</si>
  <si>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</si>
  <si>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</si>
  <si>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</si>
  <si>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</si>
  <si>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</si>
  <si>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</si>
  <si>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</si>
  <si>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</si>
  <si>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</si>
  <si>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</si>
  <si>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</si>
  <si>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</si>
  <si>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</si>
  <si>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</si>
  <si>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</si>
  <si>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</si>
  <si>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</si>
  <si>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</si>
  <si>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</si>
  <si>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</si>
  <si>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</si>
  <si>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</si>
  <si>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</si>
  <si>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</si>
  <si>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</si>
  <si>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</si>
  <si>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</si>
  <si>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</si>
  <si>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</si>
  <si>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</si>
  <si>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</si>
  <si>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</si>
  <si>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</si>
  <si>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</si>
  <si>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</si>
  <si>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</si>
  <si>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</si>
  <si>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</si>
  <si>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</si>
  <si>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</si>
  <si>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</si>
  <si>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</si>
  <si>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</si>
  <si>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</si>
  <si>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</si>
  <si>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</si>
  <si>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</si>
  <si>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</si>
  <si>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</si>
  <si>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</si>
  <si>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</si>
  <si>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</si>
  <si>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</si>
  <si>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</si>
  <si>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</si>
  <si>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</si>
  <si>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</si>
  <si>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</si>
  <si>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</si>
  <si>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</si>
  <si>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</si>
  <si>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</si>
  <si>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</si>
  <si>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</si>
  <si>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</si>
  <si>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</si>
  <si>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</si>
  <si>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</si>
  <si>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</si>
  <si>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</si>
  <si>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</si>
  <si>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</si>
  <si>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</si>
  <si>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</si>
  <si>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</si>
  <si>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</si>
  <si>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</si>
  <si>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</si>
  <si>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</si>
  <si>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</si>
  <si>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</si>
  <si>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</si>
  <si>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</si>
  <si>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</si>
  <si>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</si>
  <si>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</si>
  <si>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</si>
  <si>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</si>
  <si>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</si>
  <si>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</si>
  <si>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</si>
  <si>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</si>
  <si>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</si>
  <si>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</si>
  <si>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</si>
  <si>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</si>
  <si>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</si>
  <si>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</si>
  <si>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</si>
  <si>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</si>
  <si>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</si>
  <si>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</si>
  <si>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</si>
  <si>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</si>
  <si>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</si>
  <si>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</si>
  <si>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</si>
  <si>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</si>
  <si>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</si>
  <si>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</si>
  <si>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</si>
  <si>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</si>
  <si>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</si>
  <si>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</si>
  <si>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</si>
  <si>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</si>
  <si>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</si>
  <si>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</si>
  <si>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</si>
  <si>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</si>
  <si>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</si>
  <si>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</si>
  <si>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$471 million</t>
  </si>
  <si>
    <t>Fast Dragon</t>
  </si>
  <si>
    <t>Matt Damion</t>
  </si>
  <si>
    <t>http://blocgame.com/stats.php?id=65502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</si>
  <si>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</si>
  <si>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</si>
  <si>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</si>
  <si>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</si>
  <si>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</si>
  <si>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</si>
  <si>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</si>
  <si>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</si>
  <si>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</si>
  <si>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</si>
  <si>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</si>
  <si>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</si>
  <si>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</si>
  <si>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</si>
  <si>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</si>
  <si>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</si>
  <si>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</si>
  <si>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</si>
  <si>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</si>
  <si>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</si>
  <si>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</si>
  <si>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</si>
  <si>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</si>
  <si>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</si>
  <si>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</si>
  <si>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</si>
  <si>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</si>
  <si>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</si>
  <si>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</si>
  <si>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</si>
  <si>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</si>
  <si>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</si>
  <si>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</si>
  <si>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</si>
  <si>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</si>
  <si>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</si>
  <si>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</si>
  <si>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</si>
  <si>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</si>
  <si>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</si>
  <si>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</si>
  <si>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</si>
  <si>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</si>
  <si>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</si>
  <si>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</si>
  <si>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</si>
  <si>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</si>
  <si>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</si>
  <si>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</si>
  <si>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</si>
  <si>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</si>
  <si>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</si>
  <si>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</si>
  <si>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</si>
  <si>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</si>
  <si>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</si>
  <si>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</si>
  <si>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</si>
  <si>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</si>
  <si>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</si>
  <si>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</si>
  <si>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</si>
  <si>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</si>
  <si>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</si>
  <si>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</si>
  <si>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</si>
  <si>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</si>
  <si>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</si>
  <si>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</si>
  <si>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</si>
  <si>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</si>
  <si>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</si>
  <si>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</si>
  <si>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</si>
  <si>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</si>
  <si>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</si>
  <si>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</si>
  <si>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</si>
  <si>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</si>
  <si>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</si>
  <si>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</si>
  <si>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</si>
  <si>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</si>
  <si>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</si>
  <si>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</si>
  <si>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</si>
  <si>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</si>
  <si>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</si>
  <si>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</si>
  <si>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</si>
  <si>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</si>
  <si>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</si>
  <si>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</si>
  <si>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</si>
  <si>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</si>
  <si>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</si>
  <si>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</si>
  <si>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</si>
  <si>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</si>
  <si>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</si>
  <si>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</si>
  <si>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</si>
  <si>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</si>
  <si>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</si>
  <si>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</si>
  <si>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</si>
  <si>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</si>
  <si>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</si>
  <si>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</si>
  <si>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</si>
  <si>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</si>
  <si>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</si>
  <si>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</si>
  <si>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</si>
  <si>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</si>
  <si>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</si>
  <si>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</si>
  <si>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</si>
  <si>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</si>
  <si>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</si>
  <si>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</si>
  <si>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</si>
  <si>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</si>
  <si>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</si>
  <si>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</si>
  <si>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</si>
  <si>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</si>
  <si>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</si>
  <si>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</si>
  <si>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</si>
  <si>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</si>
  <si>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</si>
  <si>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</si>
  <si>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</si>
  <si>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</si>
  <si>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</si>
  <si>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</si>
  <si>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</si>
  <si>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</si>
  <si>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</si>
  <si>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</si>
  <si>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</si>
  <si>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</si>
  <si>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</si>
  <si>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</si>
  <si>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</si>
  <si>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</si>
  <si>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</si>
  <si>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</si>
  <si>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</si>
  <si>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</si>
  <si>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</si>
  <si>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</si>
  <si>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last online 42 hours ago</t>
  </si>
  <si>
    <t>last online 160 hours ago</t>
  </si>
  <si>
    <t>last online 137 hours ago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</si>
  <si>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</si>
  <si>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</si>
  <si>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</si>
  <si>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</si>
  <si>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</si>
  <si>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</si>
  <si>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</si>
  <si>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</si>
  <si>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</si>
  <si>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</si>
  <si>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</si>
  <si>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</si>
  <si>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</si>
  <si>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</si>
  <si>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</si>
  <si>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</si>
  <si>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</si>
  <si>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</si>
  <si>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</si>
  <si>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</si>
  <si>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</si>
  <si>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</si>
  <si>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</si>
  <si>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</si>
  <si>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</si>
  <si>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</si>
  <si>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</si>
  <si>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</si>
  <si>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</si>
  <si>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</si>
  <si>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</si>
  <si>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</si>
  <si>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</si>
  <si>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</si>
  <si>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</si>
  <si>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</si>
  <si>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</si>
  <si>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</si>
  <si>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</si>
  <si>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</si>
  <si>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</si>
  <si>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</si>
  <si>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</si>
  <si>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</si>
  <si>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</si>
  <si>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</si>
  <si>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</si>
  <si>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</si>
  <si>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</si>
  <si>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</si>
  <si>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</si>
  <si>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</si>
  <si>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</si>
  <si>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</si>
  <si>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</si>
  <si>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</si>
  <si>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</si>
  <si>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</si>
  <si>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</si>
  <si>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</si>
  <si>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</si>
  <si>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</si>
  <si>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</si>
  <si>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</si>
  <si>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</si>
  <si>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</si>
  <si>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</si>
  <si>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</si>
  <si>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</si>
  <si>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</si>
  <si>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</si>
  <si>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</si>
  <si>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</si>
  <si>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</si>
  <si>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</si>
  <si>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</si>
  <si>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</si>
  <si>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</si>
  <si>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</si>
  <si>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</si>
  <si>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</si>
  <si>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</si>
  <si>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</si>
  <si>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</si>
  <si>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</si>
  <si>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</si>
  <si>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</si>
  <si>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</si>
  <si>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</si>
  <si>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</si>
  <si>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</si>
  <si>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</si>
  <si>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</si>
  <si>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</si>
  <si>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</si>
  <si>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</si>
  <si>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</si>
  <si>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</si>
  <si>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</si>
  <si>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</si>
  <si>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</si>
  <si>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</si>
  <si>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</si>
  <si>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</si>
  <si>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</si>
  <si>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</si>
  <si>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</si>
  <si>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</si>
  <si>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</si>
  <si>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</si>
  <si>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</si>
  <si>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</si>
  <si>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</si>
  <si>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</si>
  <si>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</si>
  <si>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</si>
  <si>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</si>
  <si>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</si>
  <si>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</si>
  <si>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</si>
  <si>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</si>
  <si>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</si>
  <si>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</si>
  <si>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</si>
  <si>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</si>
  <si>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</si>
  <si>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</si>
  <si>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</si>
  <si>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</si>
  <si>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</si>
  <si>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</si>
  <si>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</si>
  <si>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</si>
  <si>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</si>
  <si>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</si>
  <si>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</si>
  <si>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</si>
  <si>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</si>
  <si>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4371 km 2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</si>
  <si>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</si>
  <si>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</si>
  <si>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</si>
  <si>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</si>
  <si>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</si>
  <si>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</si>
  <si>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</si>
  <si>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</si>
  <si>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</si>
  <si>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</si>
  <si>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</si>
  <si>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</si>
  <si>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</si>
  <si>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</si>
  <si>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</si>
  <si>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</si>
  <si>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</si>
  <si>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</si>
  <si>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</si>
  <si>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</si>
  <si>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</si>
  <si>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</si>
  <si>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</si>
  <si>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</si>
  <si>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</si>
  <si>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</si>
  <si>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</si>
  <si>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</si>
  <si>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</si>
  <si>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</si>
  <si>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</si>
  <si>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</si>
  <si>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</si>
  <si>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</si>
  <si>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</si>
  <si>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</si>
  <si>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</si>
  <si>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$427 million</t>
  </si>
  <si>
    <t>$426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</si>
  <si>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</si>
  <si>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</si>
  <si>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</si>
  <si>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</si>
  <si>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</si>
  <si>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</si>
  <si>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</si>
  <si>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</si>
  <si>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</si>
  <si>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</si>
  <si>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</si>
  <si>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</si>
  <si>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</si>
  <si>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</si>
  <si>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</si>
  <si>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</si>
  <si>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</si>
  <si>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</si>
  <si>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</si>
  <si>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</si>
  <si>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</si>
  <si>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</si>
  <si>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</si>
  <si>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</si>
  <si>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</si>
  <si>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</si>
  <si>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</si>
  <si>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</si>
  <si>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</si>
  <si>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</si>
  <si>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</si>
  <si>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</si>
  <si>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</si>
  <si>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</si>
  <si>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</si>
  <si>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</si>
  <si>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</si>
  <si>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</si>
  <si>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</si>
  <si>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</si>
  <si>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</si>
  <si>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</si>
  <si>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</si>
  <si>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</si>
  <si>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</si>
  <si>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</si>
  <si>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</si>
  <si>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</si>
  <si>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</si>
  <si>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</si>
  <si>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</si>
  <si>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</si>
  <si>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</si>
  <si>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</si>
  <si>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</si>
  <si>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</si>
  <si>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</si>
  <si>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</si>
  <si>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</si>
  <si>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</si>
  <si>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</si>
  <si>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</si>
  <si>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</si>
  <si>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</si>
  <si>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</si>
  <si>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</si>
  <si>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</si>
  <si>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</si>
  <si>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</si>
  <si>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</si>
  <si>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</si>
  <si>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</si>
  <si>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</si>
  <si>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</si>
  <si>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</si>
  <si>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</si>
  <si>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</si>
  <si>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</si>
  <si>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</si>
  <si>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</si>
  <si>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</si>
  <si>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</si>
  <si>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</si>
  <si>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</si>
  <si>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</si>
  <si>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</si>
  <si>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</si>
  <si>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</si>
  <si>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</si>
  <si>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</si>
  <si>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</si>
  <si>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</si>
  <si>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</si>
  <si>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</si>
  <si>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</si>
  <si>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</si>
  <si>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</si>
  <si>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</si>
  <si>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</si>
  <si>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</si>
  <si>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</si>
  <si>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</si>
  <si>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</si>
  <si>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</si>
  <si>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</si>
  <si>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</si>
  <si>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</si>
  <si>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</si>
  <si>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</si>
  <si>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</si>
  <si>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</si>
  <si>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</si>
  <si>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</si>
  <si>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</si>
  <si>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</si>
  <si>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</si>
  <si>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</si>
  <si>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</si>
  <si>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</si>
  <si>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</si>
  <si>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</si>
  <si>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</si>
  <si>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</si>
  <si>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</si>
  <si>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</si>
  <si>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</si>
  <si>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</si>
  <si>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</si>
  <si>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</si>
  <si>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</si>
  <si>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</si>
  <si>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</si>
  <si>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</si>
  <si>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</si>
  <si>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</si>
  <si>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</si>
  <si>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</si>
  <si>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</si>
  <si>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</si>
  <si>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</si>
  <si>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</si>
  <si>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</si>
  <si>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</si>
  <si>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</si>
  <si>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</si>
  <si>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</si>
  <si>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</si>
  <si>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</si>
  <si>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</si>
  <si>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</si>
  <si>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</si>
  <si>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</si>
  <si>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</si>
  <si>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</si>
  <si>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</si>
  <si>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</si>
  <si>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</si>
  <si>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</si>
  <si>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</si>
  <si>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</si>
  <si>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</si>
  <si>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</si>
  <si>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</si>
  <si>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</si>
  <si>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</si>
  <si>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</si>
  <si>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</si>
  <si>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</si>
  <si>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</si>
  <si>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</si>
  <si>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</si>
  <si>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</si>
  <si>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</si>
  <si>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</si>
  <si>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</si>
  <si>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</si>
  <si>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</si>
  <si>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</si>
  <si>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</si>
  <si>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</si>
  <si>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</si>
  <si>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</si>
  <si>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</si>
  <si>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</si>
  <si>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</si>
  <si>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</si>
  <si>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</si>
  <si>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</si>
  <si>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</si>
  <si>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39703 km 2</t>
  </si>
  <si>
    <t>14368 km 2</t>
  </si>
  <si>
    <t>22773 km 2</t>
  </si>
  <si>
    <t>21701 km 2</t>
  </si>
  <si>
    <t>43950 km 2</t>
  </si>
  <si>
    <t>$1223 million</t>
  </si>
  <si>
    <t>2109 km 2</t>
  </si>
  <si>
    <t>The Second Republic</t>
  </si>
  <si>
    <t>10219 km 2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</si>
  <si>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</si>
  <si>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</si>
  <si>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</si>
  <si>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</si>
  <si>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</si>
  <si>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</si>
  <si>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</si>
  <si>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</si>
  <si>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</si>
  <si>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</si>
  <si>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</si>
  <si>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</si>
  <si>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</si>
  <si>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</si>
  <si>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</si>
  <si>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</si>
  <si>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</si>
  <si>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</si>
  <si>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</si>
  <si>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</si>
  <si>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</si>
  <si>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</si>
  <si>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</si>
  <si>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</si>
  <si>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</si>
  <si>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</si>
  <si>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</si>
  <si>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$590 million</t>
  </si>
  <si>
    <t>63 Hundred Tons per month</t>
  </si>
  <si>
    <t>55762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</si>
  <si>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</si>
  <si>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</si>
  <si>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</si>
  <si>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</si>
  <si>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</si>
  <si>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</si>
  <si>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</si>
  <si>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</si>
  <si>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</si>
  <si>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30877 km 2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</si>
  <si>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</si>
  <si>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</si>
  <si>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</si>
  <si>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</si>
  <si>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</si>
  <si>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</si>
  <si>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</si>
  <si>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</si>
  <si>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</si>
  <si>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</si>
  <si>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</si>
  <si>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</si>
  <si>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</si>
  <si>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</si>
  <si>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</si>
  <si>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</si>
  <si>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</si>
  <si>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</si>
  <si>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</si>
  <si>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</si>
  <si>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</si>
  <si>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</si>
  <si>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</si>
  <si>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</si>
  <si>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</si>
  <si>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</si>
  <si>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</si>
  <si>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</si>
  <si>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</si>
  <si>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</si>
  <si>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</si>
  <si>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</si>
  <si>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</si>
  <si>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</si>
  <si>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</si>
  <si>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</si>
  <si>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</si>
  <si>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</si>
  <si>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</si>
  <si>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</si>
  <si>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</si>
  <si>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</si>
  <si>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</si>
  <si>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</si>
  <si>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</si>
  <si>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</si>
  <si>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</si>
  <si>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</si>
  <si>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</si>
  <si>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</si>
  <si>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</si>
  <si>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</si>
  <si>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</si>
  <si>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</si>
  <si>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</si>
  <si>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</si>
  <si>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</si>
  <si>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</si>
  <si>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</si>
  <si>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</si>
  <si>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</si>
  <si>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</si>
  <si>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</si>
  <si>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</si>
  <si>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</si>
  <si>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</si>
  <si>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</si>
  <si>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</si>
  <si>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</si>
  <si>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</si>
  <si>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</si>
  <si>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</si>
  <si>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</si>
  <si>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</si>
  <si>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</si>
  <si>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</si>
  <si>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</si>
  <si>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</si>
  <si>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</si>
  <si>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</si>
  <si>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</si>
  <si>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</si>
  <si>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</si>
  <si>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</si>
  <si>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</si>
  <si>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</si>
  <si>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</si>
  <si>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28934 km 2</t>
  </si>
  <si>
    <t>47 Hundred Tons per month</t>
  </si>
  <si>
    <t>22948 km 2</t>
  </si>
  <si>
    <t>$1757 million</t>
  </si>
  <si>
    <t>18665 km 2</t>
  </si>
  <si>
    <t>282 Mbbl</t>
  </si>
  <si>
    <t>19503 km 2</t>
  </si>
  <si>
    <t>7594 km 2</t>
  </si>
  <si>
    <t>$1178 million</t>
  </si>
  <si>
    <t>258 km 2</t>
  </si>
  <si>
    <t>6630 km 2</t>
  </si>
  <si>
    <t>$990 million</t>
  </si>
  <si>
    <t>$960 million</t>
  </si>
  <si>
    <t>128k active personnel</t>
  </si>
  <si>
    <t>11288 km 2</t>
  </si>
  <si>
    <t>259k active personnel</t>
  </si>
  <si>
    <t>100 Hundred Tons per month</t>
  </si>
  <si>
    <t>$887 million</t>
  </si>
  <si>
    <t>$834 million</t>
  </si>
  <si>
    <t>$802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</si>
  <si>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</si>
  <si>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</si>
  <si>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</si>
  <si>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</si>
  <si>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</si>
  <si>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</si>
  <si>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</si>
  <si>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</si>
  <si>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</si>
  <si>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</si>
  <si>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</si>
  <si>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</si>
  <si>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</si>
  <si>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</si>
  <si>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</si>
  <si>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</si>
  <si>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</si>
  <si>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</si>
  <si>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</si>
  <si>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</si>
  <si>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16538 km 2</t>
  </si>
  <si>
    <t>$579 million</t>
  </si>
  <si>
    <t>$508 million</t>
  </si>
  <si>
    <t>13410 km 2</t>
  </si>
  <si>
    <t>11063 km 2</t>
  </si>
  <si>
    <t>23704 km 2</t>
  </si>
  <si>
    <t>$440 million</t>
  </si>
  <si>
    <t>6480 km 2</t>
  </si>
  <si>
    <t>24837 km 2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</si>
  <si>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</si>
  <si>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</si>
  <si>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</si>
  <si>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</si>
  <si>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</si>
  <si>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</si>
  <si>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</si>
  <si>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</si>
  <si>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26956 km 2</t>
  </si>
  <si>
    <t>$403 million</t>
  </si>
  <si>
    <t>28651 km 2</t>
  </si>
  <si>
    <t>last online 125 hours ago</t>
  </si>
  <si>
    <t>last online 166 hours ago</t>
  </si>
  <si>
    <t>$263 million</t>
  </si>
  <si>
    <t>$294 million</t>
  </si>
  <si>
    <t>23400 km 2</t>
  </si>
  <si>
    <t>$297 million</t>
  </si>
  <si>
    <t>$296 million</t>
  </si>
  <si>
    <t>177 Mbbl</t>
  </si>
  <si>
    <t>44119 km 2</t>
  </si>
  <si>
    <t>36708 km 2</t>
  </si>
  <si>
    <t>59 Hundred Tons per month</t>
  </si>
  <si>
    <t>32549 km 2</t>
  </si>
  <si>
    <t>49746 km 2</t>
  </si>
  <si>
    <t>51 ships</t>
  </si>
  <si>
    <t>62438 km 2</t>
  </si>
  <si>
    <t>26875 km 2</t>
  </si>
  <si>
    <t>15670 km 2</t>
  </si>
  <si>
    <t>55123 km 2</t>
  </si>
  <si>
    <t>12767 km 2</t>
  </si>
  <si>
    <t>171k active personnel</t>
  </si>
  <si>
    <t>156k active personnel</t>
  </si>
  <si>
    <t>45447 km 2</t>
  </si>
  <si>
    <t>50383 km 2</t>
  </si>
  <si>
    <t>51835 km 2</t>
  </si>
  <si>
    <t>last online 84 hours ago</t>
  </si>
  <si>
    <t>28427 km 2</t>
  </si>
  <si>
    <t>$2892 million</t>
  </si>
  <si>
    <t>28395 km 2</t>
  </si>
  <si>
    <t>58525 km 2</t>
  </si>
  <si>
    <t>262 Mbbl</t>
  </si>
  <si>
    <t>25082 km 2</t>
  </si>
  <si>
    <t>21075 km 2</t>
  </si>
  <si>
    <t>38019 km 2</t>
  </si>
  <si>
    <t>$2632 million</t>
  </si>
  <si>
    <t>last online 142 hours ago</t>
  </si>
  <si>
    <t>415 Mbbl</t>
  </si>
  <si>
    <t>79537 km 2</t>
  </si>
  <si>
    <t>6849 km 2</t>
  </si>
  <si>
    <t>$2486 million</t>
  </si>
  <si>
    <t>30882 km 2</t>
  </si>
  <si>
    <t>last online 102 hours ago</t>
  </si>
  <si>
    <t>$2409 million</t>
  </si>
  <si>
    <t>$2380 million</t>
  </si>
  <si>
    <t>36960 km 2</t>
  </si>
  <si>
    <t>45646 km 2</t>
  </si>
  <si>
    <t>$2184 million</t>
  </si>
  <si>
    <t>77 Hundred Tons per month</t>
  </si>
  <si>
    <t>23172 km 2</t>
  </si>
  <si>
    <t>33765 km 2</t>
  </si>
  <si>
    <t>$2102 million</t>
  </si>
  <si>
    <t>$2076 million</t>
  </si>
  <si>
    <t>27298 km 2</t>
  </si>
  <si>
    <t>118 Hundred Tons per month</t>
  </si>
  <si>
    <t>114 Mbbl</t>
  </si>
  <si>
    <t>Briggs</t>
  </si>
  <si>
    <t>General Armstrong</t>
  </si>
  <si>
    <t>http://blocgame.com/stats.php?id=53442</t>
  </si>
  <si>
    <t>36260 km 2</t>
  </si>
  <si>
    <t>1947 km 2</t>
  </si>
  <si>
    <t>55541 km 2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</si>
  <si>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</si>
  <si>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</si>
  <si>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</si>
  <si>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</si>
  <si>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</si>
  <si>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</si>
  <si>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</si>
  <si>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</si>
  <si>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232 Mbbl</t>
  </si>
  <si>
    <t>24 ships</t>
  </si>
  <si>
    <t>last online 54 hours ago</t>
  </si>
  <si>
    <t>$1678 million</t>
  </si>
  <si>
    <t>40572 km 2</t>
  </si>
  <si>
    <t>4771 km 2</t>
  </si>
  <si>
    <t>34489 km 2</t>
  </si>
  <si>
    <t>$1635 million</t>
  </si>
  <si>
    <t>95 Mbbl</t>
  </si>
  <si>
    <t>44506 km 2</t>
  </si>
  <si>
    <t>$1599 million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</si>
  <si>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</si>
  <si>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</si>
  <si>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</si>
  <si>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</si>
  <si>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</si>
  <si>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</si>
  <si>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</si>
  <si>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</si>
  <si>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</si>
  <si>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10967 km 2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</si>
  <si>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</si>
  <si>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</si>
  <si>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</si>
  <si>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</si>
  <si>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</si>
  <si>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</si>
  <si>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</si>
  <si>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</si>
  <si>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</si>
  <si>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</si>
  <si>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243k active personnel</t>
  </si>
  <si>
    <t>Lyon</t>
  </si>
  <si>
    <t>Corpsegrinder</t>
  </si>
  <si>
    <t>8991 km 2</t>
  </si>
  <si>
    <t>http://blocgame.com/stats.php?id=57382</t>
  </si>
  <si>
    <t>$1391 million</t>
  </si>
  <si>
    <t>last online 79 hours ago</t>
  </si>
  <si>
    <t>24750 km 2</t>
  </si>
  <si>
    <t>18974 km 2</t>
  </si>
  <si>
    <t>$1341 million</t>
  </si>
  <si>
    <t>6371 km 2</t>
  </si>
  <si>
    <t>146k active personnel</t>
  </si>
  <si>
    <t>9640 km 2</t>
  </si>
  <si>
    <t>433 Mbbl</t>
  </si>
  <si>
    <t>$1231 million</t>
  </si>
  <si>
    <t>53173 km 2</t>
  </si>
  <si>
    <t>$1210 million</t>
  </si>
  <si>
    <t>22359 km 2</t>
  </si>
  <si>
    <t>22783 km 2</t>
  </si>
  <si>
    <t>$1169 million</t>
  </si>
  <si>
    <t>$1129 million</t>
  </si>
  <si>
    <t>$1128 million</t>
  </si>
  <si>
    <t>29605 km 2</t>
  </si>
  <si>
    <t>lordmason22</t>
  </si>
  <si>
    <t>6267 km 2</t>
  </si>
  <si>
    <t>http://blocgame.com/stats.php?id=63733</t>
  </si>
  <si>
    <t>$1076 million</t>
  </si>
  <si>
    <t>Rare_Pepes</t>
  </si>
  <si>
    <t>Karl_M.</t>
  </si>
  <si>
    <t>http://blocgame.com/stats.php?id=63313</t>
  </si>
  <si>
    <t>37163 km 2</t>
  </si>
  <si>
    <t>$1022 million</t>
  </si>
  <si>
    <t>$1016 million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</si>
  <si>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</si>
  <si>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</si>
  <si>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</si>
  <si>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</si>
  <si>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</si>
  <si>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</si>
  <si>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</si>
  <si>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</si>
  <si>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</si>
  <si>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</si>
  <si>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89740 km 2</t>
  </si>
  <si>
    <t>11421 km 2</t>
  </si>
  <si>
    <t>39681 km 2</t>
  </si>
  <si>
    <t>$899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</si>
  <si>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</si>
  <si>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</si>
  <si>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</si>
  <si>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</si>
  <si>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</si>
  <si>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</si>
  <si>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</si>
  <si>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</si>
  <si>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</si>
  <si>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22919 km 2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</si>
  <si>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</si>
  <si>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</si>
  <si>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</si>
  <si>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</si>
  <si>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</si>
  <si>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</si>
  <si>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</si>
  <si>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</si>
  <si>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</si>
  <si>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241k active personnel</t>
  </si>
  <si>
    <t>46741 km 2</t>
  </si>
  <si>
    <t>46143 km 2</t>
  </si>
  <si>
    <t>5418 km 2</t>
  </si>
  <si>
    <t>Singapore no2</t>
  </si>
  <si>
    <t>Caleb Neo</t>
  </si>
  <si>
    <t>http://blocgame.com/stats.php?id=64582</t>
  </si>
  <si>
    <t>$753 million</t>
  </si>
  <si>
    <t>30420 km 2</t>
  </si>
  <si>
    <t>25051 km 2</t>
  </si>
  <si>
    <t>30430 km 2</t>
  </si>
  <si>
    <t>1696 km 2</t>
  </si>
  <si>
    <t>23600 km 2</t>
  </si>
  <si>
    <t>$624 million</t>
  </si>
  <si>
    <t>16246 km 2</t>
  </si>
  <si>
    <t>17953 km 2</t>
  </si>
  <si>
    <t>12621 km 2</t>
  </si>
  <si>
    <t>$572 million</t>
  </si>
  <si>
    <t>19520 km 2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</si>
  <si>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</si>
  <si>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</si>
  <si>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</si>
  <si>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</si>
  <si>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</si>
  <si>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</si>
  <si>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$519 million</t>
  </si>
  <si>
    <t>$515 million</t>
  </si>
  <si>
    <t>$506 million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</si>
  <si>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</si>
  <si>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</si>
  <si>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</si>
  <si>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</si>
  <si>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</si>
  <si>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</si>
  <si>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</si>
  <si>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</si>
  <si>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</si>
  <si>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</si>
  <si>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</si>
  <si>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</si>
  <si>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</si>
  <si>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</si>
  <si>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</si>
  <si>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</si>
  <si>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</si>
  <si>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</si>
  <si>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</si>
  <si>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$405 million</t>
  </si>
  <si>
    <t>16194 km 2</t>
  </si>
  <si>
    <t>24028 km 2</t>
  </si>
  <si>
    <t>22192 km 2</t>
  </si>
  <si>
    <t>$394 million</t>
  </si>
  <si>
    <t>23828 km 2</t>
  </si>
  <si>
    <t>$384 million</t>
  </si>
  <si>
    <t>18441 km 2</t>
  </si>
  <si>
    <t>$377 million</t>
  </si>
  <si>
    <t>Alemanni</t>
  </si>
  <si>
    <t>Chrocus</t>
  </si>
  <si>
    <t>http://blocgame.com/stats.php?id=55603</t>
  </si>
  <si>
    <t>$369 million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</si>
  <si>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</si>
  <si>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</si>
  <si>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</si>
  <si>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</si>
  <si>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</si>
  <si>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</si>
  <si>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</si>
  <si>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</si>
  <si>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22477 km 2</t>
  </si>
  <si>
    <t>http://blocgame.com/stats.php?id=65668</t>
  </si>
  <si>
    <t>$346 million</t>
  </si>
  <si>
    <t>$331 million</t>
  </si>
  <si>
    <t>12506 km 2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</si>
  <si>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</si>
  <si>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</si>
  <si>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</si>
  <si>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</si>
  <si>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</si>
  <si>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</si>
  <si>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</si>
  <si>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</si>
  <si>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</si>
  <si>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</si>
  <si>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</si>
  <si>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</si>
  <si>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</si>
  <si>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</si>
  <si>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</si>
  <si>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</si>
  <si>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</si>
  <si>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</si>
  <si>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</si>
  <si>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</si>
  <si>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</si>
  <si>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</si>
  <si>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</si>
  <si>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</si>
  <si>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</si>
  <si>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</si>
  <si>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</si>
  <si>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</si>
  <si>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</si>
  <si>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</si>
  <si>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</si>
  <si>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</si>
  <si>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</si>
  <si>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</si>
  <si>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</si>
  <si>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</si>
  <si>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</si>
  <si>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</si>
  <si>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</si>
  <si>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</si>
  <si>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</si>
  <si>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</si>
  <si>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</si>
  <si>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</si>
  <si>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</si>
  <si>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</si>
  <si>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</si>
  <si>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</si>
  <si>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</si>
  <si>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</si>
  <si>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</si>
  <si>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</si>
  <si>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</si>
  <si>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</si>
  <si>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</si>
  <si>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</si>
  <si>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</si>
  <si>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</si>
  <si>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</si>
  <si>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</si>
  <si>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</si>
  <si>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</si>
  <si>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</si>
  <si>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</si>
  <si>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</si>
  <si>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</si>
  <si>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</si>
  <si>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</si>
  <si>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</si>
  <si>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</si>
  <si>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</si>
  <si>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</si>
  <si>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</si>
  <si>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</si>
  <si>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</si>
  <si>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</si>
  <si>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</si>
  <si>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</si>
  <si>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</si>
  <si>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</si>
  <si>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</si>
  <si>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</si>
  <si>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</si>
  <si>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</si>
  <si>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</si>
  <si>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</si>
  <si>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</si>
  <si>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</si>
  <si>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</si>
  <si>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</si>
  <si>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</si>
  <si>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</si>
  <si>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</si>
  <si>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</si>
  <si>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</si>
  <si>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</si>
  <si>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</si>
  <si>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</si>
  <si>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</si>
  <si>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</si>
  <si>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</si>
  <si>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</si>
  <si>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</si>
  <si>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</si>
  <si>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</si>
  <si>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</si>
  <si>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</si>
  <si>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</si>
  <si>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</si>
  <si>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</si>
  <si>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</si>
  <si>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</si>
  <si>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</si>
  <si>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</si>
  <si>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</si>
  <si>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</si>
  <si>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</si>
  <si>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</si>
  <si>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</si>
  <si>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</si>
  <si>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</si>
  <si>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</si>
  <si>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</si>
  <si>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</si>
  <si>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</si>
  <si>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</si>
  <si>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</si>
  <si>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</si>
  <si>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</si>
  <si>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$279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</si>
  <si>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</si>
  <si>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</si>
  <si>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</si>
  <si>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</si>
  <si>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</si>
  <si>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</si>
  <si>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</si>
  <si>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</si>
  <si>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</si>
  <si>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</si>
  <si>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</si>
  <si>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</si>
  <si>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</si>
  <si>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</si>
  <si>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</si>
  <si>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</si>
  <si>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</si>
  <si>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</si>
  <si>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</si>
  <si>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2280 Mbbl</t>
  </si>
  <si>
    <t>63802 km 2</t>
  </si>
  <si>
    <t>60719 km 2</t>
  </si>
  <si>
    <t>56213 km 2</t>
  </si>
  <si>
    <t>7452 km 2</t>
  </si>
  <si>
    <t>28 Mbbl per month</t>
  </si>
  <si>
    <t>28227 km 2</t>
  </si>
  <si>
    <t>$3777 million</t>
  </si>
  <si>
    <t>26676 km 2</t>
  </si>
  <si>
    <t>6302 km 2</t>
  </si>
  <si>
    <t>228k active personnel</t>
  </si>
  <si>
    <t>77341 km 2</t>
  </si>
  <si>
    <t>39405 km 2</t>
  </si>
  <si>
    <t>67840 km 2</t>
  </si>
  <si>
    <t>$3615 million</t>
  </si>
  <si>
    <t>94k active personnel</t>
  </si>
  <si>
    <t>60476 km 2</t>
  </si>
  <si>
    <t>61352 km 2</t>
  </si>
  <si>
    <t>21993 km 2</t>
  </si>
  <si>
    <t>44383 km 2</t>
  </si>
  <si>
    <t>$3520 million</t>
  </si>
  <si>
    <t>31819 km 2</t>
  </si>
  <si>
    <t>$3403 million</t>
  </si>
  <si>
    <t>46807 km 2</t>
  </si>
  <si>
    <t>34 Mbbl per month</t>
  </si>
  <si>
    <t>Nueva Galicia</t>
  </si>
  <si>
    <t>FedericoDionisi</t>
  </si>
  <si>
    <t>$3287 million</t>
  </si>
  <si>
    <t>10867 km 2</t>
  </si>
  <si>
    <t>http://blocgame.com/stats.php?id=60349</t>
  </si>
  <si>
    <t>155 Mbbl</t>
  </si>
  <si>
    <t>19 ships</t>
  </si>
  <si>
    <t>52057 km 2</t>
  </si>
  <si>
    <t>40718 km 2</t>
  </si>
  <si>
    <t>37222 km 2</t>
  </si>
  <si>
    <t>$2939 million</t>
  </si>
  <si>
    <t>11331 km 2</t>
  </si>
  <si>
    <t>32564 km 2</t>
  </si>
  <si>
    <t>30000 km 2</t>
  </si>
  <si>
    <t>$2860 million</t>
  </si>
  <si>
    <t>195 Mbbl</t>
  </si>
  <si>
    <t>$2852 million</t>
  </si>
  <si>
    <t>19 Mbbl; 2 Mbbl</t>
  </si>
  <si>
    <t>17915 km 2</t>
  </si>
  <si>
    <t>$2755 million</t>
  </si>
  <si>
    <t>17325 km 2</t>
  </si>
  <si>
    <t>25971 km 2</t>
  </si>
  <si>
    <t>$2684 million</t>
  </si>
  <si>
    <t>$2679 million</t>
  </si>
  <si>
    <t>last online 134 hours ago</t>
  </si>
  <si>
    <t>185k active personnel</t>
  </si>
  <si>
    <t>$2559 million</t>
  </si>
  <si>
    <t>505 Mbbl</t>
  </si>
  <si>
    <t>13951 km 2</t>
  </si>
  <si>
    <t>72 Hundred Tons per month</t>
  </si>
  <si>
    <t>22188 km 2</t>
  </si>
  <si>
    <t>$2483 million</t>
  </si>
  <si>
    <t>32530 km 2</t>
  </si>
  <si>
    <t>291 Mbbl; 6 Mbbl</t>
  </si>
  <si>
    <t>146 Mbbl; 6 Mbbl</t>
  </si>
  <si>
    <t>153k active personnel</t>
  </si>
  <si>
    <t>$2436 million</t>
  </si>
  <si>
    <t>$2426 million</t>
  </si>
  <si>
    <t>$2401 million</t>
  </si>
  <si>
    <t>379 Mbbl; 5 Mbbl</t>
  </si>
  <si>
    <t>3208 km 2</t>
  </si>
  <si>
    <t>$2324 million</t>
  </si>
  <si>
    <t>22112 km 2</t>
  </si>
  <si>
    <t>$2292 million</t>
  </si>
  <si>
    <t>$2288 million</t>
  </si>
  <si>
    <t>12 Tons</t>
  </si>
  <si>
    <t>143k active personnel</t>
  </si>
  <si>
    <t>$2286 million</t>
  </si>
  <si>
    <t>98116 km 2</t>
  </si>
  <si>
    <t>last online 107 hours ago</t>
  </si>
  <si>
    <t>8600 km 2</t>
  </si>
  <si>
    <t>$2251 million</t>
  </si>
  <si>
    <t>24173 km 2</t>
  </si>
  <si>
    <t>3965 km 2</t>
  </si>
  <si>
    <t>$2215 million</t>
  </si>
  <si>
    <t>17861 km 2</t>
  </si>
  <si>
    <t>318 Mbbl</t>
  </si>
  <si>
    <t>101 Hundred Tons per month</t>
  </si>
  <si>
    <t>2145 km 2</t>
  </si>
  <si>
    <t>338 Mbbl</t>
  </si>
  <si>
    <t>224 Mbbl</t>
  </si>
  <si>
    <t>5935 km 2</t>
  </si>
  <si>
    <t>213 Mbbl</t>
  </si>
  <si>
    <t>28380 km 2</t>
  </si>
  <si>
    <t>162 Mbbl</t>
  </si>
  <si>
    <t>$2068 million</t>
  </si>
  <si>
    <t>John Adams</t>
  </si>
  <si>
    <t>49498 km 2</t>
  </si>
  <si>
    <t>http://blocgame.com/stats.php?id=63484</t>
  </si>
  <si>
    <t>191 Mbbl</t>
  </si>
  <si>
    <t>$2035 million</t>
  </si>
  <si>
    <t>33183 km 2</t>
  </si>
  <si>
    <t>$2007 million</t>
  </si>
  <si>
    <t>$1992 million</t>
  </si>
  <si>
    <t>207k active personnel</t>
  </si>
  <si>
    <t>58 Hundred Tons per month</t>
  </si>
  <si>
    <t>401 Mbbl; 7 Mbbl</t>
  </si>
  <si>
    <t>67304 km 2</t>
  </si>
  <si>
    <t>33587 km 2</t>
  </si>
  <si>
    <t>last online 155 hours ago</t>
  </si>
  <si>
    <t>76 Mbbl</t>
  </si>
  <si>
    <t>$1872 million</t>
  </si>
  <si>
    <t>$1863 million</t>
  </si>
  <si>
    <t>Nuketown</t>
  </si>
  <si>
    <t>Blobby78</t>
  </si>
  <si>
    <t>http://blocgame.com/stats.php?id=59614</t>
  </si>
  <si>
    <t>24642 km 2</t>
  </si>
  <si>
    <t>$1832 million</t>
  </si>
  <si>
    <t>$1821 million</t>
  </si>
  <si>
    <t>13510 km 2</t>
  </si>
  <si>
    <t>$1779 million</t>
  </si>
  <si>
    <t>$1769 million</t>
  </si>
  <si>
    <t>$1756 million</t>
  </si>
  <si>
    <t>23082 km 2</t>
  </si>
  <si>
    <t>$1745 million</t>
  </si>
  <si>
    <t>Shining Sun</t>
  </si>
  <si>
    <t>Wladyslaw Gomulka</t>
  </si>
  <si>
    <t>62 Mbbl; 9 Mbbl</t>
  </si>
  <si>
    <t>7863 km 2</t>
  </si>
  <si>
    <t>http://blocgame.com/stats.php?id=61511</t>
  </si>
  <si>
    <t>46258 km 2</t>
  </si>
  <si>
    <t>5325 km 2</t>
  </si>
  <si>
    <t>35725 km 2</t>
  </si>
  <si>
    <t>$1724 million</t>
  </si>
  <si>
    <t>$1713 million</t>
  </si>
  <si>
    <t>$1708 million</t>
  </si>
  <si>
    <t>10549 km 2</t>
  </si>
  <si>
    <t>14479 km 2</t>
  </si>
  <si>
    <t>$1693 million</t>
  </si>
  <si>
    <t>8814 km 2</t>
  </si>
  <si>
    <t>$1656 million</t>
  </si>
  <si>
    <t>37265 km 2</t>
  </si>
  <si>
    <t>273 Mbbl</t>
  </si>
  <si>
    <t>141 Mbbl; 2 Mbbl</t>
  </si>
  <si>
    <t>1645 km 2</t>
  </si>
  <si>
    <t>39778 km 2</t>
  </si>
  <si>
    <t>122 Mbbl</t>
  </si>
  <si>
    <t>68308 km 2</t>
  </si>
  <si>
    <t>$1573 million</t>
  </si>
  <si>
    <t>$1571 million</t>
  </si>
  <si>
    <t>$1570 million</t>
  </si>
  <si>
    <t>$1561 million</t>
  </si>
  <si>
    <t>48 Mbbl</t>
  </si>
  <si>
    <t>$1556 million</t>
  </si>
  <si>
    <t>$1535 million</t>
  </si>
  <si>
    <t>353 Mbbl; 3 Mbbl</t>
  </si>
  <si>
    <t>167k active personnel</t>
  </si>
  <si>
    <t>$1517 million</t>
  </si>
  <si>
    <t>$1516 million</t>
  </si>
  <si>
    <t>35 Mbbl</t>
  </si>
  <si>
    <t>11475 km 2</t>
  </si>
  <si>
    <t>$1508 million</t>
  </si>
  <si>
    <t>2866 km 2</t>
  </si>
  <si>
    <t>55969 km 2</t>
  </si>
  <si>
    <t>Immunidad</t>
  </si>
  <si>
    <t>El Dictatro</t>
  </si>
  <si>
    <t>11460 km 2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</si>
  <si>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</si>
  <si>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</si>
  <si>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</si>
  <si>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</si>
  <si>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</si>
  <si>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</si>
  <si>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</si>
  <si>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</si>
  <si>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</si>
  <si>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$1415 million</t>
  </si>
  <si>
    <t>141 Mbbl; 5 Mbbl</t>
  </si>
  <si>
    <t>$1395 million</t>
  </si>
  <si>
    <t>last online 111 hours ago</t>
  </si>
  <si>
    <t>20760 km 2</t>
  </si>
  <si>
    <t>$1369 million</t>
  </si>
  <si>
    <t>Eagleland</t>
  </si>
  <si>
    <t>AMERICAN_HERO</t>
  </si>
  <si>
    <t>29153 km 2</t>
  </si>
  <si>
    <t>http://blocgame.com/stats.php?id=39022</t>
  </si>
  <si>
    <t>12205 km 2</t>
  </si>
  <si>
    <t>$1295 million</t>
  </si>
  <si>
    <t>279k active personnel</t>
  </si>
  <si>
    <t>49443 km 2</t>
  </si>
  <si>
    <t>$1274 million</t>
  </si>
  <si>
    <t>MAROSTONIA</t>
  </si>
  <si>
    <t>SAAD2016</t>
  </si>
  <si>
    <t>http://blocgame.com/stats.php?id=64019</t>
  </si>
  <si>
    <t>$1235 million</t>
  </si>
  <si>
    <t>$1230 million</t>
  </si>
  <si>
    <t>18526 km 2</t>
  </si>
  <si>
    <t>$1214 million</t>
  </si>
  <si>
    <t>21784 km 2</t>
  </si>
  <si>
    <t>3696 km 2</t>
  </si>
  <si>
    <t>$1207 million</t>
  </si>
  <si>
    <t>46296 km 2</t>
  </si>
  <si>
    <t>$1192 million</t>
  </si>
  <si>
    <t>32730 km 2</t>
  </si>
  <si>
    <t>45412 km 2</t>
  </si>
  <si>
    <t>315 km 2</t>
  </si>
  <si>
    <t>$1149 million</t>
  </si>
  <si>
    <t>$1146 million</t>
  </si>
  <si>
    <t>last online 151 hours ago</t>
  </si>
  <si>
    <t>$1138 million</t>
  </si>
  <si>
    <t>46194 km 2</t>
  </si>
  <si>
    <t>10673 km 2</t>
  </si>
  <si>
    <t>36909 km 2</t>
  </si>
  <si>
    <t>$1120 million</t>
  </si>
  <si>
    <t>$1119 million</t>
  </si>
  <si>
    <t>40158 km 2</t>
  </si>
  <si>
    <t>$1117 million</t>
  </si>
  <si>
    <t>1002 km 2</t>
  </si>
  <si>
    <t>$1105 million</t>
  </si>
  <si>
    <t>$1100 million</t>
  </si>
  <si>
    <t>423 Mbbl</t>
  </si>
  <si>
    <t>32019 km 2</t>
  </si>
  <si>
    <t>$1083 million</t>
  </si>
  <si>
    <t>$1079 million</t>
  </si>
  <si>
    <t>198 Mbbl</t>
  </si>
  <si>
    <t>last online 61 hours ago</t>
  </si>
  <si>
    <t>$1051 million</t>
  </si>
  <si>
    <t>$1048 million</t>
  </si>
  <si>
    <t>51538 km 2</t>
  </si>
  <si>
    <t>$1014 million</t>
  </si>
  <si>
    <t>4339 km 2</t>
  </si>
  <si>
    <t>$1008 million</t>
  </si>
  <si>
    <t>$1002 million</t>
  </si>
  <si>
    <t>16761 km 2</t>
  </si>
  <si>
    <t>$997 million</t>
  </si>
  <si>
    <t>32479 km 2</t>
  </si>
  <si>
    <t>$992 million</t>
  </si>
  <si>
    <t>51189 km 2</t>
  </si>
  <si>
    <t>$975 million</t>
  </si>
  <si>
    <t>$973 million</t>
  </si>
  <si>
    <t>$970 million</t>
  </si>
  <si>
    <t>35913 km 2</t>
  </si>
  <si>
    <t>1386 km 2</t>
  </si>
  <si>
    <t>43125 km 2</t>
  </si>
  <si>
    <t>23296 km 2</t>
  </si>
  <si>
    <t>swahilia</t>
  </si>
  <si>
    <t>benkenobi7</t>
  </si>
  <si>
    <t>http://blocgame.com/stats.php?id=63085</t>
  </si>
  <si>
    <t>$944 million</t>
  </si>
  <si>
    <t>$942 million</t>
  </si>
  <si>
    <t>6301 km 2</t>
  </si>
  <si>
    <t>34006 km 2</t>
  </si>
  <si>
    <t>$936 million</t>
  </si>
  <si>
    <t>$927 million</t>
  </si>
  <si>
    <t>last online 112 hours ago</t>
  </si>
  <si>
    <t>6333 km 2</t>
  </si>
  <si>
    <t>$914 million</t>
  </si>
  <si>
    <t>$911 million</t>
  </si>
  <si>
    <t>$903 million</t>
  </si>
  <si>
    <t>16563 km 2</t>
  </si>
  <si>
    <t>18170 km 2</t>
  </si>
  <si>
    <t>$897 million</t>
  </si>
  <si>
    <t>last online 110 hours ago</t>
  </si>
  <si>
    <t>$890 million</t>
  </si>
  <si>
    <t>165 Mbbl; 3 Mbbl</t>
  </si>
  <si>
    <t>22588 km 2</t>
  </si>
  <si>
    <t>32 Mbbl per month</t>
  </si>
  <si>
    <t>$878 million</t>
  </si>
  <si>
    <t>United Democracies</t>
  </si>
  <si>
    <t>$853 million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</si>
  <si>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</si>
  <si>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</si>
  <si>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</si>
  <si>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</si>
  <si>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</si>
  <si>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</si>
  <si>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</si>
  <si>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11120 km 2</t>
  </si>
  <si>
    <t>http://blocgame.com/stats.php?id=63547</t>
  </si>
  <si>
    <t>197 Mbbl</t>
  </si>
  <si>
    <t>16926 km 2</t>
  </si>
  <si>
    <t>44842 km 2</t>
  </si>
  <si>
    <t>339 Mbbl; 5 Mbbl</t>
  </si>
  <si>
    <t>51 Hundred Tons per month</t>
  </si>
  <si>
    <t>52892 km 2</t>
  </si>
  <si>
    <t>$809 million</t>
  </si>
  <si>
    <t>23431 km 2</t>
  </si>
  <si>
    <t>1011 km 2</t>
  </si>
  <si>
    <t>$805 million</t>
  </si>
  <si>
    <t>$801 million</t>
  </si>
  <si>
    <t>place in asia</t>
  </si>
  <si>
    <t>Fomalhaut</t>
  </si>
  <si>
    <t>http://blocgame.com/stats.php?id=63538</t>
  </si>
  <si>
    <t>429 Mbbl; 2 Mbbl</t>
  </si>
  <si>
    <t>$776 million</t>
  </si>
  <si>
    <t>Carteles</t>
  </si>
  <si>
    <t>Miss Senza</t>
  </si>
  <si>
    <t>http://blocgame.com/stats.php?id=63771</t>
  </si>
  <si>
    <t>$773 million</t>
  </si>
  <si>
    <t>564 km 2</t>
  </si>
  <si>
    <t>123 Mbbl</t>
  </si>
  <si>
    <t>$769 million</t>
  </si>
  <si>
    <t>Pie Fist</t>
  </si>
  <si>
    <t>Zdudezy</t>
  </si>
  <si>
    <t>http://blocgame.com/stats.php?id=65210</t>
  </si>
  <si>
    <t>$760 million</t>
  </si>
  <si>
    <t>$757 million</t>
  </si>
  <si>
    <t>$749 million</t>
  </si>
  <si>
    <t>$741 million</t>
  </si>
  <si>
    <t>$740 million</t>
  </si>
  <si>
    <t>last online 138 hours ago</t>
  </si>
  <si>
    <t>$718 million</t>
  </si>
  <si>
    <t>last online 164 hours ago</t>
  </si>
  <si>
    <t>$713 million</t>
  </si>
  <si>
    <t>152k active personnel</t>
  </si>
  <si>
    <t>271 Mbbl</t>
  </si>
  <si>
    <t>16483 km 2</t>
  </si>
  <si>
    <t>$696 million</t>
  </si>
  <si>
    <t>$695 million</t>
  </si>
  <si>
    <t>11027 km 2</t>
  </si>
  <si>
    <t>4885 km 2</t>
  </si>
  <si>
    <t>$677 million</t>
  </si>
  <si>
    <t>$662 million</t>
  </si>
  <si>
    <t>$658 million</t>
  </si>
  <si>
    <t>13246 km 2</t>
  </si>
  <si>
    <t>$639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</si>
  <si>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</si>
  <si>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</si>
  <si>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</si>
  <si>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</si>
  <si>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</si>
  <si>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</si>
  <si>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169k active personnel</t>
  </si>
  <si>
    <t>$605 million</t>
  </si>
  <si>
    <t>30232 km 2</t>
  </si>
  <si>
    <t>17782 km 2</t>
  </si>
  <si>
    <t>19853 km 2</t>
  </si>
  <si>
    <t>16645 km 2</t>
  </si>
  <si>
    <t>147 Mbbl; 2 Mbbl</t>
  </si>
  <si>
    <t>$574 million</t>
  </si>
  <si>
    <t>$571 million</t>
  </si>
  <si>
    <t>84 Mbbl</t>
  </si>
  <si>
    <t>8767 km 2</t>
  </si>
  <si>
    <t>$550 million</t>
  </si>
  <si>
    <t>$547 million</t>
  </si>
  <si>
    <t>last online 130 hours ago</t>
  </si>
  <si>
    <t>$546 million</t>
  </si>
  <si>
    <t>315 Mbbl</t>
  </si>
  <si>
    <t>70 Hundred Tons per month</t>
  </si>
  <si>
    <t>$528 million</t>
  </si>
  <si>
    <t>$525 million</t>
  </si>
  <si>
    <t>23639 km 2</t>
  </si>
  <si>
    <t>$523 million</t>
  </si>
  <si>
    <t>6173 km 2</t>
  </si>
  <si>
    <t>Americans</t>
  </si>
  <si>
    <t>Schilling</t>
  </si>
  <si>
    <t>http://blocgame.com/stats.php?id=64373</t>
  </si>
  <si>
    <t>$507 million</t>
  </si>
  <si>
    <t>$502 million</t>
  </si>
  <si>
    <t>$496 million</t>
  </si>
  <si>
    <t>$490 million</t>
  </si>
  <si>
    <t>$484 million</t>
  </si>
  <si>
    <t>2092 km 2</t>
  </si>
  <si>
    <t>16767 km 2</t>
  </si>
  <si>
    <t>250 Mbbl</t>
  </si>
  <si>
    <t>$467 million</t>
  </si>
  <si>
    <t>5278 km 2</t>
  </si>
  <si>
    <t>$454 million</t>
  </si>
  <si>
    <t>19721 km 2</t>
  </si>
  <si>
    <t>35691 km 2</t>
  </si>
  <si>
    <t>$449 million</t>
  </si>
  <si>
    <t>31393 km 2</t>
  </si>
  <si>
    <t>36142 km 2</t>
  </si>
  <si>
    <t>$438 million</t>
  </si>
  <si>
    <t>$434 million</t>
  </si>
  <si>
    <t>$430 million</t>
  </si>
  <si>
    <t>16178 km 2</t>
  </si>
  <si>
    <t>$423 million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</si>
  <si>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</si>
  <si>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</si>
  <si>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</si>
  <si>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</si>
  <si>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</si>
  <si>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</si>
  <si>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</si>
  <si>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</si>
  <si>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</si>
  <si>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</si>
  <si>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</si>
  <si>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</si>
  <si>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</si>
  <si>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</si>
  <si>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</si>
  <si>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</si>
  <si>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</si>
  <si>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</si>
  <si>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</si>
  <si>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136 Mbbl; 1 Mbbl</t>
  </si>
  <si>
    <t>20488 km 2</t>
  </si>
  <si>
    <t>29210 km 2</t>
  </si>
  <si>
    <t>$381 million</t>
  </si>
  <si>
    <t>Siltratei</t>
  </si>
  <si>
    <t>Gilbun</t>
  </si>
  <si>
    <t>21753 km 2</t>
  </si>
  <si>
    <t>http://blocgame.com/stats.php?id=65678</t>
  </si>
  <si>
    <t>BullBerserk</t>
  </si>
  <si>
    <t>Bulldozing</t>
  </si>
  <si>
    <t>23555 km 2</t>
  </si>
  <si>
    <t>http://blocgame.com/stats.php?id=65671</t>
  </si>
  <si>
    <t>$363 million</t>
  </si>
  <si>
    <t>$357 million</t>
  </si>
  <si>
    <t>$352 million</t>
  </si>
  <si>
    <t>last online 108 hours ago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</si>
  <si>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</si>
  <si>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</si>
  <si>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</si>
  <si>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</si>
  <si>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</si>
  <si>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</si>
  <si>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</si>
  <si>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31144 km 2</t>
  </si>
  <si>
    <t>1129 Mbbl</t>
  </si>
  <si>
    <t>2213 Mbbl</t>
  </si>
  <si>
    <t>235k active personnel</t>
  </si>
  <si>
    <t>last online 86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</si>
  <si>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</si>
  <si>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</si>
  <si>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</si>
  <si>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</si>
  <si>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</si>
  <si>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</si>
  <si>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</si>
  <si>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</si>
  <si>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</si>
  <si>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</si>
  <si>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</si>
  <si>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</si>
  <si>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</si>
  <si>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</si>
  <si>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</si>
  <si>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</si>
  <si>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</si>
  <si>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</si>
  <si>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</si>
  <si>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</si>
  <si>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</si>
  <si>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</si>
  <si>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</si>
  <si>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</si>
  <si>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</si>
  <si>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</si>
  <si>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</si>
  <si>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</si>
  <si>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</si>
  <si>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</si>
  <si>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</si>
  <si>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</si>
  <si>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last online 159 hours ago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</si>
  <si>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</si>
  <si>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</si>
  <si>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</si>
  <si>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</si>
  <si>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</si>
  <si>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</si>
  <si>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</si>
  <si>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</si>
  <si>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</si>
  <si>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</si>
  <si>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</si>
  <si>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</si>
  <si>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</si>
  <si>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</si>
  <si>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</si>
  <si>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</si>
  <si>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</si>
  <si>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</si>
  <si>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</si>
  <si>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</si>
  <si>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</si>
  <si>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</si>
  <si>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</si>
  <si>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</si>
  <si>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</si>
  <si>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</si>
  <si>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</si>
  <si>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</si>
  <si>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</si>
  <si>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</si>
  <si>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</si>
  <si>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</si>
  <si>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</si>
  <si>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</si>
  <si>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</si>
  <si>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</si>
  <si>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</si>
  <si>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</si>
  <si>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</si>
  <si>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</si>
  <si>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</si>
  <si>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</si>
  <si>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</si>
  <si>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</si>
  <si>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</si>
  <si>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</si>
  <si>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</si>
  <si>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</si>
  <si>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</si>
  <si>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</si>
  <si>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</si>
  <si>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</si>
  <si>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</si>
  <si>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</si>
  <si>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</si>
  <si>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</si>
  <si>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</si>
  <si>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</si>
  <si>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</si>
  <si>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</si>
  <si>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</si>
  <si>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</si>
  <si>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</si>
  <si>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</si>
  <si>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</si>
  <si>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</si>
  <si>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</si>
  <si>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</si>
  <si>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</si>
  <si>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</si>
  <si>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</si>
  <si>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</si>
  <si>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</si>
  <si>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</si>
  <si>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</si>
  <si>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</si>
  <si>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</si>
  <si>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</si>
  <si>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</si>
  <si>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</si>
  <si>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</si>
  <si>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</si>
  <si>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</si>
  <si>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</si>
  <si>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</si>
  <si>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</si>
  <si>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</si>
  <si>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</si>
  <si>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</si>
  <si>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</si>
  <si>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</si>
  <si>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</si>
  <si>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</si>
  <si>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</si>
  <si>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</si>
  <si>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</si>
  <si>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</si>
  <si>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</si>
  <si>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</si>
  <si>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</si>
  <si>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</si>
  <si>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</si>
  <si>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</si>
  <si>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</si>
  <si>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</si>
  <si>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</si>
  <si>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</si>
  <si>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</si>
  <si>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</si>
  <si>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</si>
  <si>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</si>
  <si>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</si>
  <si>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</si>
  <si>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</si>
  <si>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</si>
  <si>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</si>
  <si>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</si>
  <si>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</si>
  <si>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</si>
  <si>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</si>
  <si>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</si>
  <si>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</si>
  <si>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</si>
  <si>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</si>
  <si>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$291 million</t>
  </si>
  <si>
    <t>8270 km 2</t>
  </si>
  <si>
    <t>Armacham</t>
  </si>
  <si>
    <t>Aristide</t>
  </si>
  <si>
    <t>$280 million</t>
  </si>
  <si>
    <t>http://blocgame.com/stats.php?id=57045</t>
  </si>
  <si>
    <t>manusiaki</t>
  </si>
  <si>
    <t>kikisko</t>
  </si>
  <si>
    <t>$262 million</t>
  </si>
  <si>
    <t>16780 km 2</t>
  </si>
  <si>
    <t>http://blocgame.com/stats.php?id=65697</t>
  </si>
  <si>
    <t>$257 million</t>
  </si>
  <si>
    <t>$253 million</t>
  </si>
  <si>
    <t>$241 million</t>
  </si>
  <si>
    <t>15845 km 2</t>
  </si>
  <si>
    <t>$239 million</t>
  </si>
  <si>
    <t>13598 km 2</t>
  </si>
  <si>
    <t>13337 km 2</t>
  </si>
  <si>
    <t>$7106 million</t>
  </si>
  <si>
    <t>291 Mbbl; 3 Mbbl</t>
  </si>
  <si>
    <t>$6596 million</t>
  </si>
  <si>
    <t>$5539 million</t>
  </si>
  <si>
    <t>493 Mbbl; 5 Mbbl</t>
  </si>
  <si>
    <t>$5310 million</t>
  </si>
  <si>
    <t>139 Mbbl</t>
  </si>
  <si>
    <t>$5286 million</t>
  </si>
  <si>
    <t>393 Mbbl; 8 Mbbl</t>
  </si>
  <si>
    <t>$5279 million</t>
  </si>
  <si>
    <t>$5257 million</t>
  </si>
  <si>
    <t>925 Mbbl; 5 Mbbl</t>
  </si>
  <si>
    <t>35803 km 2</t>
  </si>
  <si>
    <t>$5178 million</t>
  </si>
  <si>
    <t>4735 Mbbl; 19 Mbbl</t>
  </si>
  <si>
    <t>$5074 million</t>
  </si>
  <si>
    <t>246 Mbbl; 8 Mbbl</t>
  </si>
  <si>
    <t>$5044 million</t>
  </si>
  <si>
    <t>392 Mbbl; 4 Mbbl</t>
  </si>
  <si>
    <t>43338 km 2</t>
  </si>
  <si>
    <t>$4922 million</t>
  </si>
  <si>
    <t>$4812 million</t>
  </si>
  <si>
    <t>145 Mbbl</t>
  </si>
  <si>
    <t>$4775 million</t>
  </si>
  <si>
    <t>$4703 million</t>
  </si>
  <si>
    <t>159 Mbbl; 8 Mbbl</t>
  </si>
  <si>
    <t>$4630 million</t>
  </si>
  <si>
    <t>164 Mbbl</t>
  </si>
  <si>
    <t>$4628 million</t>
  </si>
  <si>
    <t>$4586 million</t>
  </si>
  <si>
    <t>4390 Mbbl</t>
  </si>
  <si>
    <t>$4540 million</t>
  </si>
  <si>
    <t>4265 Mbbl; 23 Mbbl</t>
  </si>
  <si>
    <t>$4539 million</t>
  </si>
  <si>
    <t>$4531 million</t>
  </si>
  <si>
    <t>9095 Mbbl</t>
  </si>
  <si>
    <t>$4416 million</t>
  </si>
  <si>
    <t>160 Mbbl; 7 Mbbl</t>
  </si>
  <si>
    <t>$4408 million</t>
  </si>
  <si>
    <t>43059 km 2</t>
  </si>
  <si>
    <t>$4405 million</t>
  </si>
  <si>
    <t>232 Mbbl; 5 Mbbl</t>
  </si>
  <si>
    <t>$4372 million</t>
  </si>
  <si>
    <t>10420 Mbbl; 19 Mbbl</t>
  </si>
  <si>
    <t>$4327 million</t>
  </si>
  <si>
    <t>34 Mbbl; 12 Mbbl</t>
  </si>
  <si>
    <t>$4319 million</t>
  </si>
  <si>
    <t>333 Mbbl</t>
  </si>
  <si>
    <t>7872 km 2</t>
  </si>
  <si>
    <t>$4289 million</t>
  </si>
  <si>
    <t>18565 km 2</t>
  </si>
  <si>
    <t>$4282 million</t>
  </si>
  <si>
    <t>6209 Mbbl</t>
  </si>
  <si>
    <t>$4271 million</t>
  </si>
  <si>
    <t>125 Mbbl; 3 Mbbl</t>
  </si>
  <si>
    <t>$4246 million</t>
  </si>
  <si>
    <t>1206 Mbbl</t>
  </si>
  <si>
    <t>$4214 million</t>
  </si>
  <si>
    <t>$4188 million</t>
  </si>
  <si>
    <t>85 Mbbl; 13 Mbbl</t>
  </si>
  <si>
    <t>42394 km 2</t>
  </si>
  <si>
    <t>$4172 million</t>
  </si>
  <si>
    <t>335 Mbbl; 11 Mbbl</t>
  </si>
  <si>
    <t>$4161 million</t>
  </si>
  <si>
    <t>4165 Mbbl; 12 Mbbl</t>
  </si>
  <si>
    <t>$4153 million</t>
  </si>
  <si>
    <t>1723 Mbbl</t>
  </si>
  <si>
    <t>$4126 million</t>
  </si>
  <si>
    <t>2271 Mbbl; 13 Mbbl</t>
  </si>
  <si>
    <t>$4118 million</t>
  </si>
  <si>
    <t>$4111 million</t>
  </si>
  <si>
    <t>67 Mbbl; 5 Mbbl</t>
  </si>
  <si>
    <t>$4105 million</t>
  </si>
  <si>
    <t>2414 Mbbl; 28 Mbbl</t>
  </si>
  <si>
    <t>$4090 million</t>
  </si>
  <si>
    <t>116 Mbbl; 12 Mbbl</t>
  </si>
  <si>
    <t>$4023 million</t>
  </si>
  <si>
    <t>23 Mbbl</t>
  </si>
  <si>
    <t>$4019 million</t>
  </si>
  <si>
    <t>4709 Mbbl; 9 Mbbl</t>
  </si>
  <si>
    <t>$3973 million</t>
  </si>
  <si>
    <t>108 Mbbl; 7 Mbbl</t>
  </si>
  <si>
    <t>$3942 million</t>
  </si>
  <si>
    <t>4793 Mbbl; 15 Mbbl</t>
  </si>
  <si>
    <t>$3935 million</t>
  </si>
  <si>
    <t>96 Mbbl; 3 Mbbl</t>
  </si>
  <si>
    <t>$3930 million</t>
  </si>
  <si>
    <t>6647 Mbbl; 13 Mbbl</t>
  </si>
  <si>
    <t>$3914 million</t>
  </si>
  <si>
    <t>337 Mbbl; 5 Mbbl</t>
  </si>
  <si>
    <t>$3892 million</t>
  </si>
  <si>
    <t>4131 Mbbl</t>
  </si>
  <si>
    <t>$3812 million</t>
  </si>
  <si>
    <t>5524 Mbbl; 18 Mbbl</t>
  </si>
  <si>
    <t>$3796 million</t>
  </si>
  <si>
    <t>5027 Mbbl; 46 Mbbl</t>
  </si>
  <si>
    <t>$3786 million</t>
  </si>
  <si>
    <t>6849 Mbbl; 6 Mbbl</t>
  </si>
  <si>
    <t>3846 Mbbl; 42 Mbbl</t>
  </si>
  <si>
    <t>$3767 million</t>
  </si>
  <si>
    <t>67 Mbbl; 7 Mbbl</t>
  </si>
  <si>
    <t>16766 km 2</t>
  </si>
  <si>
    <t>$3764 million</t>
  </si>
  <si>
    <t>120 Mbbl; 8 Mbbl</t>
  </si>
  <si>
    <t>$3755 million</t>
  </si>
  <si>
    <t>279 Mbbl</t>
  </si>
  <si>
    <t>$3744 million</t>
  </si>
  <si>
    <t>1592 Mbbl; 7 Mbbl</t>
  </si>
  <si>
    <t>$3740 million</t>
  </si>
  <si>
    <t>$3735 million</t>
  </si>
  <si>
    <t>1768 Mbbl; 14 Mbbl</t>
  </si>
  <si>
    <t>$3731 million</t>
  </si>
  <si>
    <t>86 Mbbl</t>
  </si>
  <si>
    <t>$3718 million</t>
  </si>
  <si>
    <t>936 Mbbl; 14 Mbbl</t>
  </si>
  <si>
    <t>$3715 million</t>
  </si>
  <si>
    <t>97 Mbbl; 19 Mbbl</t>
  </si>
  <si>
    <t>186 Mbbl; 2 Mbbl</t>
  </si>
  <si>
    <t>$3704 million</t>
  </si>
  <si>
    <t>2519 Mbbl; 12 Mbbl</t>
  </si>
  <si>
    <t>$3688 million</t>
  </si>
  <si>
    <t>1152 Mbbl; 7 Mbbl</t>
  </si>
  <si>
    <t>$3680 million</t>
  </si>
  <si>
    <t>$3671 million</t>
  </si>
  <si>
    <t>107 Mbbl; 11 Mbbl</t>
  </si>
  <si>
    <t>$3665 million</t>
  </si>
  <si>
    <t>1677 Mbbl; 5 Mbbl</t>
  </si>
  <si>
    <t>37k active personnel</t>
  </si>
  <si>
    <t>$3658 million</t>
  </si>
  <si>
    <t>24090 km 2</t>
  </si>
  <si>
    <t>$3656 million</t>
  </si>
  <si>
    <t>$3647 million</t>
  </si>
  <si>
    <t>3634 Mbbl; 29 Mbbl</t>
  </si>
  <si>
    <t>57639 km 2</t>
  </si>
  <si>
    <t>324 Mbbl; 16 Mbbl</t>
  </si>
  <si>
    <t>49697 km 2</t>
  </si>
  <si>
    <t>626 Mbbl; 7 Mbbl</t>
  </si>
  <si>
    <t>$3613 million</t>
  </si>
  <si>
    <t>450 Mbbl; 4 Mbbl</t>
  </si>
  <si>
    <t>$3595 million</t>
  </si>
  <si>
    <t>647 Mbbl; 7 Mbbl</t>
  </si>
  <si>
    <t>$3592 million</t>
  </si>
  <si>
    <t>2827 Mbbl</t>
  </si>
  <si>
    <t>$3574 million</t>
  </si>
  <si>
    <t>221 Mbbl</t>
  </si>
  <si>
    <t>57993 km 2</t>
  </si>
  <si>
    <t>$3561 million</t>
  </si>
  <si>
    <t>$3556 million</t>
  </si>
  <si>
    <t>8196 Mbbl; 16 Mbbl</t>
  </si>
  <si>
    <t>$3539 million</t>
  </si>
  <si>
    <t>187 Mbbl; 5 Mbbl</t>
  </si>
  <si>
    <t>$3532 million</t>
  </si>
  <si>
    <t>275 Mbbl; 15 Mbbl</t>
  </si>
  <si>
    <t>$3525 million</t>
  </si>
  <si>
    <t>1922 Mbbl; 14 Mbbl</t>
  </si>
  <si>
    <t>27 Mbbl; 2 Mbbl</t>
  </si>
  <si>
    <t>$3504 million</t>
  </si>
  <si>
    <t>4553 Mbbl</t>
  </si>
  <si>
    <t>$3497 million</t>
  </si>
  <si>
    <t>3490 Mbbl</t>
  </si>
  <si>
    <t>$3490 million</t>
  </si>
  <si>
    <t>274 Mbbl</t>
  </si>
  <si>
    <t>$3480 million</t>
  </si>
  <si>
    <t>$3465 million</t>
  </si>
  <si>
    <t>79434 km 2</t>
  </si>
  <si>
    <t>$3454 million</t>
  </si>
  <si>
    <t>$3437 million</t>
  </si>
  <si>
    <t>168 Mbbl; 4 Mbbl</t>
  </si>
  <si>
    <t>$3405 million</t>
  </si>
  <si>
    <t>161 Mbbl; 7 Mbbl</t>
  </si>
  <si>
    <t>$3389 million</t>
  </si>
  <si>
    <t>66 Mbbl; 11 Mbbl</t>
  </si>
  <si>
    <t>$3377 million</t>
  </si>
  <si>
    <t>257 Mbbl</t>
  </si>
  <si>
    <t>2497 Mbbl</t>
  </si>
  <si>
    <t>$3376 million</t>
  </si>
  <si>
    <t>4570 Mbbl; 13 Mbbl</t>
  </si>
  <si>
    <t>$3375 million</t>
  </si>
  <si>
    <t>3445 Mbbl</t>
  </si>
  <si>
    <t>$3340 million</t>
  </si>
  <si>
    <t>4818 Mbbl; 29 Mbbl</t>
  </si>
  <si>
    <t>$3335 million</t>
  </si>
  <si>
    <t>487 Mbbl</t>
  </si>
  <si>
    <t>$3328 million</t>
  </si>
  <si>
    <t>$3314 million</t>
  </si>
  <si>
    <t>35 Mbbl per month</t>
  </si>
  <si>
    <t>6926 Mbbl; 35 Mbbl</t>
  </si>
  <si>
    <t>$3309 million</t>
  </si>
  <si>
    <t>5236 Mbbl</t>
  </si>
  <si>
    <t>$3308 million</t>
  </si>
  <si>
    <t>4572 Mbbl; 17 Mbbl</t>
  </si>
  <si>
    <t>$3297 million</t>
  </si>
  <si>
    <t>293 Mbbl; 3 Mbbl</t>
  </si>
  <si>
    <t>$3281 million</t>
  </si>
  <si>
    <t>$3259 million</t>
  </si>
  <si>
    <t>724 Mbbl; 13 Mbbl</t>
  </si>
  <si>
    <t>$3256 million</t>
  </si>
  <si>
    <t>1954 Mbbl; 12 Mbbl</t>
  </si>
  <si>
    <t>$3249 million</t>
  </si>
  <si>
    <t>$3242 million</t>
  </si>
  <si>
    <t>1383 Mbbl</t>
  </si>
  <si>
    <t>$3241 million</t>
  </si>
  <si>
    <t>6955 Mbbl; 14 Mbbl</t>
  </si>
  <si>
    <t>$3240 million</t>
  </si>
  <si>
    <t>2765 Mbbl</t>
  </si>
  <si>
    <t>$3206 million</t>
  </si>
  <si>
    <t>8119 Mbbl</t>
  </si>
  <si>
    <t>$3187 million</t>
  </si>
  <si>
    <t>3992 Mbbl; 10 Mbbl</t>
  </si>
  <si>
    <t>$3170 million</t>
  </si>
  <si>
    <t>$3161 million</t>
  </si>
  <si>
    <t>342 Mbbl</t>
  </si>
  <si>
    <t>$3149 million</t>
  </si>
  <si>
    <t>370 Mbbl; 14 Mbbl</t>
  </si>
  <si>
    <t>$3146 million</t>
  </si>
  <si>
    <t>3882 Mbbl; 15 Mbbl</t>
  </si>
  <si>
    <t>$3145 million</t>
  </si>
  <si>
    <t>107 Mbbl; 5 Mbbl</t>
  </si>
  <si>
    <t>$3139 million</t>
  </si>
  <si>
    <t>$3112 million</t>
  </si>
  <si>
    <t>$3092 million</t>
  </si>
  <si>
    <t>6522 Mbbl; 24 Mbbl</t>
  </si>
  <si>
    <t>$3086 million</t>
  </si>
  <si>
    <t>7715 Mbbl; 11 Mbbl</t>
  </si>
  <si>
    <t>$3084 million</t>
  </si>
  <si>
    <t>2371 Mbbl; 11 Mbbl</t>
  </si>
  <si>
    <t>$3048 million</t>
  </si>
  <si>
    <t>226 Mbbl; 5 Mbbl</t>
  </si>
  <si>
    <t>$3041 million</t>
  </si>
  <si>
    <t>3653 Mbbl</t>
  </si>
  <si>
    <t>$3026 million</t>
  </si>
  <si>
    <t>4992 Mbbl</t>
  </si>
  <si>
    <t>$3018 million</t>
  </si>
  <si>
    <t>15234 km 2</t>
  </si>
  <si>
    <t>$2981 million</t>
  </si>
  <si>
    <t>278 Mbbl</t>
  </si>
  <si>
    <t>$2977 million</t>
  </si>
  <si>
    <t>$2969 million</t>
  </si>
  <si>
    <t>383 Mbbl</t>
  </si>
  <si>
    <t>$2964 million</t>
  </si>
  <si>
    <t>224 Mbbl; 6 Mbbl</t>
  </si>
  <si>
    <t>$2961 million</t>
  </si>
  <si>
    <t>8756 Mbbl; 19 Mbbl</t>
  </si>
  <si>
    <t>$2954 million</t>
  </si>
  <si>
    <t>8173 Mbbl</t>
  </si>
  <si>
    <t>$2950 million</t>
  </si>
  <si>
    <t>392 Mbbl</t>
  </si>
  <si>
    <t>170k active personnel</t>
  </si>
  <si>
    <t>6582 Mbbl; 30 Mbbl</t>
  </si>
  <si>
    <t>64143 km 2</t>
  </si>
  <si>
    <t>172 Mbbl; 6 Mbbl</t>
  </si>
  <si>
    <t>$2938 million</t>
  </si>
  <si>
    <t>348 Mbbl; 6 Mbbl</t>
  </si>
  <si>
    <t>67 Mbbl; 10 Mbbl</t>
  </si>
  <si>
    <t>$2922 million</t>
  </si>
  <si>
    <t>9848 Mbbl; 50 Mbbl</t>
  </si>
  <si>
    <t>$2900 million</t>
  </si>
  <si>
    <t>134 Mbbl; 5 Mbbl</t>
  </si>
  <si>
    <t>$2898 million</t>
  </si>
  <si>
    <t>333 Mbbl; 4 Mbbl</t>
  </si>
  <si>
    <t>$2897 million</t>
  </si>
  <si>
    <t>210 Mbbl</t>
  </si>
  <si>
    <t>$2891 million</t>
  </si>
  <si>
    <t>86 Mbbl; 15 Mbbl</t>
  </si>
  <si>
    <t>$2887 million</t>
  </si>
  <si>
    <t>$2884 million</t>
  </si>
  <si>
    <t>70 Mbbl; 6 Mbbl</t>
  </si>
  <si>
    <t>$2868 million</t>
  </si>
  <si>
    <t>264 Mbbl; 6 Mbbl</t>
  </si>
  <si>
    <t>$2864 million</t>
  </si>
  <si>
    <t>3493 Mbbl; 25 Mbbl</t>
  </si>
  <si>
    <t>52190 km 2</t>
  </si>
  <si>
    <t>$2863 million</t>
  </si>
  <si>
    <t>342 Mbbl; 10 Mbbl</t>
  </si>
  <si>
    <t>27328 km 2</t>
  </si>
  <si>
    <t>31 ships</t>
  </si>
  <si>
    <t>257 Mbbl; 7 Mbbl</t>
  </si>
  <si>
    <t>42953 km 2</t>
  </si>
  <si>
    <t>$2856 million</t>
  </si>
  <si>
    <t>20 Mbbl; 13 Mbbl</t>
  </si>
  <si>
    <t>17266 km 2</t>
  </si>
  <si>
    <t>$2847 million</t>
  </si>
  <si>
    <t>$2830 million</t>
  </si>
  <si>
    <t>138 Mbbl; 3 Mbbl</t>
  </si>
  <si>
    <t>$2827 million</t>
  </si>
  <si>
    <t>104 Mbbl</t>
  </si>
  <si>
    <t>$2826 million</t>
  </si>
  <si>
    <t>253 Mbbl; 3 Mbbl</t>
  </si>
  <si>
    <t>33667 km 2</t>
  </si>
  <si>
    <t>$2810 million</t>
  </si>
  <si>
    <t>17 Mbbl; 2 Mbbl</t>
  </si>
  <si>
    <t>$2787 million</t>
  </si>
  <si>
    <t>646 Mbbl; 5 Mbbl</t>
  </si>
  <si>
    <t>$2777 million</t>
  </si>
  <si>
    <t>$2765 million</t>
  </si>
  <si>
    <t>$2757 million</t>
  </si>
  <si>
    <t>4130 Mbbl; 13 Mbbl</t>
  </si>
  <si>
    <t>1522 Mbbl; 16 Mbbl</t>
  </si>
  <si>
    <t>$2750 million</t>
  </si>
  <si>
    <t>182 Mbbl</t>
  </si>
  <si>
    <t>$2742 million</t>
  </si>
  <si>
    <t>$2741 million</t>
  </si>
  <si>
    <t>413 Mbbl; 9 Mbbl</t>
  </si>
  <si>
    <t>27812 km 2</t>
  </si>
  <si>
    <t>$2738 million</t>
  </si>
  <si>
    <t>1824 Mbbl; 2 Mbbl</t>
  </si>
  <si>
    <t>$2728 million</t>
  </si>
  <si>
    <t>233 Mbbl; 3 Mbbl</t>
  </si>
  <si>
    <t>$2714 million</t>
  </si>
  <si>
    <t>482 Mbbl; 2 Mbbl</t>
  </si>
  <si>
    <t>$2711 million</t>
  </si>
  <si>
    <t>38779 km 2</t>
  </si>
  <si>
    <t>$2701 million</t>
  </si>
  <si>
    <t>258 Mbbl</t>
  </si>
  <si>
    <t>$2694 million</t>
  </si>
  <si>
    <t>$2691 million</t>
  </si>
  <si>
    <t>92 Mbbl; 5 Mbbl</t>
  </si>
  <si>
    <t>5071 Mbbl</t>
  </si>
  <si>
    <t>108 Mbbl; 5 Mbbl</t>
  </si>
  <si>
    <t>174 Mbbl</t>
  </si>
  <si>
    <t>23606 km 2</t>
  </si>
  <si>
    <t>$2672 million</t>
  </si>
  <si>
    <t>1257 Mbbl; 10 Mbbl</t>
  </si>
  <si>
    <t>$2670 million</t>
  </si>
  <si>
    <t>$2666 million</t>
  </si>
  <si>
    <t>6387 Mbbl; 25 Mbbl</t>
  </si>
  <si>
    <t>$2662 million</t>
  </si>
  <si>
    <t>$2647 million</t>
  </si>
  <si>
    <t>24 Mbbl; 6 Mbbl</t>
  </si>
  <si>
    <t>1870 Mbbl</t>
  </si>
  <si>
    <t>$2630 million</t>
  </si>
  <si>
    <t>6594 Mbbl; 18 Mbbl</t>
  </si>
  <si>
    <t>42985 km 2</t>
  </si>
  <si>
    <t>$2627 million</t>
  </si>
  <si>
    <t>2986 Mbbl; 18 Mbbl</t>
  </si>
  <si>
    <t>$2624 million</t>
  </si>
  <si>
    <t>330 Mbbl; 15 Mbbl</t>
  </si>
  <si>
    <t>$2621 million</t>
  </si>
  <si>
    <t>376 Mbbl; 5 Mbbl</t>
  </si>
  <si>
    <t>58716 km 2</t>
  </si>
  <si>
    <t>$2616 million</t>
  </si>
  <si>
    <t>2652 Mbbl; 12 Mbbl</t>
  </si>
  <si>
    <t>$2609 million</t>
  </si>
  <si>
    <t>$2600 million</t>
  </si>
  <si>
    <t>$2595 million</t>
  </si>
  <si>
    <t>$2582 million</t>
  </si>
  <si>
    <t>288 Mbbl; 9 Mbbl</t>
  </si>
  <si>
    <t>$2580 million</t>
  </si>
  <si>
    <t>35 Mbbl; 5 Mbbl</t>
  </si>
  <si>
    <t>$2576 million</t>
  </si>
  <si>
    <t>$2565 million</t>
  </si>
  <si>
    <t>2035 Mbbl; 19 Mbbl</t>
  </si>
  <si>
    <t>16 ships</t>
  </si>
  <si>
    <t>$2561 million</t>
  </si>
  <si>
    <t>417 Mbbl; 7 Mbbl</t>
  </si>
  <si>
    <t>49092 km 2</t>
  </si>
  <si>
    <t>351 Mbbl; 15 Mbbl</t>
  </si>
  <si>
    <t>$2551 million</t>
  </si>
  <si>
    <t>$2546 million</t>
  </si>
  <si>
    <t>4508 Mbbl</t>
  </si>
  <si>
    <t>$2538 million</t>
  </si>
  <si>
    <t>$2521 million</t>
  </si>
  <si>
    <t>285 Mbbl; 6 Mbbl</t>
  </si>
  <si>
    <t>$2518 million</t>
  </si>
  <si>
    <t>28747 km 2</t>
  </si>
  <si>
    <t>$2514 million</t>
  </si>
  <si>
    <t>140 Mbbl; 6 Mbbl</t>
  </si>
  <si>
    <t>$2505 million</t>
  </si>
  <si>
    <t>2180 Mbbl</t>
  </si>
  <si>
    <t>$2490 million</t>
  </si>
  <si>
    <t>15 Mbbl; 6 Mbbl</t>
  </si>
  <si>
    <t>247 Mbbl; 13 Mbbl</t>
  </si>
  <si>
    <t>$2481 million</t>
  </si>
  <si>
    <t>169 Mbbl; 1 Mbbl</t>
  </si>
  <si>
    <t>9558 km 2</t>
  </si>
  <si>
    <t>$2477 million</t>
  </si>
  <si>
    <t>$2468 million</t>
  </si>
  <si>
    <t>8458 Mbbl; 27 Mbbl</t>
  </si>
  <si>
    <t>$2466 million</t>
  </si>
  <si>
    <t>10367 km 2</t>
  </si>
  <si>
    <t>$2465 million</t>
  </si>
  <si>
    <t>586 Mbbl</t>
  </si>
  <si>
    <t>$2458 million</t>
  </si>
  <si>
    <t>370 Mbbl</t>
  </si>
  <si>
    <t>$2446 million</t>
  </si>
  <si>
    <t>3090 Mbbl; 8 Mbbl</t>
  </si>
  <si>
    <t>$2445 million</t>
  </si>
  <si>
    <t>568 Mbbl; 9 Mbbl</t>
  </si>
  <si>
    <t>$2437 million</t>
  </si>
  <si>
    <t>976 Mbbl; 10 Mbbl</t>
  </si>
  <si>
    <t>374 Mbbl; 5 Mbbl</t>
  </si>
  <si>
    <t>580 Mbbl</t>
  </si>
  <si>
    <t>$2427 million</t>
  </si>
  <si>
    <t>6678 Mbbl; 8 Mbbl</t>
  </si>
  <si>
    <t>39 Mbbl; 4 Mbbl</t>
  </si>
  <si>
    <t>$2417 million</t>
  </si>
  <si>
    <t>8174 Mbbl; 37 Mbbl</t>
  </si>
  <si>
    <t>$2410 million</t>
  </si>
  <si>
    <t>227 Mbbl</t>
  </si>
  <si>
    <t>$2408 million</t>
  </si>
  <si>
    <t>5140 Mbbl; 12 Mbbl</t>
  </si>
  <si>
    <t>197 Mbbl; 7 Mbbl</t>
  </si>
  <si>
    <t>47244 km 2</t>
  </si>
  <si>
    <t>last online 162 hours ago</t>
  </si>
  <si>
    <t>$2388 million</t>
  </si>
  <si>
    <t>1836 Mbbl; 31 Mbbl</t>
  </si>
  <si>
    <t>760 Mbbl</t>
  </si>
  <si>
    <t>4807 km 2</t>
  </si>
  <si>
    <t>$2377 million</t>
  </si>
  <si>
    <t>345 Mbbl; 13 Mbbl</t>
  </si>
  <si>
    <t>$2369 million</t>
  </si>
  <si>
    <t>452 Mbbl; 12 Mbbl</t>
  </si>
  <si>
    <t>$2364 million</t>
  </si>
  <si>
    <t>5 Mbbl; 5 Mbbl</t>
  </si>
  <si>
    <t>$2351 million</t>
  </si>
  <si>
    <t>159 Mbbl</t>
  </si>
  <si>
    <t>last online 120 hours ago</t>
  </si>
  <si>
    <t>$2350 million</t>
  </si>
  <si>
    <t>432 Mbbl; 8 Mbbl</t>
  </si>
  <si>
    <t>$2347 million</t>
  </si>
  <si>
    <t>2581 Mbbl; 8 Mbbl</t>
  </si>
  <si>
    <t>$2345 million</t>
  </si>
  <si>
    <t>$2332 million</t>
  </si>
  <si>
    <t>584 Mbbl; 4 Mbbl</t>
  </si>
  <si>
    <t>38534 km 2</t>
  </si>
  <si>
    <t>6 Mbbl; 23 Mbbl</t>
  </si>
  <si>
    <t>$2318 million</t>
  </si>
  <si>
    <t>252 Mbbl; 1 Mbbl</t>
  </si>
  <si>
    <t>$2315 million</t>
  </si>
  <si>
    <t>48 Mbbl; 5 Mbbl</t>
  </si>
  <si>
    <t>$2313 million</t>
  </si>
  <si>
    <t>25 Mbbl; 5 Mbbl</t>
  </si>
  <si>
    <t>$2296 million</t>
  </si>
  <si>
    <t>2292 Mbbl</t>
  </si>
  <si>
    <t>151 Mbbl; 7 Mbbl</t>
  </si>
  <si>
    <t>$2283 million</t>
  </si>
  <si>
    <t>171 Mbbl; 10 Mbbl</t>
  </si>
  <si>
    <t>$2282 million</t>
  </si>
  <si>
    <t>9282 Mbbl; 21 Mbbl</t>
  </si>
  <si>
    <t>75790 km 2</t>
  </si>
  <si>
    <t>$2263 million</t>
  </si>
  <si>
    <t>94 Mbbl; 8 Mbbl</t>
  </si>
  <si>
    <t>$2242 million</t>
  </si>
  <si>
    <t>651 Mbbl; 7 Mbbl</t>
  </si>
  <si>
    <t>$2241 million</t>
  </si>
  <si>
    <t>$2239 million</t>
  </si>
  <si>
    <t>933 Mbbl</t>
  </si>
  <si>
    <t>$2233 million</t>
  </si>
  <si>
    <t>5170 Mbbl; 18 Mbbl</t>
  </si>
  <si>
    <t>$2232 million</t>
  </si>
  <si>
    <t>676 Mbbl</t>
  </si>
  <si>
    <t>43341 km 2</t>
  </si>
  <si>
    <t>$2222 million</t>
  </si>
  <si>
    <t>2879 Mbbl; 15 Mbbl</t>
  </si>
  <si>
    <t>Alohaha</t>
  </si>
  <si>
    <t>Jakeirt</t>
  </si>
  <si>
    <t>$2218 million</t>
  </si>
  <si>
    <t>5154 km 2</t>
  </si>
  <si>
    <t>http://blocgame.com/stats.php?id=57669</t>
  </si>
  <si>
    <t>819 Mbbl; 5 Mbbl</t>
  </si>
  <si>
    <t>$2214 million</t>
  </si>
  <si>
    <t>1480 Mbbl</t>
  </si>
  <si>
    <t>last online 64 hours ago</t>
  </si>
  <si>
    <t>$2192 million</t>
  </si>
  <si>
    <t>361 Mbbl; 4 Mbbl</t>
  </si>
  <si>
    <t>$2189 million</t>
  </si>
  <si>
    <t>2868 Mbbl</t>
  </si>
  <si>
    <t>$2160 million</t>
  </si>
  <si>
    <t>768 Mbbl; 9 Mbbl</t>
  </si>
  <si>
    <t>$2158 million</t>
  </si>
  <si>
    <t>7009 Mbbl; 10 Mbbl</t>
  </si>
  <si>
    <t>$2151 million</t>
  </si>
  <si>
    <t>236 Mbbl; 14 Mbbl</t>
  </si>
  <si>
    <t>$2143 million</t>
  </si>
  <si>
    <t>153 Mbbl</t>
  </si>
  <si>
    <t>$2136 million</t>
  </si>
  <si>
    <t>696 Mbbl; 3 Mbbl</t>
  </si>
  <si>
    <t>$2127 million</t>
  </si>
  <si>
    <t>$2122 million</t>
  </si>
  <si>
    <t>523 Mbbl</t>
  </si>
  <si>
    <t>51253 km 2</t>
  </si>
  <si>
    <t>$2119 million</t>
  </si>
  <si>
    <t>974 Mbbl; 5 Mbbl</t>
  </si>
  <si>
    <t>$2117 million</t>
  </si>
  <si>
    <t>$2106 million</t>
  </si>
  <si>
    <t>1569 Mbbl; 10 Mbbl</t>
  </si>
  <si>
    <t>$2100 million</t>
  </si>
  <si>
    <t>395 Mbbl</t>
  </si>
  <si>
    <t>$2095 million</t>
  </si>
  <si>
    <t>2295 Mbbl; 11 Mbbl</t>
  </si>
  <si>
    <t>$2094 million</t>
  </si>
  <si>
    <t>439 Mbbl; 2 Mbbl</t>
  </si>
  <si>
    <t>$2093 million</t>
  </si>
  <si>
    <t>2396 Mbbl; 10 Mbbl</t>
  </si>
  <si>
    <t>40 Mbbl per month</t>
  </si>
  <si>
    <t>$2091 million</t>
  </si>
  <si>
    <t>6425 Mbbl; 40 Mbbl</t>
  </si>
  <si>
    <t>48969 km 2</t>
  </si>
  <si>
    <t>13414 km 2</t>
  </si>
  <si>
    <t>$2086 million</t>
  </si>
  <si>
    <t>48 Mbbl; 3 Mbbl</t>
  </si>
  <si>
    <t>$2084 million</t>
  </si>
  <si>
    <t>4057 Mbbl</t>
  </si>
  <si>
    <t>54 Mbbl; 3 Mbbl</t>
  </si>
  <si>
    <t>$2075 million</t>
  </si>
  <si>
    <t>227 Mbbl; 12 Mbbl</t>
  </si>
  <si>
    <t>34347 km 2</t>
  </si>
  <si>
    <t>314 Mbbl; 2 Mbbl</t>
  </si>
  <si>
    <t>2387 Mbbl; 12 Mbbl</t>
  </si>
  <si>
    <t>25357 Mbbl; 50 Mbbl</t>
  </si>
  <si>
    <t>102225 km 2</t>
  </si>
  <si>
    <t>127 Mbbl; 2 Mbbl</t>
  </si>
  <si>
    <t>$2067 million</t>
  </si>
  <si>
    <t>9986 Mbbl; 12 Mbbl</t>
  </si>
  <si>
    <t>129k active personnel</t>
  </si>
  <si>
    <t>4821 Mbbl; 12 Mbbl</t>
  </si>
  <si>
    <t>$2061 million</t>
  </si>
  <si>
    <t>442 Mbbl; 14 Mbbl</t>
  </si>
  <si>
    <t>$2057 million</t>
  </si>
  <si>
    <t>296 Mbbl; 10 Mbbl</t>
  </si>
  <si>
    <t>$2055 million</t>
  </si>
  <si>
    <t>416 Mbbl; 7 Mbbl</t>
  </si>
  <si>
    <t>$2054 million</t>
  </si>
  <si>
    <t>13 Mbbl; 3 Mbbl</t>
  </si>
  <si>
    <t>$2049 million</t>
  </si>
  <si>
    <t>3913 Mbbl</t>
  </si>
  <si>
    <t>29507 km 2</t>
  </si>
  <si>
    <t>190k active personnel</t>
  </si>
  <si>
    <t>$2048 million</t>
  </si>
  <si>
    <t>183 Mbbl</t>
  </si>
  <si>
    <t>$2038 million</t>
  </si>
  <si>
    <t>3893 Mbbl; 15 Mbbl</t>
  </si>
  <si>
    <t>40836 km 2</t>
  </si>
  <si>
    <t>$2028 million</t>
  </si>
  <si>
    <t>143 Mbbl; 3 Mbbl</t>
  </si>
  <si>
    <t>$2025 million</t>
  </si>
  <si>
    <t>211 Mbbl; 10 Mbbl</t>
  </si>
  <si>
    <t>18160 km 2</t>
  </si>
  <si>
    <t>$2010 million</t>
  </si>
  <si>
    <t>25 ships</t>
  </si>
  <si>
    <t>41 Mbbl</t>
  </si>
  <si>
    <t>$2006 million</t>
  </si>
  <si>
    <t>3251 Mbbl; 6 Mbbl</t>
  </si>
  <si>
    <t>11341 km 2</t>
  </si>
  <si>
    <t>$1996 million</t>
  </si>
  <si>
    <t>1353 Mbbl; 3 Mbbl</t>
  </si>
  <si>
    <t>14969 km 2</t>
  </si>
  <si>
    <t>58 Mbbl</t>
  </si>
  <si>
    <t>$1993 million</t>
  </si>
  <si>
    <t>2453 Mbbl; 8 Mbbl</t>
  </si>
  <si>
    <t>3922 Mbbl; 12 Mbbl</t>
  </si>
  <si>
    <t>43778 km 2</t>
  </si>
  <si>
    <t>$1982 million</t>
  </si>
  <si>
    <t>$1980 million</t>
  </si>
  <si>
    <t>332 Mbbl; 4 Mbbl</t>
  </si>
  <si>
    <t>$1964 million</t>
  </si>
  <si>
    <t>$1959 million</t>
  </si>
  <si>
    <t>49749 km 2</t>
  </si>
  <si>
    <t>$1955 million</t>
  </si>
  <si>
    <t>394 Mbbl; 7 Mbbl</t>
  </si>
  <si>
    <t>193k active personnel</t>
  </si>
  <si>
    <t>$1953 million</t>
  </si>
  <si>
    <t>58 Mbbl; 20 Mbbl</t>
  </si>
  <si>
    <t>$1947 million</t>
  </si>
  <si>
    <t>$1944 million</t>
  </si>
  <si>
    <t>2523 Mbbl; 23 Mbbl</t>
  </si>
  <si>
    <t>$1942 million</t>
  </si>
  <si>
    <t>424 Mbbl; 23 Mbbl</t>
  </si>
  <si>
    <t>$1927 million</t>
  </si>
  <si>
    <t>4762 Mbbl</t>
  </si>
  <si>
    <t>$1919 million</t>
  </si>
  <si>
    <t>957 Mbbl</t>
  </si>
  <si>
    <t>$1916 million</t>
  </si>
  <si>
    <t>115 Mbbl; 2 Mbbl</t>
  </si>
  <si>
    <t>$1911 million</t>
  </si>
  <si>
    <t>3635 Mbbl; 10 Mbbl</t>
  </si>
  <si>
    <t>19835 km 2</t>
  </si>
  <si>
    <t>$1909 million</t>
  </si>
  <si>
    <t>167 Mbbl; 4 Mbbl</t>
  </si>
  <si>
    <t>$1903 million</t>
  </si>
  <si>
    <t>490 Mbbl</t>
  </si>
  <si>
    <t>25039 km 2</t>
  </si>
  <si>
    <t>$1895 million</t>
  </si>
  <si>
    <t>$1882 million</t>
  </si>
  <si>
    <t>5878 Mbbl</t>
  </si>
  <si>
    <t>$1881 million</t>
  </si>
  <si>
    <t>$1880 million</t>
  </si>
  <si>
    <t>334 Mbbl; 7 Mbbl</t>
  </si>
  <si>
    <t>$1877 million</t>
  </si>
  <si>
    <t>67 Mbbl</t>
  </si>
  <si>
    <t>17505 km 2</t>
  </si>
  <si>
    <t>124 Mbbl</t>
  </si>
  <si>
    <t>$1862 million</t>
  </si>
  <si>
    <t>189 Mbbl; 17 Mbbl</t>
  </si>
  <si>
    <t>$1850 million</t>
  </si>
  <si>
    <t>7543 Mbbl</t>
  </si>
  <si>
    <t>$1847 million</t>
  </si>
  <si>
    <t>12 Mbbl; 2 Mbbl</t>
  </si>
  <si>
    <t>$1841 million</t>
  </si>
  <si>
    <t>1339 Mbbl; 3 Mbbl</t>
  </si>
  <si>
    <t>18676 km 2</t>
  </si>
  <si>
    <t>$1838 million</t>
  </si>
  <si>
    <t>$1835 million</t>
  </si>
  <si>
    <t>625 Mbbl; 5 Mbbl</t>
  </si>
  <si>
    <t>3405 km 2</t>
  </si>
  <si>
    <t>$1834 million</t>
  </si>
  <si>
    <t>568 Mbbl</t>
  </si>
  <si>
    <t>3000 Mbbl</t>
  </si>
  <si>
    <t>$1831 million</t>
  </si>
  <si>
    <t>600 Mbbl</t>
  </si>
  <si>
    <t>14779 km 2</t>
  </si>
  <si>
    <t>Hajoki</t>
  </si>
  <si>
    <t>Makao</t>
  </si>
  <si>
    <t>5280 Mbbl</t>
  </si>
  <si>
    <t>4383 km 2</t>
  </si>
  <si>
    <t>http://blocgame.com/stats.php?id=60093</t>
  </si>
  <si>
    <t>$1816 million</t>
  </si>
  <si>
    <t>53 Mbbl; 9 Mbbl</t>
  </si>
  <si>
    <t>$1811 million</t>
  </si>
  <si>
    <t>2303 Mbbl; 5 Mbbl</t>
  </si>
  <si>
    <t>$1803 million</t>
  </si>
  <si>
    <t>563 Mbbl; 5 Mbbl</t>
  </si>
  <si>
    <t>$1791 million</t>
  </si>
  <si>
    <t>897 Mbbl</t>
  </si>
  <si>
    <t>$1786 million</t>
  </si>
  <si>
    <t>327 Mbbl</t>
  </si>
  <si>
    <t>$1783 million</t>
  </si>
  <si>
    <t>123 Mbbl; 5 Mbbl</t>
  </si>
  <si>
    <t>22287 km 2</t>
  </si>
  <si>
    <t>$1778 million</t>
  </si>
  <si>
    <t>106 Mbbl; 3 Mbbl</t>
  </si>
  <si>
    <t>29323 km 2</t>
  </si>
  <si>
    <t>$1774 million</t>
  </si>
  <si>
    <t>196 Mbbl</t>
  </si>
  <si>
    <t>$1771 million</t>
  </si>
  <si>
    <t>61 Mbbl</t>
  </si>
  <si>
    <t>last online 67 hours ago</t>
  </si>
  <si>
    <t>179 Mbbl; 3 Mbbl</t>
  </si>
  <si>
    <t>$1762 million</t>
  </si>
  <si>
    <t>15 Mbbl; 4 Mbbl</t>
  </si>
  <si>
    <t>12261 km 2</t>
  </si>
  <si>
    <t>$1753 million</t>
  </si>
  <si>
    <t>78 Mbbl; 10 Mbbl</t>
  </si>
  <si>
    <t>$1752 million</t>
  </si>
  <si>
    <t>5799 Mbbl; 31 Mbbl</t>
  </si>
  <si>
    <t>34 ships</t>
  </si>
  <si>
    <t>$1746 million</t>
  </si>
  <si>
    <t>1074 Mbbl</t>
  </si>
  <si>
    <t>5356 km 2</t>
  </si>
  <si>
    <t>$1744 million</t>
  </si>
  <si>
    <t>38103 km 2</t>
  </si>
  <si>
    <t>$1741 million</t>
  </si>
  <si>
    <t>455 Mbbl; 5 Mbbl</t>
  </si>
  <si>
    <t>$1734 million</t>
  </si>
  <si>
    <t>3112 Mbbl; 10 Mbbl</t>
  </si>
  <si>
    <t>$1732 million</t>
  </si>
  <si>
    <t>$1728 million</t>
  </si>
  <si>
    <t>435 Mbbl; 3 Mbbl</t>
  </si>
  <si>
    <t>$1727 million</t>
  </si>
  <si>
    <t>760 Mbbl; 4 Mbbl</t>
  </si>
  <si>
    <t>$1726 million</t>
  </si>
  <si>
    <t>5052 km 2</t>
  </si>
  <si>
    <t>515 Mbbl</t>
  </si>
  <si>
    <t>16187 km 2</t>
  </si>
  <si>
    <t>304 Mbbl; 10 Mbbl</t>
  </si>
  <si>
    <t>3102 Mbbl</t>
  </si>
  <si>
    <t>$1720 million</t>
  </si>
  <si>
    <t>4384 Mbbl; 10 Mbbl</t>
  </si>
  <si>
    <t>$1718 million</t>
  </si>
  <si>
    <t>2257 Mbbl</t>
  </si>
  <si>
    <t>3986 Mbbl</t>
  </si>
  <si>
    <t>$1705 million</t>
  </si>
  <si>
    <t>270 Mbbl</t>
  </si>
  <si>
    <t>$1696 million</t>
  </si>
  <si>
    <t>418 Mbbl; 12 Mbbl</t>
  </si>
  <si>
    <t>$1695 million</t>
  </si>
  <si>
    <t>134 Mbbl; 4 Mbbl</t>
  </si>
  <si>
    <t>$1691 million</t>
  </si>
  <si>
    <t>139 Mbbl; 2 Mbbl</t>
  </si>
  <si>
    <t>$1690 million</t>
  </si>
  <si>
    <t>237 Mbbl; 6 Mbbl</t>
  </si>
  <si>
    <t>46695 km 2</t>
  </si>
  <si>
    <t>$1689 million</t>
  </si>
  <si>
    <t>272 Mbbl; 7 Mbbl</t>
  </si>
  <si>
    <t>269 Mbbl; 2 Mbbl</t>
  </si>
  <si>
    <t>28174 km 2</t>
  </si>
  <si>
    <t>3652 Mbbl; 15 Mbbl</t>
  </si>
  <si>
    <t>19238 km 2</t>
  </si>
  <si>
    <t>$1676 million</t>
  </si>
  <si>
    <t>197 Mbbl; 5 Mbbl</t>
  </si>
  <si>
    <t>57764 km 2</t>
  </si>
  <si>
    <t>$1672 million</t>
  </si>
  <si>
    <t>$1669 million</t>
  </si>
  <si>
    <t>246 Mbbl; 14 Mbbl</t>
  </si>
  <si>
    <t>$1664 million</t>
  </si>
  <si>
    <t>21 Mbbl; 8 Mbbl</t>
  </si>
  <si>
    <t>11280 km 2</t>
  </si>
  <si>
    <t>7779 Mbbl; 23 Mbbl</t>
  </si>
  <si>
    <t>$1646 million</t>
  </si>
  <si>
    <t>last online 72 hours ago</t>
  </si>
  <si>
    <t>$1643 million</t>
  </si>
  <si>
    <t>50 Mbbl; 3 Mbbl</t>
  </si>
  <si>
    <t>$1629 million</t>
  </si>
  <si>
    <t>119 Mbbl</t>
  </si>
  <si>
    <t>$1625 million</t>
  </si>
  <si>
    <t>1518 Mbbl; 6 Mbbl</t>
  </si>
  <si>
    <t>$1624 million</t>
  </si>
  <si>
    <t>10648 Mbbl</t>
  </si>
  <si>
    <t>$1623 million</t>
  </si>
  <si>
    <t>2454 Mbbl; 8 Mbbl</t>
  </si>
  <si>
    <t>195k active personnel</t>
  </si>
  <si>
    <t>$1619 million</t>
  </si>
  <si>
    <t>67199 km 2</t>
  </si>
  <si>
    <t>$1609 million</t>
  </si>
  <si>
    <t>93 Mbbl; 9 Mbbl</t>
  </si>
  <si>
    <t>38747 km 2</t>
  </si>
  <si>
    <t>$1608 million</t>
  </si>
  <si>
    <t>$1605 million</t>
  </si>
  <si>
    <t>5282 Mbbl; 14 Mbbl</t>
  </si>
  <si>
    <t>$1596 million</t>
  </si>
  <si>
    <t>2477 Mbbl; 7 Mbbl</t>
  </si>
  <si>
    <t>$1586 million</t>
  </si>
  <si>
    <t>$1584 million</t>
  </si>
  <si>
    <t>17 Mbbl; 3 Mbbl</t>
  </si>
  <si>
    <t>2463 Mbbl; 28 Mbbl</t>
  </si>
  <si>
    <t>$1579 million</t>
  </si>
  <si>
    <t>4742 Mbbl; 22 Mbbl</t>
  </si>
  <si>
    <t>229k active personnel</t>
  </si>
  <si>
    <t>$1578 million</t>
  </si>
  <si>
    <t>290 Mbbl; 4 Mbbl</t>
  </si>
  <si>
    <t>$1577 million</t>
  </si>
  <si>
    <t>368 Mbbl</t>
  </si>
  <si>
    <t>226k active personnel</t>
  </si>
  <si>
    <t>$1576 million</t>
  </si>
  <si>
    <t>424 Mbbl</t>
  </si>
  <si>
    <t>$1575 million</t>
  </si>
  <si>
    <t>361 Mbbl</t>
  </si>
  <si>
    <t>$1574 million</t>
  </si>
  <si>
    <t>85 Mbbl</t>
  </si>
  <si>
    <t>34452 km 2</t>
  </si>
  <si>
    <t>2127 Mbbl</t>
  </si>
  <si>
    <t>1325 Mbbl; 10 Mbbl</t>
  </si>
  <si>
    <t>246 Mbbl; 3 Mbbl</t>
  </si>
  <si>
    <t>36 Mbbl; 2 Mbbl</t>
  </si>
  <si>
    <t>$1568 million</t>
  </si>
  <si>
    <t>63 Mbbl; 2 Mbbl</t>
  </si>
  <si>
    <t>350 Mbbl; 3 Mbbl</t>
  </si>
  <si>
    <t>2557 Mbbl; 5 Mbbl</t>
  </si>
  <si>
    <t>4092 Mbbl</t>
  </si>
  <si>
    <t>$1555 million</t>
  </si>
  <si>
    <t>6391 Mbbl; 27 Mbbl</t>
  </si>
  <si>
    <t>$1544 million</t>
  </si>
  <si>
    <t>1298 Mbbl</t>
  </si>
  <si>
    <t>$1542 million</t>
  </si>
  <si>
    <t>594 Mbbl</t>
  </si>
  <si>
    <t>245 Mbbl</t>
  </si>
  <si>
    <t>1763 km 2</t>
  </si>
  <si>
    <t>$1533 million</t>
  </si>
  <si>
    <t>20 Mbbl; 1 Mbbl</t>
  </si>
  <si>
    <t>$1531 million</t>
  </si>
  <si>
    <t>last online 57 hours ago</t>
  </si>
  <si>
    <t>$1528 million</t>
  </si>
  <si>
    <t>365 Mbbl; 5 Mbbl</t>
  </si>
  <si>
    <t>$1526 million</t>
  </si>
  <si>
    <t>5715 Mbbl; 7 Mbbl</t>
  </si>
  <si>
    <t>31 Mbbl</t>
  </si>
  <si>
    <t>2279 Mbbl</t>
  </si>
  <si>
    <t>$1513 million</t>
  </si>
  <si>
    <t>1230 Mbbl; 7 Mbbl</t>
  </si>
  <si>
    <t>3544 Mbbl; 30 Mbbl</t>
  </si>
  <si>
    <t>$1500 million</t>
  </si>
  <si>
    <t>$1491 million</t>
  </si>
  <si>
    <t>$1490 million</t>
  </si>
  <si>
    <t>357 Mbbl</t>
  </si>
  <si>
    <t>$1481 million</t>
  </si>
  <si>
    <t>126 Mbbl; 3 Mbbl</t>
  </si>
  <si>
    <t>$1475 million</t>
  </si>
  <si>
    <t>580 Mbbl; 2 Mbbl</t>
  </si>
  <si>
    <t>$1463 million</t>
  </si>
  <si>
    <t>$1456 million</t>
  </si>
  <si>
    <t>209 Mbbl; 3 Mbbl</t>
  </si>
  <si>
    <t>$1453 million</t>
  </si>
  <si>
    <t>$1450 million</t>
  </si>
  <si>
    <t>918 Mbbl; 7 Mbbl</t>
  </si>
  <si>
    <t>$1447 million</t>
  </si>
  <si>
    <t>1514 Mbbl; 2 Mbbl</t>
  </si>
  <si>
    <t>84 Mbbl; 6 Mbbl</t>
  </si>
  <si>
    <t>$1444 million</t>
  </si>
  <si>
    <t>5551 Mbbl; 31 Mbbl</t>
  </si>
  <si>
    <t>80 Mbbl</t>
  </si>
  <si>
    <t>4315 km 2</t>
  </si>
  <si>
    <t>$1441 million</t>
  </si>
  <si>
    <t>136 Mbbl; 5 Mbbl</t>
  </si>
  <si>
    <t>$1439 million</t>
  </si>
  <si>
    <t>75 Mbbl</t>
  </si>
  <si>
    <t>25378 km 2</t>
  </si>
  <si>
    <t>$1434 million</t>
  </si>
  <si>
    <t>$1423 million</t>
  </si>
  <si>
    <t>520 Mbbl; 4 Mbbl</t>
  </si>
  <si>
    <t>261 Mbbl; 12 Mbbl</t>
  </si>
  <si>
    <t>563 Mbbl; 4 Mbbl</t>
  </si>
  <si>
    <t>7 Mbbl; 3 Mbbl</t>
  </si>
  <si>
    <t>93 Mbbl; 12 Mbbl</t>
  </si>
  <si>
    <t>$1408 million</t>
  </si>
  <si>
    <t>$1407 million</t>
  </si>
  <si>
    <t>37 Mbbl</t>
  </si>
  <si>
    <t>11298 km 2</t>
  </si>
  <si>
    <t>$1404 million</t>
  </si>
  <si>
    <t>1709 Mbbl</t>
  </si>
  <si>
    <t>$1402 million</t>
  </si>
  <si>
    <t>394 Mbbl; 14 Mbbl</t>
  </si>
  <si>
    <t>47770 km 2</t>
  </si>
  <si>
    <t>$1399 million</t>
  </si>
  <si>
    <t>$1396 million</t>
  </si>
  <si>
    <t>285 Mbbl; 4 Mbbl</t>
  </si>
  <si>
    <t>4550 Mbbl; 10 Mbbl</t>
  </si>
  <si>
    <t>1051 Mbbl</t>
  </si>
  <si>
    <t>$1385 million</t>
  </si>
  <si>
    <t>1006 Mbbl; 7 Mbbl</t>
  </si>
  <si>
    <t>42743 km 2</t>
  </si>
  <si>
    <t>$1383 million</t>
  </si>
  <si>
    <t>194 Mbbl</t>
  </si>
  <si>
    <t>283 Mbbl; 12 Mbbl</t>
  </si>
  <si>
    <t>$1377 million</t>
  </si>
  <si>
    <t>1937 Mbbl</t>
  </si>
  <si>
    <t>196 Mbbl; 1 Mbbl</t>
  </si>
  <si>
    <t>$1366 million</t>
  </si>
  <si>
    <t>500 Mbbl</t>
  </si>
  <si>
    <t>$1360 million</t>
  </si>
  <si>
    <t>222 Mbbl; 4 Mbbl</t>
  </si>
  <si>
    <t>30119 km 2</t>
  </si>
  <si>
    <t>2908 Mbbl; 7 Mbbl</t>
  </si>
  <si>
    <t>14340 km 2</t>
  </si>
  <si>
    <t>$1338 million</t>
  </si>
  <si>
    <t>30714 km 2</t>
  </si>
  <si>
    <t>$1333 million</t>
  </si>
  <si>
    <t>409 Mbbl</t>
  </si>
  <si>
    <t>$1329 million</t>
  </si>
  <si>
    <t>7811 Mbbl; 14 Mbbl</t>
  </si>
  <si>
    <t>$1325 million</t>
  </si>
  <si>
    <t>5698 Mbbl</t>
  </si>
  <si>
    <t>last online 168 hours ago</t>
  </si>
  <si>
    <t>$1321 million</t>
  </si>
  <si>
    <t>6960 km 2</t>
  </si>
  <si>
    <t>$1318 million</t>
  </si>
  <si>
    <t>$1315 million</t>
  </si>
  <si>
    <t>1161 Mbbl; 1 Mbbl</t>
  </si>
  <si>
    <t>$1308 million</t>
  </si>
  <si>
    <t>64 Mbbl; 10 Mbbl</t>
  </si>
  <si>
    <t>27141 km 2</t>
  </si>
  <si>
    <t>$1306 million</t>
  </si>
  <si>
    <t>$1302 million</t>
  </si>
  <si>
    <t>2552 Mbbl</t>
  </si>
  <si>
    <t>$1300 million</t>
  </si>
  <si>
    <t>22756 km 2</t>
  </si>
  <si>
    <t>362 Mbbl; 8 Mbbl</t>
  </si>
  <si>
    <t>$1280 million</t>
  </si>
  <si>
    <t>1440 km 2</t>
  </si>
  <si>
    <t>187 Mbbl</t>
  </si>
  <si>
    <t>$1275 million</t>
  </si>
  <si>
    <t>55 Mbbl; 5 Mbbl</t>
  </si>
  <si>
    <t>763 Mbbl</t>
  </si>
  <si>
    <t>$1268 million</t>
  </si>
  <si>
    <t>722 Mbbl; 3 Mbbl</t>
  </si>
  <si>
    <t>$1262 million</t>
  </si>
  <si>
    <t>$1258 million</t>
  </si>
  <si>
    <t>286 Mbbl; 6 Mbbl</t>
  </si>
  <si>
    <t>26422 km 2</t>
  </si>
  <si>
    <t>$1251 million</t>
  </si>
  <si>
    <t>$1245 million</t>
  </si>
  <si>
    <t>2031 Mbbl; 11 Mbbl</t>
  </si>
  <si>
    <t>$1244 million</t>
  </si>
  <si>
    <t>387 Mbbl</t>
  </si>
  <si>
    <t>$1241 million</t>
  </si>
  <si>
    <t>94 Mbbl</t>
  </si>
  <si>
    <t>334 Mbbl; 3 Mbbl</t>
  </si>
  <si>
    <t>$1239 million</t>
  </si>
  <si>
    <t>386 Mbbl; 14 Mbbl</t>
  </si>
  <si>
    <t>$1238 million</t>
  </si>
  <si>
    <t>4459 Mbbl</t>
  </si>
  <si>
    <t>$1236 million</t>
  </si>
  <si>
    <t>121 Mbbl</t>
  </si>
  <si>
    <t>$1232 million</t>
  </si>
  <si>
    <t>1272 Mbbl</t>
  </si>
  <si>
    <t>6018 Mbbl; 24 Mbbl</t>
  </si>
  <si>
    <t>4823 Mbbl</t>
  </si>
  <si>
    <t>1899 Mbbl; 16 Mbbl</t>
  </si>
  <si>
    <t>2908 Mbbl; 13 Mbbl</t>
  </si>
  <si>
    <t>$1222 million</t>
  </si>
  <si>
    <t>6573 Mbbl; 11 Mbbl</t>
  </si>
  <si>
    <t>$1219 million</t>
  </si>
  <si>
    <t>4828 Mbbl; 14 Mbbl</t>
  </si>
  <si>
    <t>$1215 million</t>
  </si>
  <si>
    <t>191 Mbbl; 10 Mbbl</t>
  </si>
  <si>
    <t>5042 Mbbl</t>
  </si>
  <si>
    <t>$1204 million</t>
  </si>
  <si>
    <t>13984 km 2</t>
  </si>
  <si>
    <t>$1201 million</t>
  </si>
  <si>
    <t>482 Mbbl; 7 Mbbl</t>
  </si>
  <si>
    <t>$1196 million</t>
  </si>
  <si>
    <t>784 Mbbl; 4 Mbbl</t>
  </si>
  <si>
    <t>$1195 million</t>
  </si>
  <si>
    <t>1033 Mbbl</t>
  </si>
  <si>
    <t>$1190 million</t>
  </si>
  <si>
    <t>274 Mbbl; 11 Mbbl</t>
  </si>
  <si>
    <t>$1189 million</t>
  </si>
  <si>
    <t>$1186 million</t>
  </si>
  <si>
    <t>$1184 million</t>
  </si>
  <si>
    <t>$1180 million</t>
  </si>
  <si>
    <t>1566 Mbbl; 9 Mbbl</t>
  </si>
  <si>
    <t>3 Mbbl; 2 Mbbl</t>
  </si>
  <si>
    <t>$1175 million</t>
  </si>
  <si>
    <t>985 Mbbl</t>
  </si>
  <si>
    <t>6653 Mbbl; 22 Mbbl</t>
  </si>
  <si>
    <t>$1163 million</t>
  </si>
  <si>
    <t>$1151 million</t>
  </si>
  <si>
    <t>423 Mbbl; 5 Mbbl</t>
  </si>
  <si>
    <t>915 Mbbl</t>
  </si>
  <si>
    <t>954 Mbbl; 5 Mbbl</t>
  </si>
  <si>
    <t>$1140 million</t>
  </si>
  <si>
    <t>3442 Mbbl</t>
  </si>
  <si>
    <t>36153 km 2</t>
  </si>
  <si>
    <t>316 Mbbl</t>
  </si>
  <si>
    <t>4264 Mbbl; 9 Mbbl</t>
  </si>
  <si>
    <t>$1137 million</t>
  </si>
  <si>
    <t>5274 Mbbl</t>
  </si>
  <si>
    <t>$1136 million</t>
  </si>
  <si>
    <t>52 Mbbl</t>
  </si>
  <si>
    <t>2980 Mbbl; 6 Mbbl</t>
  </si>
  <si>
    <t>2725 Mbbl; 7 Mbbl</t>
  </si>
  <si>
    <t>614 Mbbl; 3 Mbbl</t>
  </si>
  <si>
    <t>$1116 million</t>
  </si>
  <si>
    <t>$1109 million</t>
  </si>
  <si>
    <t>251 Mbbl; 2 Mbbl</t>
  </si>
  <si>
    <t>$1108 million</t>
  </si>
  <si>
    <t>3415 Mbbl; 5 Mbbl</t>
  </si>
  <si>
    <t>$1106 million</t>
  </si>
  <si>
    <t>866 Mbbl; 26 Mbbl</t>
  </si>
  <si>
    <t>last online 170 hours ago</t>
  </si>
  <si>
    <t>$1101 million</t>
  </si>
  <si>
    <t>721 Mbbl; 7 Mbbl</t>
  </si>
  <si>
    <t>2096 Mbbl</t>
  </si>
  <si>
    <t>$1098 million</t>
  </si>
  <si>
    <t>$1090 million</t>
  </si>
  <si>
    <t>418 Mbbl</t>
  </si>
  <si>
    <t>4470 km 2</t>
  </si>
  <si>
    <t>$1089 million</t>
  </si>
  <si>
    <t>$1087 million</t>
  </si>
  <si>
    <t>453 Mbbl; 3 Mbbl</t>
  </si>
  <si>
    <t>$1084 million</t>
  </si>
  <si>
    <t>3367 Mbbl; 21 Mbbl</t>
  </si>
  <si>
    <t>$1071 million</t>
  </si>
  <si>
    <t>309 Mbbl</t>
  </si>
  <si>
    <t>683 Mbbl; 14 Mbbl</t>
  </si>
  <si>
    <t>$1062 million</t>
  </si>
  <si>
    <t>292 Mbbl</t>
  </si>
  <si>
    <t>$1057 million</t>
  </si>
  <si>
    <t>120 Mbbl; 4 Mbbl</t>
  </si>
  <si>
    <t>48950 km 2</t>
  </si>
  <si>
    <t>195 Mbbl; 3 Mbbl</t>
  </si>
  <si>
    <t>$1050 million</t>
  </si>
  <si>
    <t>$1046 million</t>
  </si>
  <si>
    <t>1000 Mbbl; 7 Mbbl</t>
  </si>
  <si>
    <t>$1042 million</t>
  </si>
  <si>
    <t>$1038 million</t>
  </si>
  <si>
    <t>6128 Mbbl</t>
  </si>
  <si>
    <t>$1037 million</t>
  </si>
  <si>
    <t>3504 Mbbl; 11 Mbbl</t>
  </si>
  <si>
    <t>46532 km 2</t>
  </si>
  <si>
    <t>$1035 million</t>
  </si>
  <si>
    <t>781 Mbbl</t>
  </si>
  <si>
    <t>$1029 million</t>
  </si>
  <si>
    <t>933 Mbbl; 17 Mbbl</t>
  </si>
  <si>
    <t>$1028 million</t>
  </si>
  <si>
    <t>246 Mbbl</t>
  </si>
  <si>
    <t>$1024 million</t>
  </si>
  <si>
    <t>389 Mbbl</t>
  </si>
  <si>
    <t>171 Mbbl</t>
  </si>
  <si>
    <t>$1019 million</t>
  </si>
  <si>
    <t>76 Mbbl; 2 Mbbl</t>
  </si>
  <si>
    <t>214 Mbbl; 1 Mbbl</t>
  </si>
  <si>
    <t>329 Mbbl; 2 Mbbl</t>
  </si>
  <si>
    <t>82 Mbbl</t>
  </si>
  <si>
    <t>356 Mbbl; 2 Mbbl</t>
  </si>
  <si>
    <t>1507 Mbbl</t>
  </si>
  <si>
    <t>$1006 million</t>
  </si>
  <si>
    <t>286 Mbbl; 1 Mbbl</t>
  </si>
  <si>
    <t>$1005 million</t>
  </si>
  <si>
    <t>201 Mbbl</t>
  </si>
  <si>
    <t>N'vear</t>
  </si>
  <si>
    <t>Czar Jakola</t>
  </si>
  <si>
    <t>$1003 million</t>
  </si>
  <si>
    <t>323 Mbbl; 2 Mbbl</t>
  </si>
  <si>
    <t>9267 km 2</t>
  </si>
  <si>
    <t>http://blocgame.com/stats.php?id=51690</t>
  </si>
  <si>
    <t>7461 Mbbl</t>
  </si>
  <si>
    <t>$1001 million</t>
  </si>
  <si>
    <t>339 Mbbl</t>
  </si>
  <si>
    <t>445 Mbbl; 5 Mbbl</t>
  </si>
  <si>
    <t>156 Mbbl; 1 Mbbl</t>
  </si>
  <si>
    <t>25146 km 2</t>
  </si>
  <si>
    <t>$986 million</t>
  </si>
  <si>
    <t>$982 million</t>
  </si>
  <si>
    <t>5261 Mbbl; 17 Mbbl</t>
  </si>
  <si>
    <t>$978 million</t>
  </si>
  <si>
    <t>$976 million</t>
  </si>
  <si>
    <t>4170 Mbbl; 24 Mbbl</t>
  </si>
  <si>
    <t>81 Mbbl; 5 Mbbl</t>
  </si>
  <si>
    <t>7658 Mbbl</t>
  </si>
  <si>
    <t>$974 million</t>
  </si>
  <si>
    <t>$972 million</t>
  </si>
  <si>
    <t>79 Mbbl; 3 Mbbl</t>
  </si>
  <si>
    <t>15486 km 2</t>
  </si>
  <si>
    <t>$971 million</t>
  </si>
  <si>
    <t>720 Mbbl; 2 Mbbl</t>
  </si>
  <si>
    <t>$968 million</t>
  </si>
  <si>
    <t>2511 km 2</t>
  </si>
  <si>
    <t>$962 million</t>
  </si>
  <si>
    <t>5537 Mbbl</t>
  </si>
  <si>
    <t>106 Mbbl; 1 Mbbl</t>
  </si>
  <si>
    <t>$959 million</t>
  </si>
  <si>
    <t>73 Mbbl</t>
  </si>
  <si>
    <t>$958 million</t>
  </si>
  <si>
    <t>$955 million</t>
  </si>
  <si>
    <t>4833 Mbbl; 17 Mbbl</t>
  </si>
  <si>
    <t>last online 176 hours ago</t>
  </si>
  <si>
    <t>590 Mbbl; 2 Mbbl</t>
  </si>
  <si>
    <t>904 Mbbl; 2 Mbbl</t>
  </si>
  <si>
    <t>923 Mbbl</t>
  </si>
  <si>
    <t>57 Mbbl; 1 Mbbl</t>
  </si>
  <si>
    <t>506k active personnel</t>
  </si>
  <si>
    <t>$941 million</t>
  </si>
  <si>
    <t>5696 Mbbl</t>
  </si>
  <si>
    <t>3523 km 2</t>
  </si>
  <si>
    <t>$938 million</t>
  </si>
  <si>
    <t>2913 Mbbl</t>
  </si>
  <si>
    <t>268 Mbbl</t>
  </si>
  <si>
    <t>$937 million</t>
  </si>
  <si>
    <t>4385 Mbbl; 13 Mbbl</t>
  </si>
  <si>
    <t>$934 million</t>
  </si>
  <si>
    <t>2867 Mbbl</t>
  </si>
  <si>
    <t>$933 million</t>
  </si>
  <si>
    <t>934 Mbbl; 6 Mbbl</t>
  </si>
  <si>
    <t>633 Mbbl; 4 Mbbl</t>
  </si>
  <si>
    <t>$925 million</t>
  </si>
  <si>
    <t>215 Mbbl; 5 Mbbl</t>
  </si>
  <si>
    <t>160 Mbbl; 2 Mbbl</t>
  </si>
  <si>
    <t>$922 million</t>
  </si>
  <si>
    <t>53 Mbbl; 10 Mbbl</t>
  </si>
  <si>
    <t>$915 million</t>
  </si>
  <si>
    <t>455 Mbbl; 4 Mbbl</t>
  </si>
  <si>
    <t>457 Mbbl</t>
  </si>
  <si>
    <t>1062 Mbbl; 6 Mbbl</t>
  </si>
  <si>
    <t>$909 million</t>
  </si>
  <si>
    <t>$907 million</t>
  </si>
  <si>
    <t>430 Mbbl</t>
  </si>
  <si>
    <t>$906 million</t>
  </si>
  <si>
    <t>81 Mbbl; 4 Mbbl</t>
  </si>
  <si>
    <t>162 Mbbl; 3 Mbbl</t>
  </si>
  <si>
    <t>$901 million</t>
  </si>
  <si>
    <t>3849 Mbbl; 26 Mbbl</t>
  </si>
  <si>
    <t>3161 Mbbl; 8 Mbbl</t>
  </si>
  <si>
    <t>last online 123 hours ago</t>
  </si>
  <si>
    <t>154k active personnel</t>
  </si>
  <si>
    <t>$895 million</t>
  </si>
  <si>
    <t>38372 km 2</t>
  </si>
  <si>
    <t>5171 km 2</t>
  </si>
  <si>
    <t>608 Mbbl</t>
  </si>
  <si>
    <t>2175 Mbbl</t>
  </si>
  <si>
    <t>1648 Mbbl; 2 Mbbl</t>
  </si>
  <si>
    <t>$883 million</t>
  </si>
  <si>
    <t>$880 million</t>
  </si>
  <si>
    <t>2963 Mbbl</t>
  </si>
  <si>
    <t>$877 million</t>
  </si>
  <si>
    <t>1618 Mbbl; 32 Mbbl</t>
  </si>
  <si>
    <t>$875 million</t>
  </si>
  <si>
    <t>9175 km 2</t>
  </si>
  <si>
    <t>$873 million</t>
  </si>
  <si>
    <t>7375 Mbbl</t>
  </si>
  <si>
    <t>$871 million</t>
  </si>
  <si>
    <t>427 Mbbl; 1 Mbbl</t>
  </si>
  <si>
    <t>$865 million</t>
  </si>
  <si>
    <t>102 Mbbl; 3 Mbbl</t>
  </si>
  <si>
    <t>30342 km 2</t>
  </si>
  <si>
    <t>$854 million</t>
  </si>
  <si>
    <t>343 Mbbl</t>
  </si>
  <si>
    <t>2396 Mbbl</t>
  </si>
  <si>
    <t>$851 million</t>
  </si>
  <si>
    <t>247 Mbbl</t>
  </si>
  <si>
    <t>379 Mbbl; 6 Mbbl</t>
  </si>
  <si>
    <t>22825 km 2</t>
  </si>
  <si>
    <t>2461 Mbbl</t>
  </si>
  <si>
    <t>240k active personnel</t>
  </si>
  <si>
    <t>2090 Mbbl</t>
  </si>
  <si>
    <t>573 Mbbl</t>
  </si>
  <si>
    <t>$839 million</t>
  </si>
  <si>
    <t>240 Mbbl; 8 Mbbl</t>
  </si>
  <si>
    <t>$838 million</t>
  </si>
  <si>
    <t>4150 Mbbl; 6 Mbbl</t>
  </si>
  <si>
    <t>311 Mbbl; 9 Mbbl</t>
  </si>
  <si>
    <t>25385 km 2</t>
  </si>
  <si>
    <t>$831 million</t>
  </si>
  <si>
    <t>2096 Mbbl; 12 Mbbl</t>
  </si>
  <si>
    <t>296 Mbbl; 13 Mbbl</t>
  </si>
  <si>
    <t>$824 million</t>
  </si>
  <si>
    <t>427 Mbbl; 2 Mbbl</t>
  </si>
  <si>
    <t>277 Mbbl; 2 Mbbl</t>
  </si>
  <si>
    <t>$823 million</t>
  </si>
  <si>
    <t>334 Mbbl; 5 Mbbl</t>
  </si>
  <si>
    <t>1636 Mbbl; 2 Mbbl</t>
  </si>
  <si>
    <t>$815 million</t>
  </si>
  <si>
    <t>2963 Mbbl; 3 Mbbl</t>
  </si>
  <si>
    <t>13771 km 2</t>
  </si>
  <si>
    <t>$806 million</t>
  </si>
  <si>
    <t>3255 Mbbl; 12 Mbbl</t>
  </si>
  <si>
    <t>35755 km 2</t>
  </si>
  <si>
    <t>3902 Mbbl</t>
  </si>
  <si>
    <t>324 Mbbl; 1 Mbbl</t>
  </si>
  <si>
    <t>$794 million</t>
  </si>
  <si>
    <t>210 Mbbl; 2 Mbbl</t>
  </si>
  <si>
    <t>14 Mbbl; 5 Mbbl</t>
  </si>
  <si>
    <t>$788 million</t>
  </si>
  <si>
    <t>6436 km 2</t>
  </si>
  <si>
    <t>$783 million</t>
  </si>
  <si>
    <t>2392 Mbbl; 2 Mbbl</t>
  </si>
  <si>
    <t>$782 million</t>
  </si>
  <si>
    <t>157 Mbbl; 5 Mbbl</t>
  </si>
  <si>
    <t>13616 km 2</t>
  </si>
  <si>
    <t>6784 Mbbl; 15 Mbbl</t>
  </si>
  <si>
    <t>$770 million</t>
  </si>
  <si>
    <t>$765 million</t>
  </si>
  <si>
    <t>1339 Mbbl; 6 Mbbl</t>
  </si>
  <si>
    <t>20860 km 2</t>
  </si>
  <si>
    <t>last online 75 hours ago</t>
  </si>
  <si>
    <t>$763 million</t>
  </si>
  <si>
    <t>10249 km 2</t>
  </si>
  <si>
    <t>27 Mbbl; 4 Mbbl</t>
  </si>
  <si>
    <t>96 Mbbl</t>
  </si>
  <si>
    <t>$750 million</t>
  </si>
  <si>
    <t>39 Mbbl; 2 Mbbl</t>
  </si>
  <si>
    <t>2483 Mbbl</t>
  </si>
  <si>
    <t>1180 Mbbl</t>
  </si>
  <si>
    <t>$739 million</t>
  </si>
  <si>
    <t>1204 Mbbl; 2 Mbbl</t>
  </si>
  <si>
    <t>$735 million</t>
  </si>
  <si>
    <t>92 Mbbl; 11 Mbbl</t>
  </si>
  <si>
    <t>$733 million</t>
  </si>
  <si>
    <t>$730 million</t>
  </si>
  <si>
    <t>$728 million</t>
  </si>
  <si>
    <t>4259 Mbbl; 2 Mbbl</t>
  </si>
  <si>
    <t>312 Mbbl; 5 Mbbl</t>
  </si>
  <si>
    <t>$724 million</t>
  </si>
  <si>
    <t>11 Mbbl; 1 Mbbl</t>
  </si>
  <si>
    <t>1529 km 2</t>
  </si>
  <si>
    <t>255 Mbbl; 4 Mbbl</t>
  </si>
  <si>
    <t>last online 177 hours ago</t>
  </si>
  <si>
    <t>$709 million</t>
  </si>
  <si>
    <t>3008 Mbbl</t>
  </si>
  <si>
    <t>$704 million</t>
  </si>
  <si>
    <t>1629 Mbbl; 3 Mbbl</t>
  </si>
  <si>
    <t>$701 million</t>
  </si>
  <si>
    <t>$700 million</t>
  </si>
  <si>
    <t>3317 Mbbl; 2 Mbbl</t>
  </si>
  <si>
    <t>643 Mbbl; 3 Mbbl</t>
  </si>
  <si>
    <t>22970 km 2</t>
  </si>
  <si>
    <t>596 Mbbl; 6 Mbbl</t>
  </si>
  <si>
    <t>$694 million</t>
  </si>
  <si>
    <t>4901 Mbbl</t>
  </si>
  <si>
    <t>$693 million</t>
  </si>
  <si>
    <t>432 Mbbl; 1 Mbbl</t>
  </si>
  <si>
    <t>$689 million</t>
  </si>
  <si>
    <t>4085 Mbbl; 20 Mbbl</t>
  </si>
  <si>
    <t>$686 million</t>
  </si>
  <si>
    <t>70 Mbbl; 5 Mbbl</t>
  </si>
  <si>
    <t>20525 km 2</t>
  </si>
  <si>
    <t>588 Mbbl; 5 Mbbl</t>
  </si>
  <si>
    <t>24166 km 2</t>
  </si>
  <si>
    <t>133 Mbbl; 3 Mbbl</t>
  </si>
  <si>
    <t>$680 million</t>
  </si>
  <si>
    <t>69 Mbbl; 2 Mbbl</t>
  </si>
  <si>
    <t>$671 million</t>
  </si>
  <si>
    <t>322 Mbbl; 9 Mbbl</t>
  </si>
  <si>
    <t>32263 km 2</t>
  </si>
  <si>
    <t>Thiepia</t>
  </si>
  <si>
    <t>RulerKing</t>
  </si>
  <si>
    <t>$670 million</t>
  </si>
  <si>
    <t>411 km 2</t>
  </si>
  <si>
    <t>http://blocgame.com/stats.php?id=63846</t>
  </si>
  <si>
    <t>1062 Mbbl</t>
  </si>
  <si>
    <t>20618 km 2</t>
  </si>
  <si>
    <t>$669 million</t>
  </si>
  <si>
    <t>4412 Mbbl</t>
  </si>
  <si>
    <t>$668 million</t>
  </si>
  <si>
    <t>48 Mbbl; 9 Mbbl</t>
  </si>
  <si>
    <t>$664 million</t>
  </si>
  <si>
    <t>2457 Mbbl; 2 Mbbl</t>
  </si>
  <si>
    <t>342 Mbbl; 7 Mbbl</t>
  </si>
  <si>
    <t>$656 million</t>
  </si>
  <si>
    <t>3732 Mbbl; 16 Mbbl</t>
  </si>
  <si>
    <t>1489 Mbbl; 9 Mbbl</t>
  </si>
  <si>
    <t>$648 million</t>
  </si>
  <si>
    <t>$646 million</t>
  </si>
  <si>
    <t>4515 km 2</t>
  </si>
  <si>
    <t>2138 Mbbl; 6 Mbbl</t>
  </si>
  <si>
    <t>$642 million</t>
  </si>
  <si>
    <t>3103 Mbbl</t>
  </si>
  <si>
    <t>$641 million</t>
  </si>
  <si>
    <t>553 Mbbl; 6 Mbbl</t>
  </si>
  <si>
    <t>155 Mbbl; 5 Mbbl</t>
  </si>
  <si>
    <t>1989 Mbbl</t>
  </si>
  <si>
    <t>$633 million</t>
  </si>
  <si>
    <t>5211 Mbbl</t>
  </si>
  <si>
    <t>3020 Mbbl; 18 Mbbl</t>
  </si>
  <si>
    <t>79 Mbbl; 4 Mbbl</t>
  </si>
  <si>
    <t>$631 million</t>
  </si>
  <si>
    <t>17511 km 2</t>
  </si>
  <si>
    <t>26971 km 2</t>
  </si>
  <si>
    <t>$627 million</t>
  </si>
  <si>
    <t>5868 Mbbl; 17 Mbbl</t>
  </si>
  <si>
    <t>48948 km 2</t>
  </si>
  <si>
    <t>33 Mbbl</t>
  </si>
  <si>
    <t>$621 million</t>
  </si>
  <si>
    <t>1769 Mbbl; 2 Mbbl</t>
  </si>
  <si>
    <t>$620 million</t>
  </si>
  <si>
    <t>345 Mbbl; 4 Mbbl</t>
  </si>
  <si>
    <t>26947 km 2</t>
  </si>
  <si>
    <t>$619 million</t>
  </si>
  <si>
    <t>$618 million</t>
  </si>
  <si>
    <t>439 Mbbl; 6 Mbbl</t>
  </si>
  <si>
    <t>5155 km 2</t>
  </si>
  <si>
    <t>$616 million</t>
  </si>
  <si>
    <t>478 Mbbl</t>
  </si>
  <si>
    <t>228 Mbbl</t>
  </si>
  <si>
    <t>1176 Mbbl; 14 Mbbl</t>
  </si>
  <si>
    <t>Ireldan</t>
  </si>
  <si>
    <t>QDAWG</t>
  </si>
  <si>
    <t>$610 million</t>
  </si>
  <si>
    <t>1615 km 2</t>
  </si>
  <si>
    <t>http://blocgame.com/stats.php?id=64011</t>
  </si>
  <si>
    <t>$609 million</t>
  </si>
  <si>
    <t>4208 Mbbl; 9 Mbbl</t>
  </si>
  <si>
    <t>20239 km 2</t>
  </si>
  <si>
    <t>$606 million</t>
  </si>
  <si>
    <t>465 Mbbl; 2 Mbbl</t>
  </si>
  <si>
    <t>18453 km 2</t>
  </si>
  <si>
    <t>2752 Mbbl; 1 Mbbl</t>
  </si>
  <si>
    <t>145 Mbbl; 2 Mbbl</t>
  </si>
  <si>
    <t>$603 million</t>
  </si>
  <si>
    <t>$598 million</t>
  </si>
  <si>
    <t>1281 Mbbl</t>
  </si>
  <si>
    <t>13236 km 2</t>
  </si>
  <si>
    <t>$596 million</t>
  </si>
  <si>
    <t>448 Mbbl</t>
  </si>
  <si>
    <t>3478 Mbbl; 3 Mbbl</t>
  </si>
  <si>
    <t>1034 Mbbl; 5 Mbbl</t>
  </si>
  <si>
    <t>$587 million</t>
  </si>
  <si>
    <t>285 Mbbl; 2 Mbbl</t>
  </si>
  <si>
    <t>$586 million</t>
  </si>
  <si>
    <t>426 Mbbl; 6 Mbbl</t>
  </si>
  <si>
    <t>$583 million</t>
  </si>
  <si>
    <t>$581 million</t>
  </si>
  <si>
    <t>$577 million</t>
  </si>
  <si>
    <t>995 Mbbl; 6 Mbbl</t>
  </si>
  <si>
    <t>547 Mbbl; 2 Mbbl</t>
  </si>
  <si>
    <t>$573 million</t>
  </si>
  <si>
    <t>43 Mbbl</t>
  </si>
  <si>
    <t>1459 Mbbl; 3 Mbbl</t>
  </si>
  <si>
    <t>1526 Mbbl; 3 Mbbl</t>
  </si>
  <si>
    <t>$566 million</t>
  </si>
  <si>
    <t>22854 km 2</t>
  </si>
  <si>
    <t>$564 million</t>
  </si>
  <si>
    <t>1792 Mbbl</t>
  </si>
  <si>
    <t>$559 million</t>
  </si>
  <si>
    <t>3172 Mbbl; 10 Mbbl</t>
  </si>
  <si>
    <t>1378 Mbbl; 1 Mbbl</t>
  </si>
  <si>
    <t>561 Mbbl</t>
  </si>
  <si>
    <t>27327 km 2</t>
  </si>
  <si>
    <t>$553 million</t>
  </si>
  <si>
    <t>312 Mbbl</t>
  </si>
  <si>
    <t>$548 million</t>
  </si>
  <si>
    <t>3573 Mbbl</t>
  </si>
  <si>
    <t>2091 Mbbl; 5 Mbbl</t>
  </si>
  <si>
    <t>29750 km 2</t>
  </si>
  <si>
    <t>$545 million</t>
  </si>
  <si>
    <t>$544 million</t>
  </si>
  <si>
    <t>126 Mbbl; 2 Mbbl</t>
  </si>
  <si>
    <t>$535 million</t>
  </si>
  <si>
    <t>430 Mbbl; 2 Mbbl</t>
  </si>
  <si>
    <t>31415 km 2</t>
  </si>
  <si>
    <t>$531 million</t>
  </si>
  <si>
    <t>$526 million</t>
  </si>
  <si>
    <t>3027 Mbbl; 14 Mbbl</t>
  </si>
  <si>
    <t>174 Mbbl; 1 Mbbl</t>
  </si>
  <si>
    <t>18 Mbbl; 1 Mbbl</t>
  </si>
  <si>
    <t>256 Mbbl</t>
  </si>
  <si>
    <t>1939 Mbbl; 3 Mbbl</t>
  </si>
  <si>
    <t>20190 km 2</t>
  </si>
  <si>
    <t>385 Mbbl</t>
  </si>
  <si>
    <t>342 Mbbl; 2 Mbbl</t>
  </si>
  <si>
    <t>$511 million</t>
  </si>
  <si>
    <t>1927 Mbbl; 5 Mbbl</t>
  </si>
  <si>
    <t>$509 million</t>
  </si>
  <si>
    <t>150 Mbbl; 3 Mbbl</t>
  </si>
  <si>
    <t>32666 km 2</t>
  </si>
  <si>
    <t>500 Mbbl; 7 Mbbl</t>
  </si>
  <si>
    <t>149 Mbbl</t>
  </si>
  <si>
    <t>$504 million</t>
  </si>
  <si>
    <t>824 Mbbl</t>
  </si>
  <si>
    <t>$501 million</t>
  </si>
  <si>
    <t>123 Mbbl; 2 Mbbl</t>
  </si>
  <si>
    <t>$498 million</t>
  </si>
  <si>
    <t>929 Mbbl</t>
  </si>
  <si>
    <t>3067 km 2</t>
  </si>
  <si>
    <t>$497 million</t>
  </si>
  <si>
    <t>4247 Mbbl; 3 Mbbl</t>
  </si>
  <si>
    <t>20680 km 2</t>
  </si>
  <si>
    <t>203 Mbbl; 1 Mbbl</t>
  </si>
  <si>
    <t>28524 km 2</t>
  </si>
  <si>
    <t>$495 million</t>
  </si>
  <si>
    <t>1626 Mbbl; 2 Mbbl</t>
  </si>
  <si>
    <t>$492 million</t>
  </si>
  <si>
    <t>407 Mbbl; 3 Mbbl</t>
  </si>
  <si>
    <t>2558 Mbbl; 2 Mbbl</t>
  </si>
  <si>
    <t>Nazi Empire</t>
  </si>
  <si>
    <t>Fuhrer Stafford</t>
  </si>
  <si>
    <t>238 Mbbl</t>
  </si>
  <si>
    <t>http://blocgame.com/stats.php?id=64819</t>
  </si>
  <si>
    <t>$480 million</t>
  </si>
  <si>
    <t>208 Mbbl; 1 Mbbl</t>
  </si>
  <si>
    <t>$477 million</t>
  </si>
  <si>
    <t>177 Mbbl; 3 Mbbl</t>
  </si>
  <si>
    <t>$475 million</t>
  </si>
  <si>
    <t>4087 Mbbl; 2 Mbbl</t>
  </si>
  <si>
    <t>$474 million</t>
  </si>
  <si>
    <t>1109 Mbbl</t>
  </si>
  <si>
    <t>$473 million</t>
  </si>
  <si>
    <t>507 Mbbl; 8 Mbbl</t>
  </si>
  <si>
    <t>3652 km 2</t>
  </si>
  <si>
    <t>319 Mbbl; 9 Mbbl</t>
  </si>
  <si>
    <t>3473 km 2</t>
  </si>
  <si>
    <t>2063 Mbbl; 8 Mbbl</t>
  </si>
  <si>
    <t>20784 km 2</t>
  </si>
  <si>
    <t>$472 million</t>
  </si>
  <si>
    <t>2224 Mbbl; 2 Mbbl</t>
  </si>
  <si>
    <t>$465 million</t>
  </si>
  <si>
    <t>3465 Mbbl; 5 Mbbl</t>
  </si>
  <si>
    <t>2509 Mbbl; 6 Mbbl</t>
  </si>
  <si>
    <t>46133 km 2</t>
  </si>
  <si>
    <t>4116 Mbbl; 2 Mbbl</t>
  </si>
  <si>
    <t>$462 million</t>
  </si>
  <si>
    <t>2297 Mbbl; 1 Mbbl</t>
  </si>
  <si>
    <t>$459 million</t>
  </si>
  <si>
    <t>5667 Mbbl; 10 Mbbl</t>
  </si>
  <si>
    <t>$455 million</t>
  </si>
  <si>
    <t>5128 km 2</t>
  </si>
  <si>
    <t>4031 Mbbl; 3 Mbbl</t>
  </si>
  <si>
    <t>last online 171 hours ago</t>
  </si>
  <si>
    <t>$452 million</t>
  </si>
  <si>
    <t>4464 Mbbl; 1 Mbbl</t>
  </si>
  <si>
    <t>2288 Mbbl; 7 Mbbl</t>
  </si>
  <si>
    <t>20997 km 2</t>
  </si>
  <si>
    <t>327 Mbbl; 1 Mbbl</t>
  </si>
  <si>
    <t>$448 million</t>
  </si>
  <si>
    <t>947 Mbbl; 6 Mbbl</t>
  </si>
  <si>
    <t>$444 million</t>
  </si>
  <si>
    <t>2249 Mbbl; 1 Mbbl</t>
  </si>
  <si>
    <t>$443 million</t>
  </si>
  <si>
    <t>391 Mbbl; 2 Mbbl</t>
  </si>
  <si>
    <t>$442 million</t>
  </si>
  <si>
    <t>3778 Mbbl; 6 Mbbl</t>
  </si>
  <si>
    <t>32492 km 2</t>
  </si>
  <si>
    <t>6512 Mbbl; 5 Mbbl</t>
  </si>
  <si>
    <t>$441 million</t>
  </si>
  <si>
    <t>7629 Mbbl</t>
  </si>
  <si>
    <t>138948 km 2</t>
  </si>
  <si>
    <t>3452 Mbbl; 2 Mbbl</t>
  </si>
  <si>
    <t>174 Mbbl; 4 Mbbl</t>
  </si>
  <si>
    <t>25066 km 2</t>
  </si>
  <si>
    <t>last online 140 hours ago</t>
  </si>
  <si>
    <t>$437 million</t>
  </si>
  <si>
    <t>$436 million</t>
  </si>
  <si>
    <t>2107 Mbbl; 2 Mbbl</t>
  </si>
  <si>
    <t>$435 million</t>
  </si>
  <si>
    <t>5303 Mbbl; 2 Mbbl</t>
  </si>
  <si>
    <t>505 Mbbl; 2 Mbbl</t>
  </si>
  <si>
    <t>$433 million</t>
  </si>
  <si>
    <t>1026 Mbbl</t>
  </si>
  <si>
    <t>$431 million</t>
  </si>
  <si>
    <t>331 Mbbl</t>
  </si>
  <si>
    <t>54 Mbbl</t>
  </si>
  <si>
    <t>72 Mbbl; 4 Mbbl</t>
  </si>
  <si>
    <t>23187 km 2</t>
  </si>
  <si>
    <t>961 Mbbl; 2 Mbbl</t>
  </si>
  <si>
    <t>2075 Mbbl; 2 Mbbl</t>
  </si>
  <si>
    <t>883 Mbbl</t>
  </si>
  <si>
    <t>405 Mbbl; 3 Mbbl</t>
  </si>
  <si>
    <t>$424 million</t>
  </si>
  <si>
    <t>2574 Mbbl; 4 Mbbl</t>
  </si>
  <si>
    <t>8306 Mbbl; 14 Mbbl</t>
  </si>
  <si>
    <t>363 Mbbl; 4 Mbbl</t>
  </si>
  <si>
    <t>51 Mbbl</t>
  </si>
  <si>
    <t>11842 km 2</t>
  </si>
  <si>
    <t>5382 Mbbl</t>
  </si>
  <si>
    <t>5630 Mbbl; 4 Mbbl</t>
  </si>
  <si>
    <t>$417 million</t>
  </si>
  <si>
    <t>396 Mbbl</t>
  </si>
  <si>
    <t>$414 million</t>
  </si>
  <si>
    <t>$413 million</t>
  </si>
  <si>
    <t>3555 Mbbl; 5 Mbbl</t>
  </si>
  <si>
    <t>15207 km 2</t>
  </si>
  <si>
    <t>doot doot</t>
  </si>
  <si>
    <t>blusky</t>
  </si>
  <si>
    <t>3147 Mbbl</t>
  </si>
  <si>
    <t>19181 km 2</t>
  </si>
  <si>
    <t>http://blocgame.com/stats.php?id=64465</t>
  </si>
  <si>
    <t>288 Mbbl; 2 Mbbl</t>
  </si>
  <si>
    <t>18645 km 2</t>
  </si>
  <si>
    <t>497 Mbbl; 4 Mbbl</t>
  </si>
  <si>
    <t>$404 million</t>
  </si>
  <si>
    <t>$402 million</t>
  </si>
  <si>
    <t>4106 Mbbl; 2 Mbbl</t>
  </si>
  <si>
    <t>146 Mbbl; 2 Mbbl</t>
  </si>
  <si>
    <t>$395 million</t>
  </si>
  <si>
    <t>135 Mbbl; 1 Mbbl</t>
  </si>
  <si>
    <t>$390 million</t>
  </si>
  <si>
    <t>108 Mbbl; 3 Mbbl</t>
  </si>
  <si>
    <t>46758 km 2</t>
  </si>
  <si>
    <t>last online 180 hours ago</t>
  </si>
  <si>
    <t>224 Mbbl; 3 Mbbl</t>
  </si>
  <si>
    <t>1690 Mbbl; 2 Mbbl</t>
  </si>
  <si>
    <t>$385 million</t>
  </si>
  <si>
    <t>485 Mbbl; 2 Mbbl</t>
  </si>
  <si>
    <t>39715 km 2</t>
  </si>
  <si>
    <t>878 Mbbl; 2 Mbbl</t>
  </si>
  <si>
    <t>4191 Mbbl; 2 Mbbl</t>
  </si>
  <si>
    <t>last online 182 hours ago</t>
  </si>
  <si>
    <t>$380 million</t>
  </si>
  <si>
    <t>$378 million</t>
  </si>
  <si>
    <t>3309 Mbbl; 2 Mbbl</t>
  </si>
  <si>
    <t>321 Mbbl</t>
  </si>
  <si>
    <t>28199 km 2</t>
  </si>
  <si>
    <t>last online 68 hours ago</t>
  </si>
  <si>
    <t>1981 Mbbl; 2 Mbbl</t>
  </si>
  <si>
    <t>$374 million</t>
  </si>
  <si>
    <t>163 Mbbl; 2 Mbbl</t>
  </si>
  <si>
    <t>$372 million</t>
  </si>
  <si>
    <t>3577 Mbbl; 3 Mbbl</t>
  </si>
  <si>
    <t>1592 Mbbl; 2 Mbbl</t>
  </si>
  <si>
    <t>McDuck</t>
  </si>
  <si>
    <t>7dast</t>
  </si>
  <si>
    <t>22098 km 2</t>
  </si>
  <si>
    <t>http://blocgame.com/stats.php?id=65721</t>
  </si>
  <si>
    <t>120 Mbbl; 1 Mbbl</t>
  </si>
  <si>
    <t>last online 143 hours ago</t>
  </si>
  <si>
    <t>2785 Mbbl; 5 Mbbl</t>
  </si>
  <si>
    <t>$370 million</t>
  </si>
  <si>
    <t>349 Mbbl; 3 Mbbl</t>
  </si>
  <si>
    <t>38566 km 2</t>
  </si>
  <si>
    <t>22653 km 2</t>
  </si>
  <si>
    <t>$367 million</t>
  </si>
  <si>
    <t>306 Mbbl</t>
  </si>
  <si>
    <t>3733 Mbbl</t>
  </si>
  <si>
    <t>2535 Mbbl; 1 Mbbl</t>
  </si>
  <si>
    <t>2627 Mbbl</t>
  </si>
  <si>
    <t>23751 km 2</t>
  </si>
  <si>
    <t>$361 million</t>
  </si>
  <si>
    <t>last online 144 hours ago</t>
  </si>
  <si>
    <t>$359 million</t>
  </si>
  <si>
    <t>261 Mbbl; 2 Mbbl</t>
  </si>
  <si>
    <t>1128 Mbbl; 5 Mbbl</t>
  </si>
  <si>
    <t>$353 million</t>
  </si>
  <si>
    <t>last online 174 hours ago</t>
  </si>
  <si>
    <t>352 Mbbl</t>
  </si>
  <si>
    <t>332 Mbbl; 1 Mbbl</t>
  </si>
  <si>
    <t>$351 million</t>
  </si>
  <si>
    <t>2852 Mbbl; 2 Mbbl</t>
  </si>
  <si>
    <t>393 Mbbl; 1 Mbbl</t>
  </si>
  <si>
    <t>last online 119 hours ago</t>
  </si>
  <si>
    <t>371 Mbbl; 1 Mbbl</t>
  </si>
  <si>
    <t>20568 km 2</t>
  </si>
  <si>
    <t>last online 114 hours ago</t>
  </si>
  <si>
    <t>last online 113 hours ago</t>
  </si>
  <si>
    <t>3195 Mbbl; 3 Mbbl</t>
  </si>
  <si>
    <t>217 Mbbl; 1 Mbbl</t>
  </si>
  <si>
    <t>1301 Mbbl; 2 Mbbl</t>
  </si>
  <si>
    <t>2888 Mbbl; 10 Mbbl</t>
  </si>
  <si>
    <t>$344 million</t>
  </si>
  <si>
    <t>781 Mbbl; 2 Mbbl</t>
  </si>
  <si>
    <t>4109 Mbbl; 5 Mbbl</t>
  </si>
  <si>
    <t>$339 million</t>
  </si>
  <si>
    <t>3894 Mbbl; 2 Mbbl</t>
  </si>
  <si>
    <t>$337 million</t>
  </si>
  <si>
    <t>4154 Mbbl; 7 Mbbl</t>
  </si>
  <si>
    <t>44 Mbbl; 1 Mbbl</t>
  </si>
  <si>
    <t>20720 km 2</t>
  </si>
  <si>
    <t>9934 km 2</t>
  </si>
  <si>
    <t>2139 Mbbl; 1 Mbbl</t>
  </si>
  <si>
    <t>193 Mbbl; 1 Mbbl</t>
  </si>
  <si>
    <t>309 Mbbl; 3 Mbbl</t>
  </si>
  <si>
    <t>2204 Mbbl</t>
  </si>
  <si>
    <t>$332 million</t>
  </si>
  <si>
    <t>3158 Mbbl</t>
  </si>
  <si>
    <t>15042 km 2</t>
  </si>
  <si>
    <t>222 Mbbl; 2 Mbbl</t>
  </si>
  <si>
    <t>17228 km 2</t>
  </si>
  <si>
    <t>238 Mbbl; 1 Mbbl</t>
  </si>
  <si>
    <t>last online 179 hours ago</t>
  </si>
  <si>
    <t>last online 178 hours ago</t>
  </si>
  <si>
    <t>91 Mbbl; 2 Mbbl</t>
  </si>
  <si>
    <t>2500 Mbbl</t>
  </si>
  <si>
    <t>15017 km 2</t>
  </si>
  <si>
    <t>207 Mbbl; 2 Mbbl</t>
  </si>
  <si>
    <t>4136 Mbbl; 1 Mbbl</t>
  </si>
  <si>
    <t>72 Mbbl; 1 Mbbl</t>
  </si>
  <si>
    <t>518 km 2</t>
  </si>
  <si>
    <t>3749 Mbbl; 2 Mbbl</t>
  </si>
  <si>
    <t>452 Mbbl; 4 Mbbl</t>
  </si>
  <si>
    <t>17899 km 2</t>
  </si>
  <si>
    <t>15004 km 2</t>
  </si>
  <si>
    <t>443 Mbbl</t>
  </si>
  <si>
    <t>last online 172 hours ago</t>
  </si>
  <si>
    <t>3039 Mbbl; 1 Mbbl</t>
  </si>
  <si>
    <t>4456 Mbbl; 2 Mbbl</t>
  </si>
  <si>
    <t>2231 Mbbl</t>
  </si>
  <si>
    <t>140 Mbbl; 1 Mbbl</t>
  </si>
  <si>
    <t>2987 Mbbl; 5 Mbbl</t>
  </si>
  <si>
    <t>20298 km 2</t>
  </si>
  <si>
    <t>Fascimo</t>
  </si>
  <si>
    <t>El Dominar</t>
  </si>
  <si>
    <t>http://blocgame.com/stats.php?id=65734</t>
  </si>
  <si>
    <t>4703 Mbbl</t>
  </si>
  <si>
    <t>Couland</t>
  </si>
  <si>
    <t>Cozza1908</t>
  </si>
  <si>
    <t>Small State Alliance</t>
  </si>
  <si>
    <t>2351 Mbbl</t>
  </si>
  <si>
    <t>http://blocgame.com/stats.php?id=65723</t>
  </si>
  <si>
    <t>emsonia</t>
  </si>
  <si>
    <t>emsenn</t>
  </si>
  <si>
    <t>http://blocgame.com/stats.php?id=65722</t>
  </si>
  <si>
    <t>Samopolis</t>
  </si>
  <si>
    <t>Samantha</t>
  </si>
  <si>
    <t>last online 405186 hours ago</t>
  </si>
  <si>
    <t>http://blocgame.com/stats.php?id=65724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</si>
  <si>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</si>
  <si>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</si>
  <si>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</si>
  <si>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</si>
  <si>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</si>
  <si>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</si>
  <si>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</si>
  <si>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</si>
  <si>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</si>
  <si>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</si>
  <si>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</si>
  <si>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</si>
  <si>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White Europe</t>
  </si>
  <si>
    <t>Stafford</t>
  </si>
  <si>
    <t>http://blocgame.com/stats.php?id=65731</t>
  </si>
  <si>
    <t>White America</t>
  </si>
  <si>
    <t>JStafford</t>
  </si>
  <si>
    <t>http://blocgame.com/stats.php?id=65732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</si>
  <si>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</si>
  <si>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</si>
  <si>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</si>
  <si>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</si>
  <si>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</si>
  <si>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</si>
  <si>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</si>
  <si>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</si>
  <si>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145 Mbbl; 1 Mbbl</t>
  </si>
  <si>
    <t>http://blocgame.com/stats.php?id=65736</t>
  </si>
  <si>
    <t>menadia</t>
  </si>
  <si>
    <t>panglima papan kunci</t>
  </si>
  <si>
    <t>http://blocgame.com/stats.php?id=65737</t>
  </si>
  <si>
    <t>#DeezNuts</t>
  </si>
  <si>
    <t>Sir Natiruck</t>
  </si>
  <si>
    <t>http://blocgame.com/stats.php?id=65738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</si>
  <si>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</si>
  <si>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</si>
  <si>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</si>
  <si>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</si>
  <si>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</si>
  <si>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</si>
  <si>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1798 Mbbl; 1 Mbbl</t>
  </si>
  <si>
    <t>2596 Mbbl; 2 Mbbl</t>
  </si>
  <si>
    <t>4726 Mbbl; 2 Mbbl</t>
  </si>
  <si>
    <t>last online 115 hours ago</t>
  </si>
  <si>
    <t>Fluff</t>
  </si>
  <si>
    <t>Dangleberry</t>
  </si>
  <si>
    <t>http://blocgame.com/stats.php?id=65729</t>
  </si>
  <si>
    <t>14058 km 2</t>
  </si>
  <si>
    <t>14824 km 2</t>
  </si>
  <si>
    <t>1019 Mbbl</t>
  </si>
  <si>
    <t>4417 Mbbl; 1 Mbbl</t>
  </si>
  <si>
    <t>12956 km 2</t>
  </si>
  <si>
    <t>$290 million</t>
  </si>
  <si>
    <t>15767 km 2</t>
  </si>
  <si>
    <t>$286 million</t>
  </si>
  <si>
    <t>1586 Mbbl; 13 Mbbl</t>
  </si>
  <si>
    <t>3782 Mbbl; 1 Mbbl</t>
  </si>
  <si>
    <t>15904 km 2</t>
  </si>
  <si>
    <t>last online 173 hours ago</t>
  </si>
  <si>
    <t>$283 million</t>
  </si>
  <si>
    <t>13090 km 2</t>
  </si>
  <si>
    <t>$282 million</t>
  </si>
  <si>
    <t>2521 Mbbl; 1 Mbbl</t>
  </si>
  <si>
    <t>17947 km 2</t>
  </si>
  <si>
    <t>$278 million</t>
  </si>
  <si>
    <t>$276 million</t>
  </si>
  <si>
    <t>$275 million</t>
  </si>
  <si>
    <t>$272 million</t>
  </si>
  <si>
    <t>$269 million</t>
  </si>
  <si>
    <t>11668 km 2</t>
  </si>
  <si>
    <t>$265 million</t>
  </si>
  <si>
    <t>3858 Mbbl; 7 Mbbl</t>
  </si>
  <si>
    <t>16015 km 2</t>
  </si>
  <si>
    <t>252 Mbbl</t>
  </si>
  <si>
    <t>last online 118 hours ago</t>
  </si>
  <si>
    <t>$261 million</t>
  </si>
  <si>
    <t>$258 million</t>
  </si>
  <si>
    <t>14790 km 2</t>
  </si>
  <si>
    <t>300 Mbbl; 1 Mbbl</t>
  </si>
  <si>
    <t>293 Mbbl</t>
  </si>
  <si>
    <t>$251 million</t>
  </si>
  <si>
    <t>10192 km 2</t>
  </si>
  <si>
    <t>$250 million</t>
  </si>
  <si>
    <t>17000 km 2</t>
  </si>
  <si>
    <t>$249 million</t>
  </si>
  <si>
    <t>13340 km 2</t>
  </si>
  <si>
    <t>$248 million</t>
  </si>
  <si>
    <t>12090 km 2</t>
  </si>
  <si>
    <t>12121 km 2</t>
  </si>
  <si>
    <t>4395 Mbbl; 3 Mbbl</t>
  </si>
  <si>
    <t>$238 million</t>
  </si>
  <si>
    <t>12514 km 2</t>
  </si>
  <si>
    <t>$234 million</t>
  </si>
  <si>
    <t>12340 km 2</t>
  </si>
  <si>
    <t>$231 million</t>
  </si>
  <si>
    <t>$214 million</t>
  </si>
  <si>
    <t>1833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</si>
</sst>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1.640850347219" createdVersion="5" refreshedVersion="5" minRefreshableVersion="3" recordCount="1247">
  <cacheSource type="worksheet">
    <worksheetSource ref="A1:AC124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s v="The Order"/>
        <s v="Brotherhood of Nod"/>
        <s v="The Federal Colonies"/>
        <s v="SPQR"/>
        <s v="Misanthropics"/>
        <s v="Interpol"/>
        <s v="PIRATES"/>
        <s v="Pact of Red October"/>
        <n v="0"/>
        <s v="Dictators United"/>
        <s v="Che Guevara League"/>
        <s v="Celestial Beingsï¿½"/>
        <s v="Socialist Arab Union"/>
        <s v="Schutzstaffel"/>
        <s v="The Khilafah"/>
        <s v="Illuminati"/>
        <s v="The United Nations"/>
        <s v="Steel Brotherhood"/>
        <s v="The Hetairoi Guild"/>
        <s v="Armat Corporation"/>
        <s v="Pakatan Melayu"/>
        <s v="The Second Republic"/>
        <s v="buliplisa stone age"/>
        <s v="The shitterniggers"/>
        <s v="Conservadorism"/>
        <s v="Warsaw Pact"/>
        <s v="O.N.S.S."/>
        <s v="KEMS4495"/>
        <s v="Farmington Brigade"/>
        <s v="United Democracies"/>
        <s v="American Freedom"/>
        <s v="U.M.A.S"/>
        <s v="African Empire"/>
        <s v="TweetyJer Empire"/>
        <s v="HellYeah"/>
        <s v="S.H.I.E.L.D"/>
        <s v="The Warmongers"/>
        <s v="USRGC"/>
        <s v="Islamic Rome"/>
        <s v="New Pacific Order"/>
        <s v="PC MASTER RACE"/>
        <s v="'meme"/>
        <s v="Allied Asia"/>
        <s v="GAOC"/>
        <s v="United DC States"/>
        <s v="Global Sovereignty"/>
        <s v="Shkreli's Soldiers"/>
        <s v="GPA"/>
        <s v="Small State Alliance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86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7106"/>
    </cacheField>
    <cacheField name="oil_reserves" numFmtId="0">
      <sharedItems containsSemiMixedTypes="0" containsString="0" containsNumber="1" containsInteger="1" minValue="0" maxValue="253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5"/>
    </cacheField>
    <cacheField name="reactorprog" numFmtId="0">
      <sharedItems containsMixedTypes="1" containsNumber="1" containsInteger="1" minValue="0" maxValue="0"/>
    </cacheField>
    <cacheField name="free land" numFmtId="1">
      <sharedItems containsSemiMixedTypes="0" containsString="0" containsNumber="1" containsInteger="1" minValue="-2262" maxValue="90948"/>
    </cacheField>
    <cacheField name="land/gdp" numFmtId="2">
      <sharedItems containsSemiMixedTypes="0" containsString="0" containsNumber="1" minValue="0.13016845329249618" maxValue="315.07482993197277"/>
    </cacheField>
    <cacheField name="GDP gain" numFmtId="1">
      <sharedItems containsSemiMixedTypes="0" containsString="0" containsNumber="1" minValue="35.666666666666664" maxValue="1184.3333333333333"/>
    </cacheField>
    <cacheField name="land gain" numFmtId="1">
      <sharedItems containsSemiMixedTypes="0" containsString="0" containsNumber="1" minValue="28.333333333333332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7">
  <r>
    <s v="Tuonela"/>
    <s v="Beelzebub"/>
    <x v="0"/>
    <n v="115"/>
    <n v="9"/>
    <s v="Korean War surplus"/>
    <s v="Angelic"/>
    <n v="7"/>
    <s v="Good"/>
    <n v="0"/>
    <n v="45"/>
    <n v="3"/>
    <s v="Central Planning"/>
    <n v="7106"/>
    <n v="291"/>
    <s v="Untapped"/>
    <n v="90"/>
    <s v="Very Powerful"/>
    <n v="10"/>
    <s v="The Subcontinent"/>
    <s v="Soviet Union"/>
    <n v="62884"/>
    <s v="http://blocgame.com/stats.php?id=389"/>
    <n v="0"/>
    <n v="0"/>
    <n v="39634"/>
    <n v="8.8494230227976356"/>
    <n v="1184.3333333333333"/>
    <n v="10480.666666666666"/>
  </r>
  <r>
    <s v="USSR"/>
    <s v="CommissarBrian"/>
    <x v="0"/>
    <n v="49"/>
    <n v="0"/>
    <s v="Korean War surplus"/>
    <s v="Gandhi-like"/>
    <n v="10"/>
    <s v="Elite"/>
    <n v="12"/>
    <n v="39"/>
    <n v="9"/>
    <s v="Central Planning"/>
    <n v="6596"/>
    <n v="62"/>
    <s v="Untapped"/>
    <n v="90"/>
    <s v="Very Powerful"/>
    <n v="10"/>
    <s v="China"/>
    <s v="Soviet Union"/>
    <n v="54281"/>
    <s v="http://blocgame.com/stats.php?id=54182"/>
    <n v="0"/>
    <n v="0"/>
    <n v="28781"/>
    <n v="8.2293814432989691"/>
    <n v="1099.3333333333333"/>
    <n v="9046.8333333333339"/>
  </r>
  <r>
    <s v="Shambala"/>
    <s v="Feranon"/>
    <x v="1"/>
    <n v="70"/>
    <n v="4"/>
    <s v="Korean War surplus"/>
    <s v="Gandhi-like"/>
    <n v="5"/>
    <s v="Elite"/>
    <n v="0"/>
    <n v="15"/>
    <n v="5"/>
    <s v="Central Planning"/>
    <n v="5539"/>
    <n v="493"/>
    <s v="Untapped"/>
    <n v="90"/>
    <s v="Powerful"/>
    <n v="9"/>
    <s v="Pacific Rim"/>
    <s v="Soviet Union"/>
    <n v="37105"/>
    <s v="http://blocgame.com/stats.php?id=41268"/>
    <n v="5"/>
    <n v="0"/>
    <n v="25855"/>
    <n v="6.6988626105795266"/>
    <n v="923.16666666666663"/>
    <n v="6184.166666666667"/>
  </r>
  <r>
    <s v="Conferan"/>
    <s v="Cryptox"/>
    <x v="0"/>
    <n v="178"/>
    <n v="11"/>
    <s v="Vietnam War surplus"/>
    <s v="Gandhi-like"/>
    <n v="5"/>
    <s v="Elite"/>
    <n v="0"/>
    <n v="21"/>
    <n v="7"/>
    <s v="Central Planning"/>
    <n v="5310"/>
    <n v="139"/>
    <s v="Untapped"/>
    <n v="90"/>
    <s v="Very Powerful"/>
    <n v="10"/>
    <s v="East Indies"/>
    <s v="Soviet Union"/>
    <n v="73153"/>
    <s v="http://blocgame.com/stats.php?id=56710"/>
    <n v="0"/>
    <n v="0"/>
    <n v="58903"/>
    <n v="13.776459510357816"/>
    <n v="885"/>
    <n v="12192.166666666666"/>
  </r>
  <r>
    <s v="LOCAI"/>
    <s v="Agumentic"/>
    <x v="1"/>
    <n v="77"/>
    <n v="14"/>
    <s v="Korean War surplus"/>
    <s v="Gandhi-like"/>
    <n v="6"/>
    <s v="Elite"/>
    <n v="3"/>
    <n v="12"/>
    <n v="8"/>
    <s v="Free Market"/>
    <n v="5286"/>
    <n v="393"/>
    <s v="Untapped"/>
    <n v="90"/>
    <s v="Powerful"/>
    <n v="9"/>
    <s v="The Subcontinent"/>
    <s v="United States"/>
    <n v="36708"/>
    <s v="http://blocgame.com/stats.php?id=53011"/>
    <n v="0"/>
    <n v="0"/>
    <n v="24708"/>
    <n v="6.9443813847900113"/>
    <n v="881"/>
    <n v="6118"/>
  </r>
  <r>
    <s v="Markovia"/>
    <s v="RDM HC"/>
    <x v="2"/>
    <n v="149"/>
    <n v="13"/>
    <s v="Korean War surplus"/>
    <s v="Gandhi-like"/>
    <n v="5"/>
    <s v="Elite"/>
    <n v="1"/>
    <n v="37"/>
    <n v="17"/>
    <s v="Free Market"/>
    <n v="5279"/>
    <n v="17"/>
    <s v="Untapped"/>
    <n v="90"/>
    <s v="Very Powerful"/>
    <n v="10"/>
    <s v="Caribbean"/>
    <s v="United States"/>
    <n v="44119"/>
    <s v="http://blocgame.com/stats.php?id=58369"/>
    <n v="0"/>
    <n v="0"/>
    <n v="20119"/>
    <n v="8.3574540632695591"/>
    <n v="879.83333333333337"/>
    <n v="7353.166666666667"/>
  </r>
  <r>
    <s v="Aminichina"/>
    <s v="doublepedaldylan"/>
    <x v="0"/>
    <n v="53"/>
    <n v="5"/>
    <s v="Second World War surplus"/>
    <s v="Gandhi-like"/>
    <n v="1"/>
    <s v="Standard"/>
    <n v="1"/>
    <n v="12"/>
    <n v="5"/>
    <s v="Central Planning"/>
    <n v="5257"/>
    <n v="925"/>
    <s v="Untapped"/>
    <n v="90"/>
    <s v="Large"/>
    <n v="7.5"/>
    <s v="Indochina"/>
    <s v="Soviet Union"/>
    <n v="35803"/>
    <s v="http://blocgame.com/stats.php?id=56720"/>
    <n v="0"/>
    <n v="0"/>
    <n v="28678"/>
    <n v="6.8105383298459197"/>
    <n v="876.16666666666663"/>
    <n v="5967.166666666667"/>
  </r>
  <r>
    <s v="Morovistan"/>
    <s v="Gustave Bergher"/>
    <x v="3"/>
    <n v="98"/>
    <n v="3"/>
    <s v="Korean War surplus"/>
    <s v="Gandhi-like"/>
    <n v="3"/>
    <s v="Good"/>
    <n v="40"/>
    <n v="25"/>
    <n v="19"/>
    <s v="Central Planning"/>
    <n v="5178"/>
    <n v="4735"/>
    <s v="Untapped"/>
    <n v="90"/>
    <s v="Very Powerful"/>
    <n v="10"/>
    <s v="Mesopotamia"/>
    <s v="Soviet Union"/>
    <n v="31247"/>
    <s v="http://blocgame.com/stats.php?id=62905"/>
    <n v="0"/>
    <n v="0"/>
    <n v="12497"/>
    <n v="6.0345693317883349"/>
    <n v="863"/>
    <n v="5207.833333333333"/>
  </r>
  <r>
    <s v="Sovngarde"/>
    <s v="Farron47"/>
    <x v="0"/>
    <n v="8"/>
    <n v="15"/>
    <s v="Korean War surplus"/>
    <s v="Nice"/>
    <n v="3"/>
    <s v="Undisciplined Rabble"/>
    <n v="0"/>
    <n v="35"/>
    <n v="8"/>
    <s v="Central Planning"/>
    <n v="5074"/>
    <n v="246"/>
    <s v="Untapped"/>
    <n v="90"/>
    <s v="Very Powerful"/>
    <n v="10"/>
    <s v="East Indies"/>
    <s v="Soviet Union"/>
    <n v="34863"/>
    <s v="http://blocgame.com/stats.php?id=62626"/>
    <n v="0"/>
    <n v="0"/>
    <n v="16488"/>
    <n v="6.8709105242412294"/>
    <n v="845.66666666666663"/>
    <n v="5810.5"/>
  </r>
  <r>
    <s v="TheDarkSide"/>
    <s v="LordVader"/>
    <x v="4"/>
    <n v="30"/>
    <n v="11"/>
    <s v="Vietnam War surplus"/>
    <s v="Gandhi-like"/>
    <n v="4"/>
    <s v="Undisciplined Rabble"/>
    <n v="3"/>
    <n v="24"/>
    <n v="4"/>
    <s v="Central Planning"/>
    <n v="5044"/>
    <n v="392"/>
    <n v="0"/>
    <n v="40"/>
    <s v="Very Powerful"/>
    <n v="10"/>
    <s v="East Indies"/>
    <s v="Neutral"/>
    <n v="43338"/>
    <s v="http://blocgame.com/stats.php?id=63139"/>
    <n v="0"/>
    <n v="0"/>
    <n v="29838"/>
    <n v="8.5919904837430607"/>
    <n v="840.66666666666663"/>
    <n v="7223"/>
  </r>
  <r>
    <s v="Ferma"/>
    <s v="President Jacobo Vincenzo"/>
    <x v="0"/>
    <n v="9"/>
    <n v="7"/>
    <s v="Vietnam War surplus"/>
    <s v="Gandhi-like"/>
    <n v="3"/>
    <s v="Good"/>
    <n v="1"/>
    <n v="25"/>
    <n v="0"/>
    <s v="Mixed Economy"/>
    <n v="4922"/>
    <n v="266"/>
    <s v="Near Depletion"/>
    <n v="10"/>
    <s v="Meagre"/>
    <n v="1.5"/>
    <s v="Southern Cone"/>
    <s v="United States"/>
    <n v="40611"/>
    <s v="http://blocgame.com/stats.php?id=58784"/>
    <n v="0"/>
    <n v="0"/>
    <n v="28986"/>
    <n v="8.2509142624949199"/>
    <n v="820.33333333333337"/>
    <n v="6768.5"/>
  </r>
  <r>
    <s v="Coccoladia"/>
    <s v="Ernesto Caprone"/>
    <x v="2"/>
    <n v="63"/>
    <n v="1"/>
    <s v="Korean War surplus"/>
    <s v="Gandhi-like"/>
    <n v="4"/>
    <s v="Standard"/>
    <n v="4"/>
    <n v="22"/>
    <n v="2"/>
    <s v="Central Planning"/>
    <n v="4812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622817955112219"/>
    <n v="802"/>
    <n v="4509.5"/>
  </r>
  <r>
    <s v="Uzbekistanstan"/>
    <s v="Shaikh Zayer"/>
    <x v="0"/>
    <n v="81"/>
    <n v="8"/>
    <s v="Korean War surplus"/>
    <s v="Gandhi-like"/>
    <n v="6"/>
    <s v="Good"/>
    <n v="22"/>
    <n v="59"/>
    <n v="5"/>
    <s v="Free Market"/>
    <n v="4812"/>
    <n v="145"/>
    <s v="Untapped"/>
    <n v="90"/>
    <s v="Very Powerful"/>
    <n v="10"/>
    <s v="Congo"/>
    <s v="United States"/>
    <n v="42029"/>
    <s v="http://blocgame.com/stats.php?id=47207"/>
    <n v="0"/>
    <n v="0"/>
    <n v="13529"/>
    <n v="8.7342061512884452"/>
    <n v="802"/>
    <n v="7004.833333333333"/>
  </r>
  <r>
    <s v="Tamarlania"/>
    <s v="Vagrant"/>
    <x v="0"/>
    <n v="133"/>
    <n v="51"/>
    <s v="Korean War surplus"/>
    <s v="Gandhi-like"/>
    <n v="8"/>
    <s v="Elite"/>
    <n v="19"/>
    <n v="74"/>
    <n v="67"/>
    <s v="Free Market"/>
    <n v="4775"/>
    <n v="2213"/>
    <s v="Untapped"/>
    <n v="90"/>
    <s v="Very Powerful"/>
    <n v="10"/>
    <s v="Mesopotamia"/>
    <s v="Neutral"/>
    <n v="63802"/>
    <s v="http://blocgame.com/stats.php?id=61626"/>
    <n v="5"/>
    <n v="0"/>
    <n v="4927"/>
    <n v="13.361675392670158"/>
    <n v="795.83333333333337"/>
    <n v="10633.666666666666"/>
  </r>
  <r>
    <s v="Lorigan"/>
    <s v="Lorigan"/>
    <x v="5"/>
    <n v="108"/>
    <n v="6"/>
    <s v="Korean War surplus"/>
    <s v="Gandhi-like"/>
    <n v="4"/>
    <s v="Elite"/>
    <n v="2"/>
    <n v="29"/>
    <n v="8"/>
    <s v="Central Planning"/>
    <n v="4703"/>
    <n v="159"/>
    <s v="Plentiful"/>
    <n v="70"/>
    <s v="Large"/>
    <n v="7.5"/>
    <s v="Amazonia"/>
    <s v="Soviet Union"/>
    <n v="43631"/>
    <s v="http://blocgame.com/stats.php?id=59787"/>
    <n v="0"/>
    <n v="0"/>
    <n v="26756"/>
    <n v="9.2772698277695085"/>
    <n v="783.83333333333337"/>
    <n v="7271.833333333333"/>
  </r>
  <r>
    <s v="Cirno"/>
    <s v="jc99"/>
    <x v="2"/>
    <n v="169"/>
    <n v="12"/>
    <s v="Korean War surplus"/>
    <s v="Gandhi-like"/>
    <n v="8"/>
    <s v="Poor"/>
    <n v="0"/>
    <n v="34"/>
    <n v="2"/>
    <s v="Central Planning"/>
    <n v="4630"/>
    <n v="164"/>
    <s v="Plentiful"/>
    <n v="70"/>
    <s v="Very Powerful"/>
    <n v="10"/>
    <s v="Caribbean"/>
    <s v="Soviet Union"/>
    <n v="41625"/>
    <s v="http://blocgame.com/stats.php?id=43375"/>
    <n v="0"/>
    <s v="1 Tons"/>
    <n v="22125"/>
    <n v="8.9902807775377962"/>
    <n v="771.66666666666663"/>
    <n v="6937.5"/>
  </r>
  <r>
    <s v="Platypus Island"/>
    <s v="Mark0Polo"/>
    <x v="3"/>
    <n v="6"/>
    <n v="5"/>
    <s v="Second World War surplus"/>
    <s v="Nice"/>
    <n v="4"/>
    <s v="Standard"/>
    <n v="0"/>
    <n v="40"/>
    <n v="21"/>
    <s v="Central Planning"/>
    <n v="4628"/>
    <n v="21"/>
    <n v="0"/>
    <n v="40"/>
    <s v="Meagre"/>
    <n v="1.5"/>
    <s v="Indochina"/>
    <s v="Soviet Union"/>
    <n v="56213"/>
    <s v="http://blocgame.com/stats.php?id=63909"/>
    <n v="0"/>
    <n v="0"/>
    <n v="30338"/>
    <n v="12.146283491789109"/>
    <n v="771.33333333333337"/>
    <n v="9368.8333333333339"/>
  </r>
  <r>
    <s v="Rome Reloaded"/>
    <s v="Tiberius Ceaser"/>
    <x v="3"/>
    <n v="78"/>
    <n v="7"/>
    <s v="Korean War surplus"/>
    <s v="Gandhi-like"/>
    <n v="2"/>
    <s v="Good"/>
    <n v="12"/>
    <n v="18"/>
    <n v="12"/>
    <s v="Central Planning"/>
    <n v="4586"/>
    <n v="4390"/>
    <n v="0"/>
    <n v="40"/>
    <s v="Very Powerful"/>
    <n v="10"/>
    <s v="Mesopotamia"/>
    <s v="Soviet Union"/>
    <n v="12961"/>
    <s v="http://blocgame.com/stats.php?id=1421"/>
    <n v="0"/>
    <n v="0"/>
    <n v="211"/>
    <n v="2.8262102049716527"/>
    <n v="764.33333333333337"/>
    <n v="2160.1666666666665"/>
  </r>
  <r>
    <s v="Crayola"/>
    <s v="baker greg"/>
    <x v="0"/>
    <n v="138"/>
    <n v="2"/>
    <s v="Second World War surplus"/>
    <s v="Gandhi-like"/>
    <n v="5"/>
    <s v="Standard"/>
    <n v="8"/>
    <n v="32"/>
    <n v="23"/>
    <s v="Central Planning"/>
    <n v="4540"/>
    <n v="4265"/>
    <s v="Untapped"/>
    <n v="90"/>
    <s v="Very Powerful"/>
    <n v="10"/>
    <s v="Egypt"/>
    <s v="United States"/>
    <n v="60719"/>
    <s v="http://blocgame.com/stats.php?id=63958"/>
    <n v="0"/>
    <n v="0"/>
    <n v="36344"/>
    <n v="13.374229074889868"/>
    <n v="756.66666666666663"/>
    <n v="10119.833333333334"/>
  </r>
  <r>
    <s v="Cubania"/>
    <s v="General Fidelis"/>
    <x v="0"/>
    <n v="118"/>
    <n v="4"/>
    <s v="Korean War surplus"/>
    <s v="Gandhi-like"/>
    <n v="7"/>
    <s v="Standard"/>
    <n v="17"/>
    <n v="60"/>
    <n v="18"/>
    <s v="Central Planning"/>
    <n v="453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3.605640008812514"/>
    <n v="756.5"/>
    <n v="10292.666666666666"/>
  </r>
  <r>
    <s v="Hitlerwasright"/>
    <s v="Louis C Cuck"/>
    <x v="0"/>
    <n v="118"/>
    <n v="11"/>
    <s v="Vietnam War surplus"/>
    <s v="Gandhi-like"/>
    <n v="5"/>
    <s v="Elite"/>
    <n v="4"/>
    <n v="35"/>
    <n v="25"/>
    <s v="Free Market"/>
    <n v="4531"/>
    <n v="9095"/>
    <s v="Untapped"/>
    <n v="90"/>
    <s v="Very Powerful"/>
    <n v="10"/>
    <s v="Arabia"/>
    <s v="United States"/>
    <n v="33337"/>
    <s v="http://blocgame.com/stats.php?id=59621"/>
    <n v="0"/>
    <n v="0"/>
    <n v="7087"/>
    <n v="7.3575369675568307"/>
    <n v="755.16666666666663"/>
    <n v="5556.166666666667"/>
  </r>
  <r>
    <s v="VinnyNation"/>
    <s v="VinnyRuler"/>
    <x v="1"/>
    <n v="71"/>
    <n v="2"/>
    <s v="Korean War surplus"/>
    <s v="Gandhi-like"/>
    <n v="2"/>
    <s v="Good"/>
    <n v="19"/>
    <n v="16"/>
    <n v="7"/>
    <s v="Central Planning"/>
    <n v="4416"/>
    <n v="160"/>
    <s v="Untapped"/>
    <n v="90"/>
    <s v="Somewhat Large"/>
    <n v="6"/>
    <s v="Congo"/>
    <s v="Soviet Union"/>
    <n v="25007"/>
    <s v="http://blocgame.com/stats.php?id=62972"/>
    <n v="0"/>
    <n v="0"/>
    <n v="14882"/>
    <n v="5.6628170289855069"/>
    <n v="736"/>
    <n v="4167.833333333333"/>
  </r>
  <r>
    <s v="Jemut"/>
    <s v="iwaniman/Ferozz"/>
    <x v="6"/>
    <n v="22"/>
    <n v="4"/>
    <s v="Second World War surplus"/>
    <s v="Good"/>
    <n v="6"/>
    <s v="Standard"/>
    <n v="4"/>
    <n v="27"/>
    <n v="17"/>
    <s v="Mixed Economy"/>
    <n v="4408"/>
    <n v="88"/>
    <s v="Near Depletion"/>
    <n v="10"/>
    <s v="None"/>
    <n v="0"/>
    <s v="East Indies"/>
    <s v="Soviet Union"/>
    <n v="43059"/>
    <s v="http://blocgame.com/stats.php?id=61811"/>
    <n v="0"/>
    <n v="0"/>
    <n v="22059"/>
    <n v="9.7683756805807622"/>
    <n v="734.66666666666663"/>
    <n v="7176.5"/>
  </r>
  <r>
    <s v="SettingMoon"/>
    <s v="Hawk"/>
    <x v="0"/>
    <n v="36"/>
    <n v="10"/>
    <s v="Korean War surplus"/>
    <s v="Gandhi-like"/>
    <n v="4"/>
    <s v="Elite"/>
    <n v="2"/>
    <n v="16"/>
    <n v="5"/>
    <s v="Central Planning"/>
    <n v="4405"/>
    <n v="232"/>
    <s v="Untapped"/>
    <n v="90"/>
    <s v="Very Powerful"/>
    <n v="10"/>
    <s v="East Indies"/>
    <s v="Soviet Union"/>
    <n v="18007"/>
    <s v="http://blocgame.com/stats.php?id=62839"/>
    <n v="0"/>
    <n v="0"/>
    <n v="7132"/>
    <n v="4.0878547105561864"/>
    <n v="734.16666666666663"/>
    <n v="3001.1666666666665"/>
  </r>
  <r>
    <s v="Ekodebota"/>
    <s v="tfwqtp2tlgf|;3"/>
    <x v="5"/>
    <n v="118"/>
    <n v="11"/>
    <s v="Vietnam War surplus"/>
    <s v="Gandhi-like"/>
    <n v="5"/>
    <s v="Undisciplined Rabble"/>
    <n v="0"/>
    <n v="41"/>
    <n v="19"/>
    <s v="Central Planning"/>
    <n v="4372"/>
    <n v="10420"/>
    <s v="Untapped"/>
    <n v="90"/>
    <s v="Very Powerful"/>
    <n v="10"/>
    <s v="Atlas"/>
    <s v="Soviet Union"/>
    <n v="48510"/>
    <s v="http://blocgame.com/stats.php?id=53422"/>
    <n v="0"/>
    <s v="1 Tons"/>
    <n v="22260"/>
    <n v="11.095608417200365"/>
    <n v="728.66666666666663"/>
    <n v="8085"/>
  </r>
  <r>
    <s v="Brutish Empire"/>
    <s v="DarkyDonno"/>
    <x v="1"/>
    <n v="99"/>
    <n v="0"/>
    <s v="Korean War surplus"/>
    <s v="Gandhi-like"/>
    <n v="6"/>
    <s v="Elite"/>
    <n v="6"/>
    <n v="30"/>
    <n v="12"/>
    <s v="Central Planning"/>
    <n v="4327"/>
    <n v="34"/>
    <s v="Untapped"/>
    <n v="90"/>
    <s v="Large"/>
    <n v="7.5"/>
    <s v="China"/>
    <s v="Soviet Union"/>
    <n v="32549"/>
    <s v="http://blocgame.com/stats.php?id=57265"/>
    <n v="0"/>
    <n v="0"/>
    <n v="12299"/>
    <n v="7.5223018257453198"/>
    <n v="721.16666666666663"/>
    <n v="5424.833333333333"/>
  </r>
  <r>
    <s v="temasik"/>
    <s v="lawrence"/>
    <x v="3"/>
    <n v="11"/>
    <n v="2"/>
    <s v="Second World War surplus"/>
    <s v="Gandhi-like"/>
    <n v="3"/>
    <s v="Elite"/>
    <n v="4"/>
    <n v="4"/>
    <n v="4"/>
    <s v="Central Planning"/>
    <n v="4319"/>
    <n v="333"/>
    <n v="0"/>
    <n v="40"/>
    <s v="Mediocre"/>
    <n v="4.5"/>
    <s v="East Indies"/>
    <s v="United States"/>
    <n v="7872"/>
    <s v="http://blocgame.com/stats.php?id=62827"/>
    <n v="0"/>
    <n v="0"/>
    <n v="2622"/>
    <n v="1.8226441305857837"/>
    <n v="719.83333333333337"/>
    <n v="1312"/>
  </r>
  <r>
    <s v="Johor"/>
    <s v="Helmi Omar"/>
    <x v="6"/>
    <n v="58"/>
    <n v="7"/>
    <s v="Second World War surplus"/>
    <s v="Gandhi-like"/>
    <n v="3"/>
    <s v="Elite"/>
    <n v="0"/>
    <n v="10"/>
    <n v="6"/>
    <s v="Central Planning"/>
    <n v="4289"/>
    <n v="291"/>
    <s v="Plentiful"/>
    <n v="70"/>
    <s v="Large"/>
    <n v="7.5"/>
    <s v="Pacific Rim"/>
    <s v="Neutral"/>
    <n v="18565"/>
    <s v="http://blocgame.com/stats.php?id=60442"/>
    <n v="0"/>
    <n v="0"/>
    <n v="10315"/>
    <n v="4.3285148053159244"/>
    <n v="714.83333333333337"/>
    <n v="3094.1666666666665"/>
  </r>
  <r>
    <s v="Kosan"/>
    <s v="Whitearcher8"/>
    <x v="0"/>
    <n v="136"/>
    <n v="7"/>
    <s v="Vietnam War surplus"/>
    <s v="Gandhi-like"/>
    <n v="4"/>
    <s v="Elite"/>
    <n v="7"/>
    <n v="30"/>
    <n v="10"/>
    <s v="Central Planning"/>
    <n v="4282"/>
    <n v="6209"/>
    <s v="Untapped"/>
    <n v="90"/>
    <s v="Very Powerful"/>
    <n v="10"/>
    <s v="Arabia"/>
    <s v="Soviet Union"/>
    <n v="34556"/>
    <s v="http://blocgame.com/stats.php?id=59227"/>
    <n v="0"/>
    <n v="0"/>
    <n v="16556"/>
    <n v="8.0700607192900513"/>
    <n v="713.66666666666663"/>
    <n v="5759.333333333333"/>
  </r>
  <r>
    <s v="KingBding"/>
    <s v="King B"/>
    <x v="0"/>
    <n v="58"/>
    <n v="7"/>
    <s v="Korean War surplus"/>
    <s v="Gandhi-like"/>
    <n v="3"/>
    <s v="Poor"/>
    <n v="26"/>
    <n v="19"/>
    <n v="3"/>
    <s v="Central Planning"/>
    <n v="4271"/>
    <n v="125"/>
    <s v="Untapped"/>
    <n v="90"/>
    <s v="Very Powerful"/>
    <n v="10"/>
    <s v="Southern Africa"/>
    <s v="Soviet Union"/>
    <n v="25241"/>
    <s v="http://blocgame.com/stats.php?id=63205"/>
    <n v="0"/>
    <n v="0"/>
    <n v="14741"/>
    <n v="5.9098571763053149"/>
    <n v="711.83333333333337"/>
    <n v="4206.833333333333"/>
  </r>
  <r>
    <s v="Tanah Malaya"/>
    <s v="Syahmi1089"/>
    <x v="6"/>
    <n v="70"/>
    <n v="10"/>
    <s v="Korean War surplus"/>
    <s v="Gandhi-like"/>
    <n v="4"/>
    <s v="Elite"/>
    <n v="7"/>
    <n v="15"/>
    <n v="9"/>
    <s v="Free Market"/>
    <n v="4246"/>
    <n v="1206"/>
    <s v="Untapped"/>
    <n v="90"/>
    <s v="Very Powerful"/>
    <n v="10"/>
    <s v="Arabia"/>
    <s v="United States"/>
    <n v="21409"/>
    <s v="http://blocgame.com/stats.php?id=60385"/>
    <n v="0"/>
    <n v="0"/>
    <n v="9409"/>
    <n v="5.0421573245407441"/>
    <n v="707.66666666666663"/>
    <n v="3568.1666666666665"/>
  </r>
  <r>
    <s v="Niggerito"/>
    <s v="Jejomar Binay"/>
    <x v="3"/>
    <n v="130"/>
    <n v="7"/>
    <s v="Korean War surplus"/>
    <s v="Gandhi-like"/>
    <n v="5"/>
    <s v="Good"/>
    <n v="6"/>
    <n v="42"/>
    <n v="5"/>
    <s v="Free Market"/>
    <n v="4214"/>
    <n v="109"/>
    <s v="Untapped"/>
    <n v="90"/>
    <s v="Very Powerful"/>
    <n v="10"/>
    <s v="East Indies"/>
    <s v="United States"/>
    <n v="53168"/>
    <s v="http://blocgame.com/stats.php?id=63087"/>
    <n v="0"/>
    <n v="0"/>
    <n v="31793"/>
    <n v="12.616990982439487"/>
    <n v="702.33333333333337"/>
    <n v="8861.3333333333339"/>
  </r>
  <r>
    <s v="Honduras"/>
    <s v="Inferno666"/>
    <x v="7"/>
    <n v="62"/>
    <n v="3"/>
    <s v="Korean War surplus"/>
    <s v="Nice"/>
    <n v="2"/>
    <s v="Elite"/>
    <n v="0"/>
    <n v="28"/>
    <n v="13"/>
    <s v="Central Planning"/>
    <n v="4188"/>
    <n v="85"/>
    <n v="0"/>
    <n v="40"/>
    <s v="None"/>
    <n v="0"/>
    <s v="Mesoamerica"/>
    <s v="Soviet Union"/>
    <n v="42394"/>
    <s v="http://blocgame.com/stats.php?id=60291"/>
    <n v="0"/>
    <n v="0"/>
    <n v="25519"/>
    <n v="10.122731614135626"/>
    <n v="698"/>
    <n v="7065.666666666667"/>
  </r>
  <r>
    <s v="Reim"/>
    <s v="Azrael"/>
    <x v="3"/>
    <n v="118"/>
    <n v="11"/>
    <s v="Korean War surplus"/>
    <s v="Gandhi-like"/>
    <n v="4"/>
    <s v="Good"/>
    <n v="2"/>
    <n v="36"/>
    <n v="11"/>
    <s v="Central Planning"/>
    <n v="4172"/>
    <n v="335"/>
    <s v="Untapped"/>
    <n v="90"/>
    <s v="Very Powerful"/>
    <n v="10"/>
    <s v="Pacific Rim"/>
    <s v="Soviet Union"/>
    <n v="61628"/>
    <s v="http://blocgame.com/stats.php?id=41073"/>
    <n v="0"/>
    <n v="0"/>
    <n v="41003"/>
    <n v="14.771812080536913"/>
    <n v="695.33333333333337"/>
    <n v="10271.333333333334"/>
  </r>
  <r>
    <s v="Crimea"/>
    <s v="Hayro Khan"/>
    <x v="0"/>
    <n v="98"/>
    <n v="5"/>
    <s v="Korean War surplus"/>
    <s v="Gandhi-like"/>
    <n v="4"/>
    <s v="Elite"/>
    <n v="5"/>
    <n v="18"/>
    <n v="12"/>
    <s v="Central Planning"/>
    <n v="4161"/>
    <n v="4165"/>
    <s v="Untapped"/>
    <n v="90"/>
    <s v="Very Powerful"/>
    <n v="10"/>
    <s v="Atlas"/>
    <s v="Soviet Union"/>
    <n v="31017"/>
    <s v="http://blocgame.com/stats.php?id=2570"/>
    <n v="0"/>
    <n v="0"/>
    <n v="16767"/>
    <n v="7.4542177361211248"/>
    <n v="693.5"/>
    <n v="5169.5"/>
  </r>
  <r>
    <s v="Ken no Taiyou"/>
    <s v="Hikari"/>
    <x v="0"/>
    <n v="70"/>
    <n v="10"/>
    <s v="Second World War surplus"/>
    <s v="Gandhi-like"/>
    <n v="5"/>
    <s v="Elite"/>
    <n v="0"/>
    <n v="13"/>
    <n v="33"/>
    <s v="Mixed Economy"/>
    <n v="4153"/>
    <n v="1723"/>
    <s v="Untapped"/>
    <n v="90"/>
    <s v="Very Powerful"/>
    <n v="10"/>
    <s v="Persia"/>
    <s v="Soviet Union"/>
    <n v="32399"/>
    <s v="http://blocgame.com/stats.php?id=64029"/>
    <n v="0"/>
    <n v="0"/>
    <n v="11399"/>
    <n v="7.8013484228268721"/>
    <n v="692.16666666666663"/>
    <n v="5399.833333333333"/>
  </r>
  <r>
    <s v="Zanyslavia"/>
    <s v="Zany Animal"/>
    <x v="0"/>
    <n v="64"/>
    <n v="5"/>
    <s v="Korean War surplus"/>
    <s v="Gandhi-like"/>
    <n v="3"/>
    <s v="Elite"/>
    <n v="6"/>
    <n v="27"/>
    <n v="13"/>
    <s v="Central Planning"/>
    <n v="4126"/>
    <n v="2271"/>
    <s v="Plentiful"/>
    <n v="70"/>
    <s v="Large"/>
    <n v="7.5"/>
    <s v="Persia"/>
    <s v="Soviet Union"/>
    <n v="27310"/>
    <s v="http://blocgame.com/stats.php?id=41452"/>
    <n v="0"/>
    <n v="0"/>
    <n v="10060"/>
    <n v="6.6190014541929232"/>
    <n v="687.66666666666663"/>
    <n v="4551.666666666667"/>
  </r>
  <r>
    <s v="Salamaï¿½a"/>
    <s v="Bacardi"/>
    <x v="0"/>
    <n v="71"/>
    <n v="0"/>
    <s v="Second World War surplus"/>
    <s v="Gandhi-like"/>
    <n v="3"/>
    <s v="Good"/>
    <n v="17"/>
    <n v="23"/>
    <n v="8"/>
    <s v="Central Planning"/>
    <n v="4118"/>
    <n v="0"/>
    <s v="Untapped"/>
    <n v="90"/>
    <s v="Large"/>
    <n v="7.5"/>
    <s v="Southern Cone"/>
    <s v="Soviet Union"/>
    <n v="30408"/>
    <s v="http://blocgame.com/stats.php?id=63383"/>
    <n v="0"/>
    <s v="1 Tons"/>
    <n v="16533"/>
    <n v="7.3841670713938807"/>
    <n v="686.33333333333337"/>
    <n v="5068"/>
  </r>
  <r>
    <s v="Asians"/>
    <s v="bigyihsuan"/>
    <x v="0"/>
    <n v="97"/>
    <n v="0"/>
    <s v="Second World War surplus"/>
    <s v="Gandhi-like"/>
    <n v="1"/>
    <s v="Standard"/>
    <n v="19"/>
    <n v="11"/>
    <n v="5"/>
    <s v="Mixed Economy"/>
    <n v="4111"/>
    <n v="67"/>
    <s v="Untapped"/>
    <n v="90"/>
    <s v="Mediocre"/>
    <n v="4.5"/>
    <s v="Pacific Rim"/>
    <s v="United States"/>
    <n v="7452"/>
    <s v="http://blocgame.com/stats.php?id=41551"/>
    <n v="0"/>
    <n v="0"/>
    <n v="702"/>
    <n v="1.8126976404767696"/>
    <n v="685.16666666666663"/>
    <n v="1242"/>
  </r>
  <r>
    <s v="Ivalice"/>
    <s v="Nighthawk571"/>
    <x v="5"/>
    <n v="82"/>
    <n v="3"/>
    <s v="Vietnam War surplus"/>
    <s v="Gandhi-like"/>
    <n v="5"/>
    <s v="Good"/>
    <n v="5"/>
    <n v="37"/>
    <n v="28"/>
    <s v="Central Planning"/>
    <n v="4105"/>
    <n v="2414"/>
    <s v="Plentiful"/>
    <n v="70"/>
    <s v="Very Powerful"/>
    <n v="10"/>
    <s v="Arabia"/>
    <s v="Soviet Union"/>
    <n v="49746"/>
    <s v="http://blocgame.com/stats.php?id=63060"/>
    <n v="0"/>
    <n v="0"/>
    <n v="21621"/>
    <n v="12.118392204628503"/>
    <n v="684.16666666666663"/>
    <n v="8291"/>
  </r>
  <r>
    <s v="Mirah"/>
    <s v="Filzah"/>
    <x v="0"/>
    <n v="47"/>
    <n v="14"/>
    <s v="Korean War surplus"/>
    <s v="Angelic"/>
    <n v="3"/>
    <s v="Undisciplined Rabble"/>
    <n v="0"/>
    <n v="26"/>
    <n v="12"/>
    <s v="Central Planning"/>
    <n v="4090"/>
    <n v="116"/>
    <s v="Near Depletion"/>
    <n v="10"/>
    <s v="Very Powerful"/>
    <n v="10"/>
    <s v="China"/>
    <s v="Soviet Union"/>
    <n v="28227"/>
    <s v="http://blocgame.com/stats.php?id=64191"/>
    <n v="0"/>
    <n v="0"/>
    <n v="11727"/>
    <n v="6.9014669926650365"/>
    <n v="681.66666666666663"/>
    <n v="4704.5"/>
  </r>
  <r>
    <s v="Puerto Libre"/>
    <s v="Jose Ramon Rodriguez III"/>
    <x v="2"/>
    <n v="78"/>
    <n v="8"/>
    <s v="Korean War surplus"/>
    <s v="Gandhi-like"/>
    <n v="3"/>
    <s v="Good"/>
    <n v="13"/>
    <n v="20"/>
    <n v="13"/>
    <s v="Free Market"/>
    <n v="4023"/>
    <n v="23"/>
    <s v="Untapped"/>
    <n v="90"/>
    <s v="Very Powerful"/>
    <n v="10"/>
    <s v="Caribbean"/>
    <s v="United States"/>
    <n v="20000"/>
    <s v="http://blocgame.com/stats.php?id=61883"/>
    <n v="0"/>
    <s v="1 Tons"/>
    <n v="5375"/>
    <n v="4.9714143673875215"/>
    <n v="670.5"/>
    <n v="3333.3333333333335"/>
  </r>
  <r>
    <s v="Psilocybis"/>
    <s v="Lysergix"/>
    <x v="1"/>
    <n v="40"/>
    <n v="9"/>
    <s v="Korean War surplus"/>
    <s v="Gandhi-like"/>
    <n v="2"/>
    <s v="Elite"/>
    <n v="7"/>
    <n v="16"/>
    <n v="9"/>
    <s v="Central Planning"/>
    <n v="4019"/>
    <n v="4709"/>
    <s v="Untapped"/>
    <n v="90"/>
    <s v="Very Powerful"/>
    <n v="10"/>
    <s v="Persia"/>
    <s v="Soviet Union"/>
    <n v="19602"/>
    <s v="http://blocgame.com/stats.php?id=62795"/>
    <n v="0"/>
    <n v="0"/>
    <n v="8727"/>
    <n v="4.8773326698183626"/>
    <n v="669.83333333333337"/>
    <n v="3267"/>
  </r>
  <r>
    <s v="Junovia"/>
    <s v="dontworryaboutit"/>
    <x v="5"/>
    <n v="76"/>
    <n v="9"/>
    <s v="Second World War surplus"/>
    <s v="Gandhi-like"/>
    <n v="3"/>
    <s v="Good"/>
    <n v="142"/>
    <n v="24"/>
    <n v="7"/>
    <s v="Free Market"/>
    <n v="3973"/>
    <n v="108"/>
    <s v="Untapped"/>
    <n v="90"/>
    <s v="Powerful"/>
    <n v="9"/>
    <s v="Pacific Rim"/>
    <s v="Neutral"/>
    <n v="20884"/>
    <s v="http://blocgame.com/stats.php?id=63088"/>
    <n v="0"/>
    <n v="0"/>
    <n v="7009"/>
    <n v="5.2564812484268817"/>
    <n v="662.16666666666663"/>
    <n v="3480.6666666666665"/>
  </r>
  <r>
    <s v="Kilij"/>
    <s v="Yatagan"/>
    <x v="0"/>
    <n v="99"/>
    <n v="10"/>
    <s v="Korean War surplus"/>
    <s v="Gandhi-like"/>
    <n v="3"/>
    <s v="Good"/>
    <n v="4"/>
    <n v="25"/>
    <n v="15"/>
    <s v="Free Market"/>
    <n v="3942"/>
    <n v="4793"/>
    <s v="Untapped"/>
    <n v="90"/>
    <s v="Large"/>
    <n v="7.5"/>
    <s v="Mesopotamia"/>
    <s v="Neutral"/>
    <n v="26660"/>
    <s v="http://blocgame.com/stats.php?id=63687"/>
    <n v="0"/>
    <n v="0"/>
    <n v="9410"/>
    <n v="6.763064434297311"/>
    <n v="657"/>
    <n v="4443.333333333333"/>
  </r>
  <r>
    <s v="Aryana"/>
    <s v="Williarsk"/>
    <x v="6"/>
    <n v="15"/>
    <n v="5"/>
    <s v="Second World War surplus"/>
    <s v="Axis of Evil"/>
    <n v="3"/>
    <s v="Elite"/>
    <n v="0"/>
    <n v="32"/>
    <n v="3"/>
    <s v="Central Planning"/>
    <n v="3935"/>
    <n v="96"/>
    <n v="0"/>
    <n v="40"/>
    <s v="Very Powerful"/>
    <n v="10"/>
    <s v="Gran Colombia"/>
    <s v="Soviet Union"/>
    <n v="26875"/>
    <s v="http://blocgame.com/stats.php?id=2313"/>
    <n v="0"/>
    <n v="0"/>
    <n v="11500"/>
    <n v="6.8297331639135956"/>
    <n v="655.83333333333337"/>
    <n v="4479.166666666667"/>
  </r>
  <r>
    <s v="whitmanistan"/>
    <s v="slim"/>
    <x v="0"/>
    <n v="130"/>
    <n v="11"/>
    <s v="Vietnam War surplus"/>
    <s v="Gandhi-like"/>
    <n v="6"/>
    <s v="Good"/>
    <n v="18"/>
    <n v="20"/>
    <n v="13"/>
    <s v="Free Market"/>
    <n v="3930"/>
    <n v="6647"/>
    <s v="Untapped"/>
    <n v="90"/>
    <s v="Powerful"/>
    <n v="9"/>
    <s v="Mesopotamia"/>
    <s v="United States"/>
    <n v="62438"/>
    <s v="http://blocgame.com/stats.php?id=36344"/>
    <n v="0"/>
    <n v="0"/>
    <n v="45563"/>
    <n v="15.887531806615776"/>
    <n v="655"/>
    <n v="10406.333333333334"/>
  </r>
  <r>
    <s v="Giant Mechs"/>
    <s v="OiledDNA"/>
    <x v="0"/>
    <n v="80"/>
    <n v="0"/>
    <s v="Second World War surplus"/>
    <s v="Gandhi-like"/>
    <n v="2"/>
    <s v="Standard"/>
    <n v="0"/>
    <n v="13"/>
    <n v="5"/>
    <s v="Central Planning"/>
    <n v="3914"/>
    <n v="337"/>
    <s v="Untapped"/>
    <n v="90"/>
    <s v="Very Powerful"/>
    <n v="10"/>
    <s v="Pacific Rim"/>
    <s v="Soviet Union"/>
    <n v="25790"/>
    <s v="http://blocgame.com/stats.php?id=60735"/>
    <n v="0"/>
    <n v="0"/>
    <n v="17540"/>
    <n v="6.5891670924885029"/>
    <n v="652.33333333333337"/>
    <n v="4298.333333333333"/>
  </r>
  <r>
    <s v="Alamo"/>
    <s v="linksith"/>
    <x v="3"/>
    <n v="36"/>
    <n v="0"/>
    <s v="Second World War surplus"/>
    <s v="Gandhi-like"/>
    <n v="1"/>
    <s v="Elite"/>
    <n v="17"/>
    <n v="11"/>
    <n v="6"/>
    <s v="Free Market"/>
    <n v="3892"/>
    <n v="4131"/>
    <s v="Untapped"/>
    <n v="90"/>
    <s v="Powerful"/>
    <n v="9"/>
    <s v="Mesopotamia"/>
    <s v="United States"/>
    <n v="15670"/>
    <s v="http://blocgame.com/stats.php?id=40536"/>
    <n v="0"/>
    <n v="0"/>
    <n v="8545"/>
    <n v="4.0262076053442959"/>
    <n v="648.66666666666663"/>
    <n v="2611.6666666666665"/>
  </r>
  <r>
    <s v="Violent Vegans"/>
    <s v="SnakeBombs"/>
    <x v="5"/>
    <n v="112"/>
    <n v="6"/>
    <s v="Korean War surplus"/>
    <s v="Gandhi-like"/>
    <n v="5"/>
    <s v="Elite"/>
    <n v="1"/>
    <n v="45"/>
    <n v="18"/>
    <s v="Mixed Economy"/>
    <n v="3812"/>
    <n v="5524"/>
    <s v="Untapped"/>
    <n v="90"/>
    <s v="Very Powerful"/>
    <n v="10"/>
    <s v="Atlas"/>
    <s v="Soviet Union"/>
    <n v="49738"/>
    <s v="http://blocgame.com/stats.php?id=48869"/>
    <n v="0"/>
    <n v="0"/>
    <n v="22363"/>
    <n v="13.047743966421827"/>
    <n v="635.33333333333337"/>
    <n v="8289.6666666666661"/>
  </r>
  <r>
    <s v="Skekenhouse"/>
    <s v="Kraast"/>
    <x v="0"/>
    <n v="108"/>
    <n v="7"/>
    <s v="Korean War surplus"/>
    <s v="Gandhi-like"/>
    <n v="5"/>
    <s v="Standard"/>
    <n v="0"/>
    <n v="50"/>
    <n v="46"/>
    <s v="Central Planning"/>
    <n v="3796"/>
    <n v="5027"/>
    <s v="Plentiful"/>
    <n v="70"/>
    <s v="Very Powerful"/>
    <n v="10"/>
    <s v="Mesopotamia"/>
    <s v="Soviet Union"/>
    <n v="69477"/>
    <s v="http://blocgame.com/stats.php?id=62962"/>
    <n v="0"/>
    <n v="0"/>
    <n v="29727"/>
    <n v="18.30268703898841"/>
    <n v="632.66666666666663"/>
    <n v="11579.5"/>
  </r>
  <r>
    <s v="DFWEFWEF"/>
    <s v="dmc5"/>
    <x v="5"/>
    <n v="65"/>
    <n v="8"/>
    <s v="Korean War surplus"/>
    <s v="Gandhi-like"/>
    <n v="4"/>
    <s v="Elite"/>
    <n v="2"/>
    <n v="11"/>
    <n v="6"/>
    <s v="Central Planning"/>
    <n v="3786"/>
    <n v="6849"/>
    <s v="Plentiful"/>
    <n v="70"/>
    <s v="Large"/>
    <n v="7.5"/>
    <s v="Arabia"/>
    <s v="Neutral"/>
    <n v="55123"/>
    <s v="http://blocgame.com/stats.php?id=55118"/>
    <n v="0"/>
    <n v="0"/>
    <n v="45748"/>
    <n v="14.559693608029583"/>
    <n v="631"/>
    <n v="9187.1666666666661"/>
  </r>
  <r>
    <s v="Northmarch"/>
    <s v="Elroy"/>
    <x v="6"/>
    <n v="45"/>
    <n v="1"/>
    <s v="Second World War surplus"/>
    <s v="Gandhi-like"/>
    <n v="3"/>
    <s v="Good"/>
    <n v="12"/>
    <n v="8"/>
    <n v="0"/>
    <s v="Central Planning"/>
    <n v="3777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6685199894095843"/>
    <n v="629.5"/>
    <n v="1050.3333333333333"/>
  </r>
  <r>
    <s v="Deagle Nation!"/>
    <s v="Jace Connors"/>
    <x v="1"/>
    <n v="148"/>
    <n v="7"/>
    <s v="Korean War surplus"/>
    <s v="Gandhi-like"/>
    <n v="8"/>
    <s v="Standard"/>
    <n v="12"/>
    <n v="36"/>
    <n v="42"/>
    <s v="Central Planning"/>
    <n v="3777"/>
    <n v="3846"/>
    <s v="Untapped"/>
    <n v="90"/>
    <s v="Very Powerful"/>
    <n v="10"/>
    <s v="Arabia"/>
    <s v="Soviet Union"/>
    <n v="63202"/>
    <s v="http://blocgame.com/stats.php?id=63100"/>
    <n v="0"/>
    <n v="0"/>
    <n v="27952"/>
    <n v="16.733386285411701"/>
    <n v="629.5"/>
    <n v="10533.666666666666"/>
  </r>
  <r>
    <s v="nanas"/>
    <s v="nanas batu"/>
    <x v="4"/>
    <n v="47"/>
    <n v="0"/>
    <s v="Second World War surplus"/>
    <s v="Gandhi-like"/>
    <n v="2"/>
    <s v="Elite"/>
    <n v="1"/>
    <n v="21"/>
    <n v="7"/>
    <s v="Central Planning"/>
    <n v="3767"/>
    <n v="67"/>
    <s v="Near Depletion"/>
    <n v="10"/>
    <s v="Mediocre"/>
    <n v="4.5"/>
    <s v="East Indies"/>
    <s v="Neutral"/>
    <n v="16766"/>
    <s v="http://blocgame.com/stats.php?id=61809"/>
    <n v="0"/>
    <n v="0"/>
    <n v="4766"/>
    <n v="4.4507565702150256"/>
    <n v="627.83333333333337"/>
    <n v="2794.3333333333335"/>
  </r>
  <r>
    <s v="Zorin"/>
    <s v="NeroRPG"/>
    <x v="5"/>
    <n v="38"/>
    <n v="2"/>
    <s v="Korean War surplus"/>
    <s v="Gandhi-like"/>
    <n v="2"/>
    <s v="Elite"/>
    <n v="2"/>
    <n v="15"/>
    <n v="8"/>
    <s v="Central Planning"/>
    <n v="3764"/>
    <n v="120"/>
    <s v="Untapped"/>
    <n v="90"/>
    <s v="Somewhat Large"/>
    <n v="6"/>
    <s v="Pacific Rim"/>
    <s v="Soviet Union"/>
    <n v="12767"/>
    <s v="http://blocgame.com/stats.php?id=59970"/>
    <n v="0"/>
    <n v="0"/>
    <n v="2642"/>
    <n v="3.3918703506907546"/>
    <n v="627.33333333333337"/>
    <n v="2127.8333333333335"/>
  </r>
  <r>
    <s v="Opallia"/>
    <s v="Opal"/>
    <x v="0"/>
    <n v="114"/>
    <n v="12"/>
    <s v="Korean War surplus"/>
    <s v="Normal"/>
    <n v="3"/>
    <s v="Good"/>
    <n v="0"/>
    <n v="37"/>
    <n v="6"/>
    <s v="Free Market"/>
    <n v="3755"/>
    <n v="279"/>
    <s v="Untapped"/>
    <n v="90"/>
    <s v="Large"/>
    <n v="7.5"/>
    <s v="Mesoamerica"/>
    <s v="United States"/>
    <n v="50060"/>
    <s v="http://blocgame.com/stats.php?id=63666"/>
    <n v="0"/>
    <s v="1 Tons"/>
    <n v="31685"/>
    <n v="13.33155792276964"/>
    <n v="625.83333333333337"/>
    <n v="8343.3333333333339"/>
  </r>
  <r>
    <s v="Alexandrastan"/>
    <s v="TWAIN"/>
    <x v="1"/>
    <n v="59"/>
    <n v="2"/>
    <s v="Vietnam War surplus"/>
    <s v="Gandhi-like"/>
    <n v="4"/>
    <s v="Standard"/>
    <n v="8"/>
    <n v="11"/>
    <n v="7"/>
    <s v="Mixed Economy"/>
    <n v="3744"/>
    <n v="1592"/>
    <s v="Untapped"/>
    <n v="90"/>
    <s v="Powerful"/>
    <n v="9"/>
    <s v="Mesopotamia"/>
    <s v="United States"/>
    <n v="28361"/>
    <s v="http://blocgame.com/stats.php?id=39070"/>
    <n v="0"/>
    <n v="0"/>
    <n v="18611"/>
    <n v="7.5750534188034191"/>
    <n v="624"/>
    <n v="4726.833333333333"/>
  </r>
  <r>
    <s v="Eastern Eagle"/>
    <s v="MetaIndigo"/>
    <x v="1"/>
    <n v="73"/>
    <n v="0"/>
    <s v="Second World War surplus"/>
    <s v="Gandhi-like"/>
    <n v="2"/>
    <s v="Standard"/>
    <n v="19"/>
    <n v="13"/>
    <n v="5"/>
    <s v="Central Planning"/>
    <n v="374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1959893048128345"/>
    <n v="623.33333333333337"/>
    <n v="2615.5"/>
  </r>
  <r>
    <s v="Glubistan"/>
    <s v="Glub"/>
    <x v="3"/>
    <n v="109"/>
    <n v="3"/>
    <s v="Vietnam War surplus"/>
    <s v="Good"/>
    <n v="4"/>
    <s v="Undisciplined Rabble"/>
    <n v="0"/>
    <n v="25"/>
    <n v="14"/>
    <s v="Central Planning"/>
    <n v="3735"/>
    <n v="1768"/>
    <s v="Plentiful"/>
    <n v="70"/>
    <s v="Very Powerful"/>
    <n v="10"/>
    <s v="Arabia"/>
    <s v="Soviet Union"/>
    <n v="33967"/>
    <s v="http://blocgame.com/stats.php?id=63027"/>
    <n v="0"/>
    <n v="0"/>
    <n v="16342"/>
    <n v="9.0942436412315928"/>
    <n v="622.5"/>
    <n v="5661.166666666667"/>
  </r>
  <r>
    <s v="Junoma"/>
    <s v="VicReyes"/>
    <x v="8"/>
    <n v="8"/>
    <n v="2"/>
    <s v="Korean War surplus"/>
    <s v="Gandhi-like"/>
    <n v="3"/>
    <s v="Standard"/>
    <n v="23"/>
    <n v="23"/>
    <n v="5"/>
    <s v="Free Market"/>
    <n v="3731"/>
    <n v="86"/>
    <s v="Untapped"/>
    <n v="90"/>
    <s v="Very Powerful"/>
    <n v="10"/>
    <s v="Southern Cone"/>
    <s v="United States"/>
    <n v="21993"/>
    <s v="http://blocgame.com/stats.php?id=40349"/>
    <n v="0"/>
    <n v="0"/>
    <n v="9243"/>
    <n v="5.8946663093004554"/>
    <n v="621.83333333333337"/>
    <n v="3665.5"/>
  </r>
  <r>
    <s v="al-Bahrayn"/>
    <s v="dbdb"/>
    <x v="0"/>
    <n v="98"/>
    <n v="10"/>
    <s v="Korean War surplus"/>
    <s v="Gandhi-like"/>
    <n v="4"/>
    <s v="Good"/>
    <n v="13"/>
    <n v="23"/>
    <n v="14"/>
    <s v="Central Planning"/>
    <n v="3718"/>
    <n v="936"/>
    <s v="Untapped"/>
    <n v="90"/>
    <s v="Powerful"/>
    <n v="9"/>
    <s v="Mesopotamia"/>
    <s v="Soviet Union"/>
    <n v="39405"/>
    <s v="http://blocgame.com/stats.php?id=59775"/>
    <n v="0"/>
    <n v="0"/>
    <n v="22530"/>
    <n v="10.598440021516945"/>
    <n v="619.66666666666663"/>
    <n v="6567.5"/>
  </r>
  <r>
    <s v="Sintra"/>
    <s v="Daniel Lima"/>
    <x v="0"/>
    <n v="50"/>
    <n v="6"/>
    <s v="Second World War surplus"/>
    <s v="Gandhi-like"/>
    <n v="3"/>
    <s v="Elite"/>
    <n v="5"/>
    <n v="32"/>
    <n v="19"/>
    <s v="Central Planning"/>
    <n v="3715"/>
    <n v="97"/>
    <s v="Untapped"/>
    <n v="90"/>
    <s v="Somewhat Large"/>
    <n v="6"/>
    <s v="Caribbean"/>
    <s v="Soviet Union"/>
    <n v="34775"/>
    <s v="http://blocgame.com/stats.php?id=63167"/>
    <n v="0"/>
    <s v="1 Tons"/>
    <n v="13400"/>
    <n v="9.3606998654104974"/>
    <n v="619.16666666666663"/>
    <n v="5795.833333333333"/>
  </r>
  <r>
    <s v="Pan-demo-nium"/>
    <s v="Raja"/>
    <x v="0"/>
    <n v="99"/>
    <n v="8"/>
    <s v="Second World War surplus"/>
    <s v="Angelic"/>
    <n v="6"/>
    <s v="Standard"/>
    <n v="0"/>
    <n v="11"/>
    <n v="2"/>
    <s v="Central Planning"/>
    <n v="3715"/>
    <n v="186"/>
    <n v="0"/>
    <n v="40"/>
    <s v="Large"/>
    <n v="7.5"/>
    <s v="The Subcontinent"/>
    <s v="Soviet Union"/>
    <n v="26676"/>
    <s v="http://blocgame.com/stats.php?id=63195"/>
    <n v="0"/>
    <n v="0"/>
    <n v="17301"/>
    <n v="7.1806191117092864"/>
    <n v="619.16666666666663"/>
    <n v="4446"/>
  </r>
  <r>
    <s v="Khuzestan"/>
    <s v="Georgy Zhukov"/>
    <x v="2"/>
    <n v="99"/>
    <n v="2"/>
    <s v="Second World War surplus"/>
    <s v="Gandhi-like"/>
    <n v="5"/>
    <s v="Elite"/>
    <n v="2"/>
    <n v="22"/>
    <n v="12"/>
    <s v="Central Planning"/>
    <n v="3704"/>
    <n v="2519"/>
    <s v="Untapped"/>
    <n v="90"/>
    <s v="Very Powerful"/>
    <n v="10"/>
    <s v="Persia"/>
    <s v="Soviet Union"/>
    <n v="42240"/>
    <s v="http://blocgame.com/stats.php?id=48914"/>
    <n v="0"/>
    <s v="2 Tons"/>
    <n v="25740"/>
    <n v="11.403887688984881"/>
    <n v="617.33333333333337"/>
    <n v="7040"/>
  </r>
  <r>
    <s v="Tamil Kingdom"/>
    <s v="Chola I"/>
    <x v="0"/>
    <n v="228"/>
    <n v="20"/>
    <s v="Almost Modern"/>
    <s v="Gandhi-like"/>
    <n v="7"/>
    <s v="Good"/>
    <n v="0"/>
    <n v="50"/>
    <n v="7"/>
    <s v="Central Planning"/>
    <n v="3688"/>
    <n v="1152"/>
    <s v="Untapped"/>
    <n v="90"/>
    <s v="Powerful"/>
    <n v="9"/>
    <s v="The Subcontinent"/>
    <s v="Soviet Union"/>
    <n v="77341"/>
    <s v="http://blocgame.com/stats.php?id=60964"/>
    <n v="0"/>
    <n v="0"/>
    <n v="50716"/>
    <n v="20.970986984815617"/>
    <n v="614.66666666666663"/>
    <n v="12890.166666666666"/>
  </r>
  <r>
    <s v="Southern Africa"/>
    <s v="TheMaster_ZA"/>
    <x v="0"/>
    <n v="132"/>
    <n v="8"/>
    <s v="Korean War surplus"/>
    <s v="Gandhi-like"/>
    <n v="5"/>
    <s v="Elite"/>
    <n v="1"/>
    <n v="40"/>
    <n v="6"/>
    <s v="Central Planning"/>
    <n v="3680"/>
    <n v="9"/>
    <s v="Untapped"/>
    <n v="90"/>
    <s v="Large"/>
    <n v="7.5"/>
    <s v="Southern Africa"/>
    <s v="Soviet Union"/>
    <n v="51399"/>
    <s v="http://blocgame.com/stats.php?id=48410"/>
    <n v="0"/>
    <n v="0"/>
    <n v="30399"/>
    <n v="13.967119565217391"/>
    <n v="613.33333333333337"/>
    <n v="8566.5"/>
  </r>
  <r>
    <s v="Eisen"/>
    <s v="Balthazaar"/>
    <x v="0"/>
    <n v="86"/>
    <n v="9"/>
    <s v="Korean War surplus"/>
    <s v="Gandhi-like"/>
    <n v="3"/>
    <s v="Good"/>
    <n v="1"/>
    <n v="28"/>
    <n v="11"/>
    <s v="Central Planning"/>
    <n v="3671"/>
    <n v="107"/>
    <s v="Untapped"/>
    <n v="90"/>
    <s v="Very Powerful"/>
    <n v="10"/>
    <s v="China"/>
    <s v="Soviet Union"/>
    <n v="67840"/>
    <s v="http://blocgame.com/stats.php?id=53566"/>
    <n v="0"/>
    <n v="0"/>
    <n v="50965"/>
    <n v="18.47997820757287"/>
    <n v="611.83333333333337"/>
    <n v="11306.666666666666"/>
  </r>
  <r>
    <s v="Cancer"/>
    <s v="Stolen"/>
    <x v="0"/>
    <n v="10"/>
    <n v="0"/>
    <s v="Korean War surplus"/>
    <s v="Gandhi-like"/>
    <n v="0"/>
    <s v="Elite"/>
    <n v="27"/>
    <n v="3"/>
    <n v="5"/>
    <s v="Central Planning"/>
    <n v="3665"/>
    <n v="1677"/>
    <s v="Untapped"/>
    <n v="90"/>
    <s v="Mediocre"/>
    <n v="4.5"/>
    <s v="Persia"/>
    <s v="Neutral"/>
    <n v="6184"/>
    <s v="http://blocgame.com/stats.php?id=58745"/>
    <n v="0"/>
    <n v="0"/>
    <n v="3184"/>
    <n v="1.68731241473397"/>
    <n v="610.83333333333337"/>
    <n v="1030.6666666666667"/>
  </r>
  <r>
    <s v="Eleuthera"/>
    <s v="Gamb"/>
    <x v="9"/>
    <n v="37"/>
    <n v="1"/>
    <s v="Korean War surplus"/>
    <s v="Normal"/>
    <n v="4"/>
    <s v="Elite"/>
    <n v="1"/>
    <n v="29"/>
    <n v="17"/>
    <s v="Central Planning"/>
    <n v="3658"/>
    <n v="17"/>
    <n v="0"/>
    <n v="40"/>
    <s v="Very Powerful"/>
    <n v="10"/>
    <s v="Caribbean"/>
    <s v="Soviet Union"/>
    <n v="24090"/>
    <s v="http://blocgame.com/stats.php?id=63029"/>
    <n v="0"/>
    <n v="0"/>
    <n v="3840"/>
    <n v="6.585565882996173"/>
    <n v="609.66666666666663"/>
    <n v="4015"/>
  </r>
  <r>
    <s v="Batu putih"/>
    <s v="Harzan"/>
    <x v="2"/>
    <n v="2"/>
    <n v="3"/>
    <s v="Second World War surplus"/>
    <s v="Gandhi-like"/>
    <n v="3"/>
    <s v="Elite"/>
    <n v="76"/>
    <n v="0"/>
    <n v="3"/>
    <s v="Central Planning"/>
    <n v="3656"/>
    <n v="0"/>
    <s v="Near Depletion"/>
    <n v="10"/>
    <s v="Large"/>
    <n v="7.5"/>
    <s v="East Indies"/>
    <s v="Soviet Union"/>
    <n v="3242"/>
    <s v="http://blocgame.com/stats.php?id=61926"/>
    <n v="0"/>
    <n v="0"/>
    <n v="-133"/>
    <n v="0.8867614879649891"/>
    <n v="609.33333333333337"/>
    <n v="540.33333333333337"/>
  </r>
  <r>
    <s v="Syphirious"/>
    <s v="Doxal"/>
    <x v="5"/>
    <n v="91"/>
    <n v="10"/>
    <s v="Vietnam War surplus"/>
    <s v="Gandhi-like"/>
    <n v="5"/>
    <s v="Elite"/>
    <n v="8"/>
    <n v="40"/>
    <n v="29"/>
    <s v="Central Planning"/>
    <n v="3647"/>
    <n v="3634"/>
    <s v="Untapped"/>
    <n v="90"/>
    <s v="Very Powerful"/>
    <n v="10"/>
    <s v="Mesopotamia"/>
    <s v="Soviet Union"/>
    <n v="57639"/>
    <s v="http://blocgame.com/stats.php?id=59670"/>
    <n v="0"/>
    <n v="0"/>
    <n v="28014"/>
    <n v="15.804496846723334"/>
    <n v="607.83333333333337"/>
    <n v="9606.5"/>
  </r>
  <r>
    <s v="Psychotropia"/>
    <s v="President_Bloodmoney"/>
    <x v="1"/>
    <n v="179"/>
    <n v="15"/>
    <s v="Korean War surplus"/>
    <s v="Gandhi-like"/>
    <n v="8"/>
    <s v="Elite"/>
    <n v="11"/>
    <n v="46"/>
    <n v="16"/>
    <s v="Central Planning"/>
    <n v="3647"/>
    <n v="324"/>
    <n v="0"/>
    <n v="40"/>
    <s v="Very Powerful"/>
    <n v="10"/>
    <s v="East Africa"/>
    <s v="Soviet Union"/>
    <n v="49697"/>
    <s v="http://blocgame.com/stats.php?id=64125"/>
    <n v="0"/>
    <n v="0"/>
    <n v="20447"/>
    <n v="13.626816561557444"/>
    <n v="607.83333333333337"/>
    <n v="8282.8333333333339"/>
  </r>
  <r>
    <s v="Eastasia"/>
    <s v="accounts being deleted"/>
    <x v="0"/>
    <n v="106"/>
    <n v="8"/>
    <s v="Korean War surplus"/>
    <s v="Gandhi-like"/>
    <n v="4"/>
    <s v="Elite"/>
    <n v="9"/>
    <n v="12"/>
    <n v="7"/>
    <s v="Central Planning"/>
    <n v="3615"/>
    <n v="626"/>
    <s v="Untapped"/>
    <n v="90"/>
    <s v="Large"/>
    <n v="7.5"/>
    <s v="Pacific Rim"/>
    <s v="Soviet Union"/>
    <n v="35599"/>
    <s v="http://blocgame.com/stats.php?id=63527"/>
    <n v="0"/>
    <n v="0"/>
    <n v="25474"/>
    <n v="9.8475795297372066"/>
    <n v="602.5"/>
    <n v="5933.166666666667"/>
  </r>
  <r>
    <s v="raja_png"/>
    <s v="DiDi27"/>
    <x v="6"/>
    <n v="39"/>
    <n v="0"/>
    <s v="First World War surplus"/>
    <s v="Gandhi-like"/>
    <n v="2"/>
    <s v="Elite"/>
    <n v="17"/>
    <n v="2"/>
    <n v="4"/>
    <s v="Central Planning"/>
    <n v="3613"/>
    <n v="450"/>
    <s v="Untapped"/>
    <n v="90"/>
    <s v="Mediocre"/>
    <n v="4.5"/>
    <s v="Pacific Rim"/>
    <s v="Soviet Union"/>
    <n v="4136"/>
    <s v="http://blocgame.com/stats.php?id=62000"/>
    <n v="0"/>
    <n v="0"/>
    <n v="386"/>
    <n v="1.1447550512039857"/>
    <n v="602.16666666666663"/>
    <n v="689.33333333333337"/>
  </r>
  <r>
    <s v="pelle"/>
    <s v="pelle"/>
    <x v="0"/>
    <n v="84"/>
    <n v="7"/>
    <s v="Korean War surplus"/>
    <s v="Questionable"/>
    <n v="5"/>
    <s v="Good"/>
    <n v="1"/>
    <n v="61"/>
    <n v="7"/>
    <s v="Central Planning"/>
    <n v="3595"/>
    <n v="647"/>
    <s v="Untapped"/>
    <n v="90"/>
    <s v="Very Powerful"/>
    <n v="10"/>
    <s v="China"/>
    <s v="Soviet Union"/>
    <n v="60476"/>
    <s v="http://blocgame.com/stats.php?id=52372"/>
    <n v="0"/>
    <n v="0"/>
    <n v="31226"/>
    <n v="16.822253129346315"/>
    <n v="599.16666666666663"/>
    <n v="10079.333333333334"/>
  </r>
  <r>
    <s v="kweensnkans"/>
    <s v="Jamal T.Ice cube"/>
    <x v="8"/>
    <n v="38"/>
    <n v="0"/>
    <s v="Korean War surplus"/>
    <s v="Gandhi-like"/>
    <n v="1"/>
    <s v="Good"/>
    <n v="24"/>
    <n v="7"/>
    <n v="4"/>
    <s v="Mixed Economy"/>
    <n v="3592"/>
    <n v="2827"/>
    <s v="Untapped"/>
    <n v="90"/>
    <s v="Mediocre"/>
    <n v="4.5"/>
    <s v="Egypt"/>
    <s v="United States"/>
    <n v="17149"/>
    <s v="http://blocgame.com/stats.php?id=63345"/>
    <n v="0"/>
    <n v="0"/>
    <n v="12274"/>
    <n v="4.7742204899777283"/>
    <n v="598.66666666666663"/>
    <n v="2858.1666666666665"/>
  </r>
  <r>
    <s v="Almania"/>
    <s v="Almanich"/>
    <x v="1"/>
    <n v="91"/>
    <n v="0"/>
    <s v="Korean War surplus"/>
    <s v="Gandhi-like"/>
    <n v="4"/>
    <s v="Elite"/>
    <n v="0"/>
    <n v="2"/>
    <n v="0"/>
    <s v="Central Planning"/>
    <n v="3574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226357022943482"/>
    <n v="595.66666666666663"/>
    <n v="9665.5"/>
  </r>
  <r>
    <s v="Valtania"/>
    <s v="Kelvin D. Makumbi"/>
    <x v="9"/>
    <n v="171"/>
    <n v="9"/>
    <s v="Korean War surplus"/>
    <s v="Normal"/>
    <n v="3"/>
    <s v="Standard"/>
    <n v="13"/>
    <n v="27"/>
    <n v="16"/>
    <s v="Central Planning"/>
    <n v="3561"/>
    <n v="16"/>
    <n v="0"/>
    <n v="40"/>
    <s v="Powerful"/>
    <n v="9"/>
    <s v="Mesoamerica"/>
    <s v="Soviet Union"/>
    <n v="44383"/>
    <s v="http://blocgame.com/stats.php?id=62525"/>
    <n v="0"/>
    <n v="0"/>
    <n v="26008"/>
    <n v="12.463633810727323"/>
    <n v="593.5"/>
    <n v="7397.166666666667"/>
  </r>
  <r>
    <s v="Large Man"/>
    <s v="LargeMan"/>
    <x v="5"/>
    <n v="104"/>
    <n v="5"/>
    <s v="Vietnam War surplus"/>
    <s v="Gandhi-like"/>
    <n v="5"/>
    <s v="Good"/>
    <n v="2"/>
    <n v="12"/>
    <n v="16"/>
    <s v="Central Planning"/>
    <n v="3556"/>
    <n v="8196"/>
    <s v="Untapped"/>
    <n v="90"/>
    <s v="Powerful"/>
    <n v="9"/>
    <s v="Egypt"/>
    <s v="Soviet Union"/>
    <n v="61352"/>
    <s v="http://blocgame.com/stats.php?id=52836"/>
    <n v="0"/>
    <n v="0"/>
    <n v="47102"/>
    <n v="17.253093363329583"/>
    <n v="592.66666666666663"/>
    <n v="10225.333333333334"/>
  </r>
  <r>
    <s v="Lubekran"/>
    <s v="septima"/>
    <x v="5"/>
    <n v="75"/>
    <n v="0"/>
    <s v="Second World War surplus"/>
    <s v="Gandhi-like"/>
    <n v="1"/>
    <s v="Good"/>
    <n v="5"/>
    <n v="10"/>
    <n v="5"/>
    <s v="Central Planning"/>
    <n v="3539"/>
    <n v="187"/>
    <s v="Untapped"/>
    <n v="90"/>
    <s v="Powerful"/>
    <n v="9"/>
    <s v="Indochina"/>
    <s v="Soviet Union"/>
    <n v="6615"/>
    <s v="http://blocgame.com/stats.php?id=62568"/>
    <n v="0"/>
    <n v="0"/>
    <n v="240"/>
    <n v="1.8691720825091833"/>
    <n v="589.83333333333337"/>
    <n v="1102.5"/>
  </r>
  <r>
    <s v="Chicken rice"/>
    <s v="Ador hitler"/>
    <x v="6"/>
    <n v="51"/>
    <n v="3"/>
    <s v="Korean War surplus"/>
    <s v="Gandhi-like"/>
    <n v="3"/>
    <s v="Good"/>
    <n v="24"/>
    <n v="16"/>
    <n v="15"/>
    <s v="Central Planning"/>
    <n v="3532"/>
    <n v="275"/>
    <s v="Untapped"/>
    <n v="90"/>
    <s v="Large"/>
    <n v="7.5"/>
    <s v="East Indies"/>
    <s v="Neutral"/>
    <n v="20000"/>
    <s v="http://blocgame.com/stats.php?id=61750"/>
    <n v="0"/>
    <n v="0"/>
    <n v="6125"/>
    <n v="5.6625141562853907"/>
    <n v="588.66666666666663"/>
    <n v="3333.3333333333335"/>
  </r>
  <r>
    <s v="oliverhard"/>
    <s v="oliver hardwick"/>
    <x v="0"/>
    <n v="58"/>
    <n v="3"/>
    <s v="Second World War surplus"/>
    <s v="Gandhi-like"/>
    <n v="5"/>
    <s v="Good"/>
    <n v="6"/>
    <n v="25"/>
    <n v="14"/>
    <s v="Central Planning"/>
    <n v="3525"/>
    <n v="1922"/>
    <s v="Untapped"/>
    <n v="90"/>
    <s v="Very Powerful"/>
    <n v="10"/>
    <s v="Persia"/>
    <s v="Soviet Union"/>
    <n v="31819"/>
    <s v="http://blocgame.com/stats.php?id=53822"/>
    <n v="0"/>
    <n v="0"/>
    <n v="13444"/>
    <n v="9.0266666666666673"/>
    <n v="587.5"/>
    <n v="5303.166666666667"/>
  </r>
  <r>
    <s v="Mmhat"/>
    <s v="Homermustdie"/>
    <x v="5"/>
    <n v="63"/>
    <n v="0"/>
    <s v="Korean War surplus"/>
    <s v="Gandhi-like"/>
    <n v="3"/>
    <s v="Good"/>
    <n v="29"/>
    <n v="14"/>
    <n v="2"/>
    <s v="Central Planning"/>
    <n v="3520"/>
    <n v="27"/>
    <s v="Near Depletion"/>
    <n v="10"/>
    <s v="Large"/>
    <n v="7.5"/>
    <s v="Amazonia"/>
    <s v="Soviet Union"/>
    <n v="22257"/>
    <s v="http://blocgame.com/stats.php?id=45846"/>
    <n v="0"/>
    <n v="0"/>
    <n v="14007"/>
    <n v="6.3230113636363638"/>
    <n v="586.66666666666663"/>
    <n v="3709.5"/>
  </r>
  <r>
    <s v="New Luzon"/>
    <s v="Chester E. Marquez"/>
    <x v="0"/>
    <n v="94"/>
    <n v="8"/>
    <s v="Korean War surplus"/>
    <s v="Gandhi-like"/>
    <n v="4"/>
    <s v="Elite"/>
    <n v="1"/>
    <n v="12"/>
    <n v="10"/>
    <s v="Mixed Economy"/>
    <n v="3504"/>
    <n v="4553"/>
    <s v="Untapped"/>
    <n v="90"/>
    <s v="Large"/>
    <n v="7.5"/>
    <s v="Egypt"/>
    <s v="Neutral"/>
    <n v="36192"/>
    <s v="http://blocgame.com/stats.php?id=63066"/>
    <n v="0"/>
    <n v="0"/>
    <n v="24942"/>
    <n v="10.328767123287671"/>
    <n v="584"/>
    <n v="6032"/>
  </r>
  <r>
    <s v="One Star"/>
    <s v="Neku"/>
    <x v="5"/>
    <n v="58"/>
    <n v="7"/>
    <s v="Korean War surplus"/>
    <s v="Gandhi-like"/>
    <n v="3"/>
    <s v="Elite"/>
    <n v="29"/>
    <n v="4"/>
    <n v="4"/>
    <s v="Free Market"/>
    <n v="3497"/>
    <n v="3490"/>
    <s v="Untapped"/>
    <n v="90"/>
    <s v="Very Powerful"/>
    <n v="10"/>
    <s v="Persia"/>
    <s v="United States"/>
    <n v="27506"/>
    <s v="http://blocgame.com/stats.php?id=57783"/>
    <n v="0"/>
    <n v="0"/>
    <n v="22256"/>
    <n v="7.86559908492994"/>
    <n v="582.83333333333337"/>
    <n v="4584.333333333333"/>
  </r>
  <r>
    <s v="Langgarpura"/>
    <s v="neocon"/>
    <x v="0"/>
    <n v="91"/>
    <n v="3"/>
    <s v="Korean War surplus"/>
    <s v="Gandhi-like"/>
    <n v="3"/>
    <s v="Elite"/>
    <n v="4"/>
    <n v="10"/>
    <n v="8"/>
    <s v="Central Planning"/>
    <n v="3490"/>
    <n v="274"/>
    <s v="Untapped"/>
    <n v="90"/>
    <s v="Powerful"/>
    <n v="9"/>
    <s v="East Indies"/>
    <s v="Soviet Union"/>
    <n v="31143"/>
    <s v="http://blocgame.com/stats.php?id=60629"/>
    <n v="0"/>
    <n v="0"/>
    <n v="22143"/>
    <n v="8.9234957020057308"/>
    <n v="581.66666666666663"/>
    <n v="5190.5"/>
  </r>
  <r>
    <s v="Treehouse"/>
    <s v="Number One"/>
    <x v="5"/>
    <n v="52"/>
    <n v="2"/>
    <s v="Korean War surplus"/>
    <s v="Gandhi-like"/>
    <n v="3"/>
    <s v="Elite"/>
    <n v="29"/>
    <n v="6"/>
    <n v="3"/>
    <s v="Free Market"/>
    <n v="3480"/>
    <n v="165"/>
    <s v="Untapped"/>
    <n v="90"/>
    <s v="Very Powerful"/>
    <n v="10"/>
    <s v="Indochina"/>
    <s v="United States"/>
    <n v="14366"/>
    <s v="http://blocgame.com/stats.php?id=58889"/>
    <n v="0"/>
    <n v="0"/>
    <n v="8741"/>
    <n v="4.12816091954023"/>
    <n v="580"/>
    <n v="2394.3333333333335"/>
  </r>
  <r>
    <s v="Dess"/>
    <s v="Raktai"/>
    <x v="0"/>
    <n v="109"/>
    <n v="11"/>
    <s v="Korean War surplus"/>
    <s v="Gandhi-like"/>
    <n v="8"/>
    <s v="Standard"/>
    <n v="0"/>
    <n v="48"/>
    <n v="3"/>
    <s v="Free Market"/>
    <n v="3465"/>
    <n v="88"/>
    <n v="0"/>
    <n v="40"/>
    <s v="Very Powerful"/>
    <n v="10"/>
    <s v="Pacific Rim"/>
    <s v="United States"/>
    <n v="79434"/>
    <s v="http://blocgame.com/stats.php?id=63586"/>
    <n v="0"/>
    <n v="0"/>
    <n v="54309"/>
    <n v="22.924675324675324"/>
    <n v="577.5"/>
    <n v="13239"/>
  </r>
  <r>
    <s v="Errvistan"/>
    <s v="ERRV2"/>
    <x v="0"/>
    <n v="78"/>
    <n v="5"/>
    <s v="Second World War surplus"/>
    <s v="Angelic"/>
    <n v="2"/>
    <s v="Good"/>
    <n v="26"/>
    <n v="14"/>
    <n v="7"/>
    <s v="Central Planning"/>
    <n v="3454"/>
    <n v="401"/>
    <s v="Untapped"/>
    <n v="90"/>
    <s v="Large"/>
    <n v="7.5"/>
    <s v="Gran Colombia"/>
    <s v="Soviet Union"/>
    <n v="27214"/>
    <s v="http://blocgame.com/stats.php?id=64330"/>
    <n v="0"/>
    <n v="0"/>
    <n v="17839"/>
    <n v="7.8789808917197455"/>
    <n v="575.66666666666663"/>
    <n v="4535.666666666667"/>
  </r>
  <r>
    <s v="the murloc"/>
    <s v="grant"/>
    <x v="8"/>
    <n v="98"/>
    <n v="13"/>
    <s v="Korean War surplus"/>
    <s v="Gandhi-like"/>
    <n v="3"/>
    <s v="Elite"/>
    <n v="38"/>
    <n v="12"/>
    <n v="4"/>
    <s v="Central Planning"/>
    <n v="3437"/>
    <n v="168"/>
    <s v="Untapped"/>
    <n v="90"/>
    <s v="Very Powerful"/>
    <n v="10"/>
    <s v="Gran Colombia"/>
    <s v="Soviet Union"/>
    <n v="23637"/>
    <s v="http://blocgame.com/stats.php?id=63727"/>
    <n v="0"/>
    <n v="0"/>
    <n v="15387"/>
    <n v="6.8772185045097469"/>
    <n v="572.83333333333337"/>
    <n v="3939.5"/>
  </r>
  <r>
    <s v="Huangdi"/>
    <s v="Xian Wï¿½ng"/>
    <x v="5"/>
    <n v="62"/>
    <n v="2"/>
    <s v="Korean War surplus"/>
    <s v="Gandhi-like"/>
    <n v="3"/>
    <s v="Elite"/>
    <n v="0"/>
    <n v="13"/>
    <n v="7"/>
    <s v="Free Market"/>
    <n v="3405"/>
    <n v="161"/>
    <s v="Plentiful"/>
    <n v="70"/>
    <s v="Large"/>
    <n v="7.5"/>
    <s v="China"/>
    <s v="United States"/>
    <n v="18243"/>
    <s v="http://blocgame.com/stats.php?id=59776"/>
    <n v="0"/>
    <n v="0"/>
    <n v="8493"/>
    <n v="5.3577092511013218"/>
    <n v="567.5"/>
    <n v="3040.5"/>
  </r>
  <r>
    <s v="Manturia-Korea"/>
    <s v="Maosecond"/>
    <x v="8"/>
    <n v="61"/>
    <n v="3"/>
    <s v="Second World War surplus"/>
    <s v="Gandhi-like"/>
    <n v="4"/>
    <s v="Undisciplined Rabble"/>
    <n v="48"/>
    <n v="24"/>
    <n v="10"/>
    <s v="Mixed Economy"/>
    <n v="3403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8.6088745224801642"/>
    <n v="567.16666666666663"/>
    <n v="4882.666666666667"/>
  </r>
  <r>
    <s v="Lepkonia"/>
    <s v="Raguixxx"/>
    <x v="5"/>
    <n v="93"/>
    <n v="3"/>
    <s v="Korean War surplus"/>
    <s v="Gandhi-like"/>
    <n v="4"/>
    <s v="Good"/>
    <n v="8"/>
    <n v="45"/>
    <n v="11"/>
    <s v="Central Planning"/>
    <n v="3389"/>
    <n v="66"/>
    <s v="Untapped"/>
    <n v="90"/>
    <s v="Powerful"/>
    <n v="9"/>
    <s v="Southern Cone"/>
    <s v="Soviet Union"/>
    <n v="51835"/>
    <s v="http://blocgame.com/stats.php?id=55854"/>
    <n v="0"/>
    <n v="0"/>
    <n v="27835"/>
    <n v="15.295072292711714"/>
    <n v="564.83333333333337"/>
    <n v="8639.1666666666661"/>
  </r>
  <r>
    <s v="South Park"/>
    <s v="cartman"/>
    <x v="3"/>
    <n v="109"/>
    <n v="7"/>
    <s v="Korean War surplus"/>
    <s v="Gandhi-like"/>
    <n v="4"/>
    <s v="Elite"/>
    <n v="0"/>
    <n v="24"/>
    <n v="7"/>
    <s v="Free Market"/>
    <n v="3377"/>
    <n v="257"/>
    <s v="Untapped"/>
    <n v="90"/>
    <s v="Very Powerful"/>
    <n v="10"/>
    <s v="Caribbean"/>
    <s v="United States"/>
    <n v="44738"/>
    <s v="http://blocgame.com/stats.php?id=228"/>
    <n v="0"/>
    <n v="0"/>
    <n v="30113"/>
    <n v="13.247853124074622"/>
    <n v="562.83333333333337"/>
    <n v="7456.333333333333"/>
  </r>
  <r>
    <s v="Safavid Persia"/>
    <s v="Abbas"/>
    <x v="0"/>
    <n v="91"/>
    <n v="0"/>
    <s v="Korean War surplus"/>
    <s v="Gandhi-like"/>
    <n v="3"/>
    <s v="Elite"/>
    <n v="45"/>
    <n v="16"/>
    <n v="9"/>
    <s v="Free Market"/>
    <n v="3377"/>
    <n v="2497"/>
    <s v="Untapped"/>
    <n v="90"/>
    <s v="Large"/>
    <n v="7.5"/>
    <s v="Persia"/>
    <s v="United States"/>
    <n v="29563"/>
    <s v="http://blocgame.com/stats.php?id=63199"/>
    <n v="0"/>
    <n v="0"/>
    <n v="17938"/>
    <n v="8.7542197216464324"/>
    <n v="562.83333333333337"/>
    <n v="4927.166666666667"/>
  </r>
  <r>
    <s v="Arabic Union"/>
    <s v="Comrade Izy"/>
    <x v="0"/>
    <n v="99"/>
    <n v="1"/>
    <s v="Korean War surplus"/>
    <s v="Gandhi-like"/>
    <n v="3"/>
    <s v="Good"/>
    <n v="2"/>
    <n v="28"/>
    <n v="13"/>
    <s v="Central Planning"/>
    <n v="3376"/>
    <n v="4570"/>
    <s v="Untapped"/>
    <n v="90"/>
    <s v="Powerful"/>
    <n v="9"/>
    <s v="Mesopotamia"/>
    <s v="Soviet Union"/>
    <n v="50383"/>
    <s v="http://blocgame.com/stats.php?id=59855"/>
    <n v="0"/>
    <n v="0"/>
    <n v="32758"/>
    <n v="14.923874407582938"/>
    <n v="562.66666666666663"/>
    <n v="8397.1666666666661"/>
  </r>
  <r>
    <s v="Aasyria"/>
    <s v="David al-Assad"/>
    <x v="0"/>
    <n v="158"/>
    <n v="14"/>
    <s v="Korean War surplus"/>
    <s v="Gandhi-like"/>
    <n v="5"/>
    <s v="Standard"/>
    <n v="0"/>
    <n v="35"/>
    <n v="17"/>
    <s v="Mixed Economy"/>
    <n v="3375"/>
    <n v="3445"/>
    <s v="Untapped"/>
    <n v="90"/>
    <s v="Very Powerful"/>
    <n v="10"/>
    <s v="Mesopotamia"/>
    <s v="Soviet Union"/>
    <n v="45142"/>
    <s v="http://blocgame.com/stats.php?id=60967"/>
    <n v="0"/>
    <n v="0"/>
    <n v="21892"/>
    <n v="13.375407407407407"/>
    <n v="562.5"/>
    <n v="7523.666666666667"/>
  </r>
  <r>
    <s v="AloqStaq"/>
    <s v="zulhasr39680"/>
    <x v="6"/>
    <n v="91"/>
    <n v="6"/>
    <s v="Korean War surplus"/>
    <s v="Gandhi-like"/>
    <n v="3"/>
    <s v="Elite"/>
    <n v="1"/>
    <n v="6"/>
    <n v="29"/>
    <s v="Central Planning"/>
    <n v="3340"/>
    <n v="4818"/>
    <s v="Untapped"/>
    <n v="90"/>
    <s v="Very Powerful"/>
    <n v="10"/>
    <s v="Atlas"/>
    <s v="Soviet Union"/>
    <n v="46807"/>
    <s v="http://blocgame.com/stats.php?id=62186"/>
    <n v="0"/>
    <n v="0"/>
    <n v="31432"/>
    <n v="14.014071856287424"/>
    <n v="556.66666666666663"/>
    <n v="7801.166666666667"/>
  </r>
  <r>
    <s v="shair"/>
    <s v="shair"/>
    <x v="0"/>
    <n v="156"/>
    <n v="6"/>
    <s v="Vietnam War surplus"/>
    <s v="Gandhi-like"/>
    <n v="8"/>
    <s v="Good"/>
    <n v="2"/>
    <n v="32"/>
    <n v="11"/>
    <s v="Central Planning"/>
    <n v="3335"/>
    <n v="487"/>
    <s v="Untapped"/>
    <n v="90"/>
    <s v="Very Powerful"/>
    <n v="10"/>
    <s v="East Indies"/>
    <s v="Soviet Union"/>
    <n v="45447"/>
    <s v="http://blocgame.com/stats.php?id=62199"/>
    <n v="0"/>
    <s v="1 Tons"/>
    <n v="23322"/>
    <n v="13.627286356821589"/>
    <n v="555.83333333333337"/>
    <n v="7574.5"/>
  </r>
  <r>
    <s v="Silverra"/>
    <s v="chohakkai"/>
    <x v="6"/>
    <n v="43"/>
    <n v="10"/>
    <s v="Second World War surplus"/>
    <s v="Nice"/>
    <n v="3"/>
    <s v="Elite"/>
    <n v="17"/>
    <n v="9"/>
    <n v="7"/>
    <s v="Mixed Economy"/>
    <n v="3328"/>
    <n v="14"/>
    <s v="Near Depletion"/>
    <n v="10"/>
    <s v="Mediocre"/>
    <n v="4.5"/>
    <s v="East Indies"/>
    <s v="United States"/>
    <n v="13343"/>
    <s v="http://blocgame.com/stats.php?id=61729"/>
    <n v="0"/>
    <n v="0"/>
    <n v="5093"/>
    <n v="4.0093149038461542"/>
    <n v="554.66666666666663"/>
    <n v="2223.8333333333335"/>
  </r>
  <r>
    <s v="Greatest Ally"/>
    <s v="WilliamDaAsian"/>
    <x v="1"/>
    <n v="138"/>
    <n v="17"/>
    <s v="Korean War surplus"/>
    <s v="Gandhi-like"/>
    <n v="5"/>
    <s v="Elite"/>
    <n v="0"/>
    <n v="30"/>
    <n v="8"/>
    <s v="Free Market"/>
    <n v="3314"/>
    <n v="232"/>
    <s v="Untapped"/>
    <n v="90"/>
    <s v="Very Powerful"/>
    <n v="10"/>
    <s v="Indochina"/>
    <s v="United States"/>
    <n v="39273"/>
    <s v="http://blocgame.com/stats.php?id=49097"/>
    <n v="0"/>
    <n v="0"/>
    <n v="21273"/>
    <n v="11.850633675316837"/>
    <n v="552.33333333333337"/>
    <n v="6545.5"/>
  </r>
  <r>
    <s v="Lombardy"/>
    <s v="Aistulf"/>
    <x v="0"/>
    <n v="91"/>
    <n v="5"/>
    <s v="Korean War surplus"/>
    <s v="Gandhi-like"/>
    <n v="6"/>
    <s v="Poor"/>
    <n v="0"/>
    <n v="20"/>
    <n v="35"/>
    <s v="Central Planning"/>
    <n v="3314"/>
    <n v="6926"/>
    <s v="Plentiful"/>
    <n v="70"/>
    <s v="Very Powerful"/>
    <n v="10"/>
    <s v="Persia"/>
    <s v="Soviet Union"/>
    <n v="51308"/>
    <s v="http://blocgame.com/stats.php?id=63882"/>
    <n v="0"/>
    <n v="0"/>
    <n v="26183"/>
    <n v="15.48219674109837"/>
    <n v="552.33333333333337"/>
    <n v="8551.3333333333339"/>
  </r>
  <r>
    <s v="Mesopotamia"/>
    <s v="Arcturus"/>
    <x v="0"/>
    <n v="119"/>
    <n v="11"/>
    <s v="Korean War surplus"/>
    <s v="Gandhi-like"/>
    <n v="5"/>
    <s v="Good"/>
    <n v="1"/>
    <n v="26"/>
    <n v="18"/>
    <s v="Mixed Economy"/>
    <n v="3309"/>
    <n v="5236"/>
    <s v="Untapped"/>
    <n v="90"/>
    <s v="Powerful"/>
    <n v="9"/>
    <s v="Mesopotamia"/>
    <s v="United States"/>
    <n v="37057"/>
    <s v="http://blocgame.com/stats.php?id=42045"/>
    <n v="0"/>
    <n v="0"/>
    <n v="16807"/>
    <n v="11.19885161680266"/>
    <n v="551.5"/>
    <n v="6176.166666666667"/>
  </r>
  <r>
    <s v="Conrad"/>
    <s v="Waled"/>
    <x v="3"/>
    <n v="71"/>
    <n v="9"/>
    <s v="Korean War surplus"/>
    <s v="Angelic"/>
    <n v="3"/>
    <s v="Good"/>
    <n v="1"/>
    <n v="28"/>
    <n v="17"/>
    <s v="Central Planning"/>
    <n v="3308"/>
    <n v="4572"/>
    <s v="Untapped"/>
    <n v="90"/>
    <s v="Very Powerful"/>
    <n v="10"/>
    <s v="Egypt"/>
    <s v="Soviet Union"/>
    <n v="22781"/>
    <s v="http://blocgame.com/stats.php?id=62640"/>
    <n v="5"/>
    <s v="1 Tons"/>
    <n v="3656"/>
    <n v="6.8866384522370012"/>
    <n v="551.33333333333337"/>
    <n v="3796.8333333333335"/>
  </r>
  <r>
    <s v="Cucumber Island"/>
    <s v="kamil"/>
    <x v="5"/>
    <n v="73"/>
    <n v="11"/>
    <s v="Korean War surplus"/>
    <s v="Gandhi-like"/>
    <n v="3"/>
    <s v="Good"/>
    <n v="9"/>
    <n v="7"/>
    <n v="5"/>
    <s v="Free Market"/>
    <n v="3297"/>
    <n v="271"/>
    <s v="Untapped"/>
    <n v="90"/>
    <s v="Large"/>
    <n v="7.5"/>
    <s v="East Indies"/>
    <s v="United States"/>
    <n v="41084"/>
    <s v="http://blocgame.com/stats.php?id=64836"/>
    <n v="0"/>
    <n v="0"/>
    <n v="34334"/>
    <n v="12.461025174400971"/>
    <n v="549.5"/>
    <n v="6847.333333333333"/>
  </r>
  <r>
    <s v="Nueva Galicia"/>
    <s v="FedericoDionisi"/>
    <x v="10"/>
    <n v="14"/>
    <n v="0"/>
    <s v="Second World War surplus"/>
    <s v="Questionable"/>
    <n v="0"/>
    <s v="Undisciplined Rabble"/>
    <n v="19"/>
    <n v="8"/>
    <n v="3"/>
    <s v="Mixed Economy"/>
    <n v="3287"/>
    <n v="293"/>
    <s v="Plentiful"/>
    <n v="70"/>
    <s v="Powerful"/>
    <n v="9"/>
    <s v="Southern Cone"/>
    <s v="Neutral"/>
    <n v="10867"/>
    <s v="http://blocgame.com/stats.php?id=60349"/>
    <n v="0"/>
    <n v="0"/>
    <n v="6742"/>
    <n v="3.3060541527228477"/>
    <n v="547.83333333333337"/>
    <n v="1811.1666666666667"/>
  </r>
  <r>
    <s v="Feffiopia"/>
    <s v="Serloks"/>
    <x v="3"/>
    <n v="98"/>
    <n v="6"/>
    <s v="Korean War surplus"/>
    <s v="Gandhi-like"/>
    <n v="5"/>
    <s v="Good"/>
    <n v="4"/>
    <n v="43"/>
    <n v="16"/>
    <s v="Central Planning"/>
    <n v="3281"/>
    <n v="139"/>
    <s v="Untapped"/>
    <n v="90"/>
    <s v="Very Powerful"/>
    <n v="10"/>
    <s v="The Subcontinent"/>
    <s v="Soviet Union"/>
    <n v="26192"/>
    <s v="http://blocgame.com/stats.php?id=46505"/>
    <n v="0"/>
    <n v="0"/>
    <n v="317"/>
    <n v="7.9829320329167937"/>
    <n v="546.83333333333337"/>
    <n v="4365.333333333333"/>
  </r>
  <r>
    <s v="Bloodied Stools"/>
    <s v="cowds"/>
    <x v="5"/>
    <n v="5"/>
    <n v="0"/>
    <s v="Korean War surplus"/>
    <s v="Questionable"/>
    <n v="3"/>
    <s v="Good"/>
    <n v="20"/>
    <n v="29"/>
    <n v="12"/>
    <s v="Central Planning"/>
    <n v="3259"/>
    <n v="12"/>
    <n v="0"/>
    <n v="40"/>
    <s v="Very Powerful"/>
    <n v="10"/>
    <s v="Gran Colombia"/>
    <s v="Soviet Union"/>
    <n v="28395"/>
    <s v="http://blocgame.com/stats.php?id=56997"/>
    <n v="0"/>
    <n v="0"/>
    <n v="10770"/>
    <n v="8.7127953359926362"/>
    <n v="543.16666666666663"/>
    <n v="4732.5"/>
  </r>
  <r>
    <s v="Razgriskm"/>
    <s v="Tordus Stahl"/>
    <x v="5"/>
    <n v="90"/>
    <n v="9"/>
    <s v="Second World War surplus"/>
    <s v="Gandhi-like"/>
    <n v="3"/>
    <s v="Good"/>
    <n v="0"/>
    <n v="26"/>
    <n v="13"/>
    <s v="Central Planning"/>
    <n v="3259"/>
    <n v="724"/>
    <s v="Near Depletion"/>
    <n v="10"/>
    <s v="Very Powerful"/>
    <n v="10"/>
    <s v="West Africa"/>
    <s v="Soviet Union"/>
    <n v="30184"/>
    <s v="http://blocgame.com/stats.php?id=63117"/>
    <n v="0"/>
    <n v="0"/>
    <n v="13309"/>
    <n v="9.2617367290579935"/>
    <n v="543.16666666666663"/>
    <n v="5030.666666666667"/>
  </r>
  <r>
    <s v="Celtic Nations"/>
    <s v="BigWilly526"/>
    <x v="1"/>
    <n v="79"/>
    <n v="2"/>
    <s v="Korean War surplus"/>
    <s v="Gandhi-like"/>
    <n v="3"/>
    <s v="Good"/>
    <n v="24"/>
    <n v="21"/>
    <n v="12"/>
    <s v="Central Planning"/>
    <n v="3256"/>
    <n v="1954"/>
    <s v="Untapped"/>
    <n v="90"/>
    <s v="Very Powerful"/>
    <n v="10"/>
    <s v="Persia"/>
    <s v="Soviet Union"/>
    <n v="27924"/>
    <s v="http://blocgame.com/stats.php?id=7511"/>
    <n v="0"/>
    <s v="1 Tons"/>
    <n v="13299"/>
    <n v="8.5761670761670761"/>
    <n v="542.66666666666663"/>
    <n v="4654"/>
  </r>
  <r>
    <s v="TerapBuduLipis"/>
    <s v="SyedRazi"/>
    <x v="0"/>
    <n v="101"/>
    <n v="11"/>
    <s v="Korean War surplus"/>
    <s v="Gandhi-like"/>
    <n v="5"/>
    <s v="Good"/>
    <n v="6"/>
    <n v="22"/>
    <n v="7"/>
    <s v="Central Planning"/>
    <n v="3249"/>
    <n v="7"/>
    <n v="0"/>
    <n v="40"/>
    <s v="Very Powerful"/>
    <n v="10"/>
    <s v="Indochina"/>
    <s v="Soviet Union"/>
    <n v="52328"/>
    <s v="http://blocgame.com/stats.php?id=60513"/>
    <n v="0"/>
    <n v="0"/>
    <n v="37703"/>
    <n v="16.105878731917514"/>
    <n v="541.5"/>
    <n v="8721.3333333333339"/>
  </r>
  <r>
    <s v="Oilpotamia"/>
    <s v="WarZone115"/>
    <x v="3"/>
    <n v="14"/>
    <n v="1"/>
    <s v="Second World War surplus"/>
    <s v="Gandhi-like"/>
    <n v="0"/>
    <s v="Good"/>
    <n v="22"/>
    <n v="7"/>
    <n v="8"/>
    <s v="Mixed Economy"/>
    <n v="3242"/>
    <n v="1383"/>
    <s v="Near Depletion"/>
    <n v="10"/>
    <s v="None"/>
    <n v="0"/>
    <s v="Egypt"/>
    <s v="United States"/>
    <n v="7469"/>
    <s v="http://blocgame.com/stats.php?id=64020"/>
    <n v="0"/>
    <n v="0"/>
    <n v="1844"/>
    <n v="2.3038247995064776"/>
    <n v="540.33333333333337"/>
    <n v="1244.8333333333333"/>
  </r>
  <r>
    <s v="bakhang"/>
    <s v="cukobi"/>
    <x v="0"/>
    <n v="116"/>
    <n v="15"/>
    <s v="Korean War surplus"/>
    <s v="Gandhi-like"/>
    <n v="5"/>
    <s v="Good"/>
    <n v="1"/>
    <n v="32"/>
    <n v="14"/>
    <s v="Central Planning"/>
    <n v="3241"/>
    <n v="6955"/>
    <s v="Untapped"/>
    <n v="90"/>
    <s v="Very Powerful"/>
    <n v="10"/>
    <s v="Atlas"/>
    <s v="Soviet Union"/>
    <n v="40085"/>
    <s v="http://blocgame.com/stats.php?id=60485"/>
    <n v="0"/>
    <n v="0"/>
    <n v="19085"/>
    <n v="12.368096266584388"/>
    <n v="540.16666666666663"/>
    <n v="6680.833333333333"/>
  </r>
  <r>
    <s v="Foodstuffs"/>
    <s v="Soviet_Sandvich"/>
    <x v="1"/>
    <n v="75"/>
    <n v="4"/>
    <s v="Korean War surplus"/>
    <s v="Gandhi-like"/>
    <n v="3"/>
    <s v="Elite"/>
    <n v="45"/>
    <n v="15"/>
    <n v="12"/>
    <s v="Mixed Economy"/>
    <n v="3240"/>
    <n v="2765"/>
    <s v="Untapped"/>
    <n v="90"/>
    <s v="Very Powerful"/>
    <n v="10"/>
    <s v="Egypt"/>
    <s v="Soviet Union"/>
    <n v="20029"/>
    <s v="http://blocgame.com/stats.php?id=40676"/>
    <n v="0"/>
    <n v="0"/>
    <n v="7654"/>
    <n v="6.18179012345679"/>
    <n v="540"/>
    <n v="3338.1666666666665"/>
  </r>
  <r>
    <s v="Justice"/>
    <s v="Tommy Scrumptious"/>
    <x v="1"/>
    <n v="112"/>
    <n v="2"/>
    <s v="Vietnam War surplus"/>
    <s v="Gandhi-like"/>
    <n v="3"/>
    <s v="Good"/>
    <n v="19"/>
    <n v="19"/>
    <n v="10"/>
    <s v="Central Planning"/>
    <n v="3206"/>
    <n v="8119"/>
    <s v="Near Depletion"/>
    <n v="10"/>
    <s v="Large"/>
    <n v="7.5"/>
    <s v="Mesopotamia"/>
    <s v="Soviet Union"/>
    <n v="28427"/>
    <s v="http://blocgame.com/stats.php?id=62975"/>
    <n v="0"/>
    <n v="0"/>
    <n v="15302"/>
    <n v="8.8668122270742362"/>
    <n v="534.33333333333337"/>
    <n v="4737.833333333333"/>
  </r>
  <r>
    <s v="Biji Kurdistan"/>
    <s v="Myron2point0"/>
    <x v="1"/>
    <n v="99"/>
    <n v="4"/>
    <s v="Vietnam War surplus"/>
    <s v="Gandhi-like"/>
    <n v="3"/>
    <s v="Elite"/>
    <n v="9"/>
    <n v="24"/>
    <n v="10"/>
    <s v="Central Planning"/>
    <n v="3187"/>
    <n v="3992"/>
    <n v="0"/>
    <n v="40"/>
    <s v="Very Powerful"/>
    <n v="10"/>
    <s v="Mesopotamia"/>
    <s v="Soviet Union"/>
    <n v="26258"/>
    <s v="http://blocgame.com/stats.php?id=52906"/>
    <n v="0"/>
    <n v="0"/>
    <n v="11258"/>
    <n v="8.2390963288358954"/>
    <n v="531.16666666666663"/>
    <n v="4376.333333333333"/>
  </r>
  <r>
    <s v="Fongelesia"/>
    <s v="Fong"/>
    <x v="8"/>
    <n v="8"/>
    <n v="2"/>
    <s v="Korean War surplus"/>
    <s v="Gandhi-like"/>
    <n v="3"/>
    <s v="Good"/>
    <n v="11"/>
    <n v="3"/>
    <n v="3"/>
    <s v="Free Market"/>
    <n v="3170"/>
    <n v="76"/>
    <s v="Untapped"/>
    <n v="90"/>
    <s v="Large"/>
    <n v="7.5"/>
    <s v="Pacific Rim"/>
    <s v="United States"/>
    <n v="22783"/>
    <s v="http://blocgame.com/stats.php?id=63041"/>
    <n v="0"/>
    <n v="0"/>
    <n v="18283"/>
    <n v="7.1870662460567827"/>
    <n v="528.33333333333337"/>
    <n v="3797.1666666666665"/>
  </r>
  <r>
    <s v="Persona-Grata"/>
    <s v="syafiqsudin"/>
    <x v="6"/>
    <n v="41"/>
    <n v="8"/>
    <s v="Korean War surplus"/>
    <s v="Gandhi-like"/>
    <n v="3"/>
    <s v="Elite"/>
    <n v="12"/>
    <n v="24"/>
    <n v="13"/>
    <s v="Central Planning"/>
    <n v="3161"/>
    <n v="342"/>
    <s v="Untapped"/>
    <n v="90"/>
    <s v="Large"/>
    <n v="7.5"/>
    <s v="East Indies"/>
    <s v="Soviet Union"/>
    <n v="34775"/>
    <s v="http://blocgame.com/stats.php?id=60788"/>
    <n v="0"/>
    <n v="0"/>
    <n v="18650"/>
    <n v="11.001265422334704"/>
    <n v="526.83333333333337"/>
    <n v="5795.833333333333"/>
  </r>
  <r>
    <s v="johoreansouth"/>
    <s v="afiqaffendy615"/>
    <x v="6"/>
    <n v="176"/>
    <n v="20"/>
    <s v="Korean War surplus"/>
    <s v="Angelic"/>
    <n v="5"/>
    <s v="Elite"/>
    <n v="5"/>
    <n v="37"/>
    <n v="14"/>
    <s v="Central Planning"/>
    <n v="3149"/>
    <n v="370"/>
    <s v="Untapped"/>
    <n v="90"/>
    <s v="Very Powerful"/>
    <n v="10"/>
    <s v="The Subcontinent"/>
    <s v="Soviet Union"/>
    <n v="52057"/>
    <s v="http://blocgame.com/stats.php?id=61895"/>
    <n v="0"/>
    <n v="0"/>
    <n v="29182"/>
    <n v="16.531279771355987"/>
    <n v="524.83333333333337"/>
    <n v="8676.1666666666661"/>
  </r>
  <r>
    <s v="Kuto"/>
    <s v="AKMB"/>
    <x v="2"/>
    <n v="57"/>
    <n v="2"/>
    <s v="Korean War surplus"/>
    <s v="Gandhi-like"/>
    <n v="4"/>
    <s v="Good"/>
    <n v="2"/>
    <n v="15"/>
    <n v="15"/>
    <s v="Central Planning"/>
    <n v="3146"/>
    <n v="3882"/>
    <s v="Untapped"/>
    <n v="90"/>
    <s v="Very Powerful"/>
    <n v="10"/>
    <s v="Persia"/>
    <s v="Soviet Union"/>
    <n v="29589"/>
    <s v="http://blocgame.com/stats.php?id=40095"/>
    <n v="0"/>
    <n v="0"/>
    <n v="15339"/>
    <n v="9.4052765416401787"/>
    <n v="524.33333333333337"/>
    <n v="4931.5"/>
  </r>
  <r>
    <s v="Baden"/>
    <s v="Spectral.Knight"/>
    <x v="3"/>
    <n v="115"/>
    <n v="1"/>
    <s v="Korean War surplus"/>
    <s v="Gandhi-like"/>
    <n v="4"/>
    <s v="Good"/>
    <n v="0"/>
    <n v="21"/>
    <n v="5"/>
    <s v="Central Planning"/>
    <n v="3145"/>
    <n v="107"/>
    <s v="Untapped"/>
    <n v="90"/>
    <s v="Large"/>
    <n v="7.5"/>
    <s v="East Indies"/>
    <s v="Soviet Union"/>
    <n v="40718"/>
    <s v="http://blocgame.com/stats.php?id=48684"/>
    <n v="0"/>
    <n v="0"/>
    <n v="27968"/>
    <n v="12.946899841017489"/>
    <n v="524.16666666666663"/>
    <n v="6786.333333333333"/>
  </r>
  <r>
    <s v="Cameronia"/>
    <s v="Cameron Saxonson"/>
    <x v="3"/>
    <n v="38"/>
    <n v="5"/>
    <s v="Second World War surplus"/>
    <s v="Isolated"/>
    <n v="3"/>
    <s v="Elite"/>
    <n v="1"/>
    <n v="19"/>
    <n v="10"/>
    <s v="Mixed Economy"/>
    <n v="3139"/>
    <n v="117"/>
    <s v="Near Depletion"/>
    <n v="10"/>
    <s v="Small"/>
    <n v="3"/>
    <s v="Southern Cone"/>
    <s v="United States"/>
    <n v="13310"/>
    <s v="http://blocgame.com/stats.php?id=62688"/>
    <n v="0"/>
    <n v="0"/>
    <n v="185"/>
    <n v="4.2402038865880858"/>
    <n v="523.16666666666663"/>
    <n v="2218.3333333333335"/>
  </r>
  <r>
    <s v="KakMahPower"/>
    <s v="tuan tanah kedaun"/>
    <x v="6"/>
    <n v="136"/>
    <n v="13"/>
    <s v="Second World War surplus"/>
    <s v="Nice"/>
    <n v="3"/>
    <s v="Poor"/>
    <n v="1"/>
    <n v="26"/>
    <n v="0"/>
    <s v="Mixed Economy"/>
    <n v="3112"/>
    <n v="514"/>
    <n v="0"/>
    <n v="40"/>
    <s v="Large"/>
    <n v="7.5"/>
    <s v="Indochina"/>
    <s v="United States"/>
    <n v="17439"/>
    <s v="http://blocgame.com/stats.php?id=60656"/>
    <n v="0"/>
    <n v="0"/>
    <n v="5439"/>
    <n v="5.6037917737789202"/>
    <n v="518.66666666666663"/>
    <n v="2906.5"/>
  </r>
  <r>
    <s v="Texastan"/>
    <s v="Rebel Lord"/>
    <x v="5"/>
    <n v="118"/>
    <n v="8"/>
    <s v="Korean War surplus"/>
    <s v="Gandhi-like"/>
    <n v="6"/>
    <s v="Standard"/>
    <n v="23"/>
    <n v="42"/>
    <n v="24"/>
    <s v="Central Planning"/>
    <n v="3092"/>
    <n v="6522"/>
    <s v="Untapped"/>
    <n v="90"/>
    <s v="Very Powerful"/>
    <n v="10"/>
    <s v="Mesopotamia"/>
    <s v="Soviet Union"/>
    <n v="55106"/>
    <s v="http://blocgame.com/stats.php?id=58149"/>
    <n v="0"/>
    <n v="0"/>
    <n v="25856"/>
    <n v="17.822121604139717"/>
    <n v="515.33333333333337"/>
    <n v="9184.3333333333339"/>
  </r>
  <r>
    <s v="Communistutopia"/>
    <s v="Bill Broskis"/>
    <x v="0"/>
    <n v="98"/>
    <n v="12"/>
    <s v="Korean War surplus"/>
    <s v="Gandhi-like"/>
    <n v="4"/>
    <s v="Elite"/>
    <n v="5"/>
    <n v="14"/>
    <n v="11"/>
    <s v="Central Planning"/>
    <n v="3086"/>
    <n v="7715"/>
    <s v="Untapped"/>
    <n v="90"/>
    <s v="Powerful"/>
    <n v="9"/>
    <s v="Persia"/>
    <s v="Soviet Union"/>
    <n v="32240"/>
    <s v="http://blocgame.com/stats.php?id=49796"/>
    <n v="0"/>
    <n v="0"/>
    <n v="19865"/>
    <n v="10.447180816591056"/>
    <n v="514.33333333333337"/>
    <n v="5373.333333333333"/>
  </r>
  <r>
    <s v="nation name"/>
    <s v="alysdexia"/>
    <x v="5"/>
    <n v="99"/>
    <n v="1"/>
    <s v="Korean War surplus"/>
    <s v="Gandhi-like"/>
    <n v="3"/>
    <s v="Good"/>
    <n v="1"/>
    <n v="27"/>
    <n v="11"/>
    <s v="Central Planning"/>
    <n v="3084"/>
    <n v="2371"/>
    <s v="Untapped"/>
    <n v="90"/>
    <s v="Large"/>
    <n v="7.5"/>
    <s v="Mesopotamia"/>
    <s v="United States"/>
    <n v="34338"/>
    <s v="http://blocgame.com/stats.php?id=49652"/>
    <n v="0"/>
    <n v="0"/>
    <n v="17838"/>
    <n v="11.134241245136186"/>
    <n v="514"/>
    <n v="5723"/>
  </r>
  <r>
    <s v="the Haunted"/>
    <s v="thedrunkenarchitect"/>
    <x v="0"/>
    <n v="146"/>
    <n v="11"/>
    <s v="Korean War surplus"/>
    <s v="Gandhi-like"/>
    <n v="6"/>
    <s v="Good"/>
    <n v="4"/>
    <n v="38"/>
    <n v="5"/>
    <s v="Central Planning"/>
    <n v="3048"/>
    <n v="226"/>
    <s v="Untapped"/>
    <n v="90"/>
    <s v="Very Powerful"/>
    <n v="10"/>
    <s v="Southern Africa"/>
    <s v="Soviet Union"/>
    <n v="42900"/>
    <s v="http://blocgame.com/stats.php?id=63020"/>
    <n v="0"/>
    <n v="0"/>
    <n v="22275"/>
    <n v="14.0748031496063"/>
    <n v="508"/>
    <n v="7150"/>
  </r>
  <r>
    <s v="Jebawka"/>
    <s v="Shetay"/>
    <x v="0"/>
    <n v="113"/>
    <n v="2"/>
    <s v="Korean War surplus"/>
    <s v="Gandhi-like"/>
    <n v="3"/>
    <s v="Good"/>
    <n v="19"/>
    <n v="22"/>
    <n v="10"/>
    <s v="Free Market"/>
    <n v="3041"/>
    <n v="3653"/>
    <s v="Untapped"/>
    <n v="90"/>
    <s v="Very Powerful"/>
    <n v="10"/>
    <s v="Arabia"/>
    <s v="United States"/>
    <n v="37222"/>
    <s v="http://blocgame.com/stats.php?id=54304"/>
    <n v="0"/>
    <n v="0"/>
    <n v="22972"/>
    <n v="12.240052614271621"/>
    <n v="506.83333333333331"/>
    <n v="6203.666666666667"/>
  </r>
  <r>
    <s v="OnePiece"/>
    <s v="AkiManang"/>
    <x v="11"/>
    <n v="5"/>
    <n v="3"/>
    <s v="Second World War surplus"/>
    <s v="Gandhi-like"/>
    <n v="2"/>
    <s v="Undisciplined Rabble"/>
    <n v="12"/>
    <n v="28"/>
    <n v="15"/>
    <s v="Central Planning"/>
    <n v="3026"/>
    <n v="4992"/>
    <n v="0"/>
    <n v="40"/>
    <s v="Powerful"/>
    <n v="9"/>
    <s v="Persia"/>
    <s v="Soviet Union"/>
    <n v="25082"/>
    <s v="http://blocgame.com/stats.php?id=63126"/>
    <n v="0"/>
    <n v="0"/>
    <n v="7457"/>
    <n v="8.288830138797092"/>
    <n v="504.33333333333331"/>
    <n v="4180.333333333333"/>
  </r>
  <r>
    <s v="FORECASTLE"/>
    <s v="syafiq88sudin"/>
    <x v="0"/>
    <n v="81"/>
    <n v="7"/>
    <s v="Second World War surplus"/>
    <s v="Gandhi-like"/>
    <n v="3"/>
    <s v="Good"/>
    <n v="12"/>
    <n v="20"/>
    <n v="10"/>
    <s v="Mixed Economy"/>
    <n v="3018"/>
    <n v="0"/>
    <s v="Untapped"/>
    <n v="90"/>
    <s v="Large"/>
    <n v="7.5"/>
    <s v="Pacific Rim"/>
    <s v="Soviet Union"/>
    <n v="15234"/>
    <s v="http://blocgame.com/stats.php?id=62894"/>
    <n v="0"/>
    <n v="0"/>
    <n v="1734"/>
    <n v="5.0477137176938367"/>
    <n v="503"/>
    <n v="2539"/>
  </r>
  <r>
    <s v="Shinystan"/>
    <s v="He Who Wears No Pants"/>
    <x v="0"/>
    <n v="30"/>
    <n v="0"/>
    <s v="Second World War surplus"/>
    <s v="Angelic"/>
    <n v="1"/>
    <s v="Elite"/>
    <n v="7"/>
    <n v="12"/>
    <n v="5"/>
    <s v="Mixed Economy"/>
    <n v="2981"/>
    <n v="278"/>
    <n v="0"/>
    <n v="40"/>
    <s v="Mediocre"/>
    <n v="4.5"/>
    <s v="Caribbean"/>
    <s v="Neutral"/>
    <n v="11331"/>
    <s v="http://blocgame.com/stats.php?id=63522"/>
    <n v="0"/>
    <n v="0"/>
    <n v="4206"/>
    <n v="3.8010734652801075"/>
    <n v="496.83333333333331"/>
    <n v="1888.5"/>
  </r>
  <r>
    <s v="New Caucasus"/>
    <s v="Cotton Luther"/>
    <x v="0"/>
    <n v="119"/>
    <n v="5"/>
    <s v="Vietnam War surplus"/>
    <s v="Gandhi-like"/>
    <n v="3"/>
    <s v="Elite"/>
    <n v="12"/>
    <n v="23"/>
    <n v="3"/>
    <s v="Free Market"/>
    <n v="2977"/>
    <n v="42"/>
    <s v="Untapped"/>
    <n v="90"/>
    <s v="Very Powerful"/>
    <n v="10"/>
    <s v="Southern Africa"/>
    <s v="United States"/>
    <n v="27860"/>
    <s v="http://blocgame.com/stats.php?id=4392"/>
    <n v="0"/>
    <n v="0"/>
    <n v="15860"/>
    <n v="9.3584145112529384"/>
    <n v="496.16666666666669"/>
    <n v="4643.333333333333"/>
  </r>
  <r>
    <s v="Mangkok"/>
    <s v="MangkukHayun"/>
    <x v="5"/>
    <n v="100"/>
    <n v="2"/>
    <s v="Korean War surplus"/>
    <s v="Gandhi-like"/>
    <n v="4"/>
    <s v="Good"/>
    <n v="7"/>
    <n v="28"/>
    <n v="20"/>
    <s v="Free Market"/>
    <n v="2969"/>
    <n v="383"/>
    <s v="Untapped"/>
    <n v="90"/>
    <s v="Large"/>
    <n v="7.5"/>
    <s v="East Indies"/>
    <s v="United States"/>
    <n v="63712"/>
    <s v="http://blocgame.com/stats.php?id=62210"/>
    <n v="0"/>
    <s v="1 Tons"/>
    <n v="42712"/>
    <n v="21.45907713034692"/>
    <n v="494.83333333333331"/>
    <n v="10618.666666666666"/>
  </r>
  <r>
    <s v="Gallifrey"/>
    <s v="The Doctor"/>
    <x v="8"/>
    <n v="9"/>
    <n v="0"/>
    <s v="First World War surplus"/>
    <s v="Gandhi-like"/>
    <n v="2"/>
    <s v="Standard"/>
    <n v="169"/>
    <n v="16"/>
    <n v="6"/>
    <s v="Mixed Economy"/>
    <n v="2964"/>
    <n v="224"/>
    <s v="Untapped"/>
    <n v="90"/>
    <s v="Mediocre"/>
    <n v="4.5"/>
    <s v="Southern Cone"/>
    <s v="Soviet Union"/>
    <n v="9083"/>
    <s v="http://blocgame.com/stats.php?id=40351"/>
    <n v="0"/>
    <n v="0"/>
    <n v="-667"/>
    <n v="3.0644399460188936"/>
    <n v="494"/>
    <n v="1513.8333333333333"/>
  </r>
  <r>
    <s v="Shekel Land"/>
    <s v="Sheklesteinthefourth"/>
    <x v="0"/>
    <n v="119"/>
    <n v="6"/>
    <s v="Korean War surplus"/>
    <s v="Good"/>
    <n v="2"/>
    <s v="Elite"/>
    <n v="6"/>
    <n v="34"/>
    <n v="19"/>
    <s v="Central Planning"/>
    <n v="2961"/>
    <n v="8756"/>
    <s v="Untapped"/>
    <n v="90"/>
    <s v="Very Powerful"/>
    <n v="10"/>
    <s v="Egypt"/>
    <s v="Soviet Union"/>
    <n v="58525"/>
    <s v="http://blocgame.com/stats.php?id=54689"/>
    <n v="0"/>
    <n v="0"/>
    <n v="37150"/>
    <n v="19.765281999324554"/>
    <n v="493.5"/>
    <n v="9754.1666666666661"/>
  </r>
  <r>
    <s v="Kekistonia"/>
    <s v="Mad Dog Mattis"/>
    <x v="0"/>
    <n v="78"/>
    <n v="5"/>
    <s v="Korean War surplus"/>
    <s v="Gandhi-like"/>
    <n v="3"/>
    <s v="Elite"/>
    <n v="13"/>
    <n v="30"/>
    <n v="27"/>
    <s v="Central Planning"/>
    <n v="2954"/>
    <n v="8173"/>
    <s v="Untapped"/>
    <n v="90"/>
    <s v="Powerful"/>
    <n v="9"/>
    <s v="Atlas"/>
    <s v="Soviet Union"/>
    <n v="48941"/>
    <s v="http://blocgame.com/stats.php?id=63476"/>
    <n v="0"/>
    <n v="0"/>
    <n v="25316"/>
    <n v="16.567704807041299"/>
    <n v="492.33333333333331"/>
    <n v="8156.833333333333"/>
  </r>
  <r>
    <s v="Nigiria"/>
    <s v="Tripster60"/>
    <x v="0"/>
    <n v="41"/>
    <n v="0"/>
    <s v="Second World War surplus"/>
    <s v="Gandhi-like"/>
    <n v="2"/>
    <s v="Good"/>
    <n v="96"/>
    <n v="13"/>
    <n v="5"/>
    <s v="Free Market"/>
    <n v="2950"/>
    <n v="392"/>
    <s v="Untapped"/>
    <n v="90"/>
    <s v="Mediocre"/>
    <n v="4.5"/>
    <s v="West Africa"/>
    <s v="United States"/>
    <n v="19029"/>
    <s v="http://blocgame.com/stats.php?id=46929"/>
    <n v="0"/>
    <n v="0"/>
    <n v="10779"/>
    <n v="6.4505084745762709"/>
    <n v="491.66666666666669"/>
    <n v="3171.5"/>
  </r>
  <r>
    <s v="Lolesco"/>
    <s v="Lolesco"/>
    <x v="0"/>
    <n v="170"/>
    <n v="5"/>
    <s v="Korean War surplus"/>
    <s v="Gandhi-like"/>
    <n v="5"/>
    <s v="Poor"/>
    <n v="0"/>
    <n v="72"/>
    <n v="30"/>
    <s v="Central Planning"/>
    <n v="2939"/>
    <n v="6582"/>
    <s v="Plentiful"/>
    <n v="70"/>
    <s v="Very Powerful"/>
    <n v="10"/>
    <s v="Mesopotamia"/>
    <s v="Soviet Union"/>
    <n v="64143"/>
    <s v="http://blocgame.com/stats.php?id=48289"/>
    <n v="0"/>
    <n v="0"/>
    <n v="22143"/>
    <n v="21.824770330044231"/>
    <n v="489.83333333333331"/>
    <n v="10690.5"/>
  </r>
  <r>
    <s v="venua"/>
    <s v="bilbo swaggins"/>
    <x v="0"/>
    <n v="68"/>
    <n v="0"/>
    <s v="Korean War surplus"/>
    <s v="Gandhi-like"/>
    <n v="2"/>
    <s v="Good"/>
    <n v="5"/>
    <n v="18"/>
    <n v="6"/>
    <s v="Central Planning"/>
    <n v="2939"/>
    <n v="172"/>
    <s v="Untapped"/>
    <n v="90"/>
    <s v="Somewhat Large"/>
    <n v="6"/>
    <s v="Gran Colombia"/>
    <s v="Soviet Union"/>
    <n v="19406"/>
    <s v="http://blocgame.com/stats.php?id=54363"/>
    <n v="0"/>
    <n v="0"/>
    <n v="8906"/>
    <n v="6.6029261653623683"/>
    <n v="489.83333333333331"/>
    <n v="3234.3333333333335"/>
  </r>
  <r>
    <s v="FuchukFakhu"/>
    <s v="KondaKondi"/>
    <x v="6"/>
    <n v="85"/>
    <n v="11"/>
    <s v="Second World War surplus"/>
    <s v="Gandhi-like"/>
    <n v="2"/>
    <s v="Standard"/>
    <n v="15"/>
    <n v="13"/>
    <n v="3"/>
    <s v="Free Market"/>
    <n v="2939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6570261993875466"/>
    <n v="489.83333333333331"/>
    <n v="1301.5"/>
  </r>
  <r>
    <s v="Krakozhia"/>
    <s v="Ilyich"/>
    <x v="5"/>
    <n v="118"/>
    <n v="2"/>
    <s v="Vietnam War surplus"/>
    <s v="Gandhi-like"/>
    <n v="4"/>
    <s v="Good"/>
    <n v="0"/>
    <n v="23"/>
    <n v="6"/>
    <s v="Central Planning"/>
    <n v="2938"/>
    <n v="348"/>
    <s v="Untapped"/>
    <n v="90"/>
    <s v="Very Powerful"/>
    <n v="10"/>
    <s v="Pacific Rim"/>
    <s v="Soviet Union"/>
    <n v="28409"/>
    <s v="http://blocgame.com/stats.php?id=39065"/>
    <n v="0"/>
    <n v="0"/>
    <n v="14534"/>
    <n v="9.6695030633083725"/>
    <n v="489.66666666666669"/>
    <n v="4734.833333333333"/>
  </r>
  <r>
    <s v="Vanan"/>
    <s v="Esler"/>
    <x v="0"/>
    <n v="59"/>
    <n v="5"/>
    <s v="Second World War surplus"/>
    <s v="Gandhi-like"/>
    <n v="5"/>
    <s v="Poor"/>
    <n v="23"/>
    <n v="39"/>
    <n v="10"/>
    <s v="Central Planning"/>
    <n v="2938"/>
    <n v="67"/>
    <s v="Untapped"/>
    <n v="90"/>
    <s v="Very Powerful"/>
    <n v="10"/>
    <s v="Congo"/>
    <s v="Soviet Union"/>
    <n v="46405"/>
    <s v="http://blocgame.com/stats.php?id=63339"/>
    <n v="0"/>
    <n v="0"/>
    <n v="24280"/>
    <n v="15.794758339006126"/>
    <n v="489.66666666666669"/>
    <n v="7734.166666666667"/>
  </r>
  <r>
    <s v="Lothlï¿½rien"/>
    <s v="Galadriel"/>
    <x v="8"/>
    <n v="159"/>
    <n v="36"/>
    <s v="Korean War surplus"/>
    <s v="Gandhi-like"/>
    <n v="13"/>
    <s v="Good"/>
    <n v="35"/>
    <n v="50"/>
    <n v="50"/>
    <s v="Free Market"/>
    <n v="2922"/>
    <n v="9848"/>
    <s v="Untapped"/>
    <n v="90"/>
    <s v="Very Powerful"/>
    <n v="10"/>
    <s v="Atlas"/>
    <s v="United States"/>
    <n v="49936"/>
    <s v="http://blocgame.com/stats.php?id=64165"/>
    <n v="0"/>
    <s v="2 Tons"/>
    <n v="2686"/>
    <n v="17.089664613278575"/>
    <n v="487"/>
    <n v="8322.6666666666661"/>
  </r>
  <r>
    <s v="malapetaka"/>
    <s v="bolawei9"/>
    <x v="6"/>
    <n v="7"/>
    <n v="1"/>
    <s v="Second World War surplus"/>
    <s v="Gandhi-like"/>
    <n v="2"/>
    <s v="Elite"/>
    <n v="40"/>
    <n v="6"/>
    <n v="5"/>
    <s v="Mixed Economy"/>
    <n v="2900"/>
    <n v="134"/>
    <n v="0"/>
    <n v="40"/>
    <s v="Large"/>
    <n v="7.5"/>
    <s v="East Indies"/>
    <s v="Neutral"/>
    <n v="6849"/>
    <s v="http://blocgame.com/stats.php?id=60813"/>
    <n v="0"/>
    <n v="0"/>
    <n v="1224"/>
    <n v="2.3617241379310343"/>
    <n v="483.33333333333331"/>
    <n v="1141.5"/>
  </r>
  <r>
    <s v="SPNR"/>
    <s v="Stefan Stamenkovic"/>
    <x v="1"/>
    <n v="78"/>
    <n v="4"/>
    <s v="Korean War surplus"/>
    <s v="Gandhi-like"/>
    <n v="2"/>
    <s v="Good"/>
    <n v="7"/>
    <n v="10"/>
    <n v="4"/>
    <s v="Central Planning"/>
    <n v="2898"/>
    <n v="333"/>
    <s v="Untapped"/>
    <n v="90"/>
    <s v="Large"/>
    <n v="7.5"/>
    <s v="Indochina"/>
    <s v="Soviet Union"/>
    <n v="12209"/>
    <s v="http://blocgame.com/stats.php?id=51722"/>
    <n v="0"/>
    <n v="0"/>
    <n v="5459"/>
    <n v="4.2129054520358871"/>
    <n v="483"/>
    <n v="2034.8333333333333"/>
  </r>
  <r>
    <s v="Neechanville"/>
    <s v="Overlord-kun"/>
    <x v="8"/>
    <n v="7"/>
    <n v="1"/>
    <s v="Second World War surplus"/>
    <s v="Gandhi-like"/>
    <n v="2"/>
    <s v="Elite"/>
    <n v="42"/>
    <n v="21"/>
    <n v="6"/>
    <s v="Mixed Economy"/>
    <n v="2897"/>
    <n v="86"/>
    <s v="Untapped"/>
    <n v="90"/>
    <s v="Large"/>
    <n v="7.5"/>
    <s v="Gran Colombia"/>
    <s v="United States"/>
    <n v="17915"/>
    <s v="http://blocgame.com/stats.php?id=63023"/>
    <n v="0"/>
    <n v="0"/>
    <n v="6290"/>
    <n v="6.1839834311356574"/>
    <n v="482.83333333333331"/>
    <n v="2985.8333333333335"/>
  </r>
  <r>
    <s v="Kitt"/>
    <s v="cici"/>
    <x v="6"/>
    <n v="134"/>
    <n v="0"/>
    <s v="Korean War surplus"/>
    <s v="Normal"/>
    <n v="5"/>
    <s v="Elite"/>
    <n v="1"/>
    <n v="22"/>
    <n v="13"/>
    <s v="Mixed Economy"/>
    <n v="2892"/>
    <n v="210"/>
    <s v="Untapped"/>
    <n v="90"/>
    <s v="Very Powerful"/>
    <n v="10"/>
    <s v="Indochina"/>
    <s v="Soviet Union"/>
    <n v="30000"/>
    <s v="http://blocgame.com/stats.php?id=64247"/>
    <n v="0"/>
    <s v="1 Tons"/>
    <n v="13125"/>
    <n v="10.37344398340249"/>
    <n v="482"/>
    <n v="5000"/>
  </r>
  <r>
    <s v="Shiba"/>
    <s v="Dogtown33"/>
    <x v="0"/>
    <n v="99"/>
    <n v="2"/>
    <s v="Korean War surplus"/>
    <s v="Gandhi-like"/>
    <n v="4"/>
    <s v="Standard"/>
    <n v="3"/>
    <n v="22"/>
    <n v="15"/>
    <s v="Central Planning"/>
    <n v="2891"/>
    <n v="86"/>
    <s v="Untapped"/>
    <n v="90"/>
    <s v="Powerful"/>
    <n v="9"/>
    <s v="Pacific Rim"/>
    <s v="Soviet Union"/>
    <n v="32564"/>
    <s v="http://blocgame.com/stats.php?id=56250"/>
    <n v="0"/>
    <n v="0"/>
    <n v="15689"/>
    <n v="11.263922518159806"/>
    <n v="481.83333333333331"/>
    <n v="5427.333333333333"/>
  </r>
  <r>
    <s v="KakMahRevenge"/>
    <s v="Rosmah"/>
    <x v="0"/>
    <n v="72"/>
    <n v="1"/>
    <s v="Second World War surplus"/>
    <s v="Gandhi-like"/>
    <n v="3"/>
    <s v="Standard"/>
    <n v="1"/>
    <n v="20"/>
    <n v="12"/>
    <s v="Mixed Economy"/>
    <n v="2887"/>
    <n v="12"/>
    <n v="0"/>
    <n v="40"/>
    <s v="Very Powerful"/>
    <n v="10"/>
    <s v="Indochina"/>
    <s v="United States"/>
    <n v="19623"/>
    <s v="http://blocgame.com/stats.php?id=62685"/>
    <n v="0"/>
    <n v="0"/>
    <n v="5373"/>
    <n v="6.7970211291998615"/>
    <n v="481.16666666666669"/>
    <n v="3270.5"/>
  </r>
  <r>
    <s v="Psiloybia"/>
    <s v="Nero"/>
    <x v="0"/>
    <n v="79"/>
    <n v="5"/>
    <s v="Korean War surplus"/>
    <s v="Gandhi-like"/>
    <n v="4"/>
    <s v="Elite"/>
    <n v="10"/>
    <n v="17"/>
    <n v="6"/>
    <s v="Central Planning"/>
    <n v="2884"/>
    <n v="70"/>
    <s v="Untapped"/>
    <n v="90"/>
    <s v="Powerful"/>
    <n v="9"/>
    <s v="China"/>
    <s v="Soviet Union"/>
    <n v="45831"/>
    <s v="http://blocgame.com/stats.php?id=45249"/>
    <n v="0"/>
    <n v="0"/>
    <n v="34206"/>
    <n v="15.891470180305133"/>
    <n v="480.66666666666669"/>
    <n v="7638.5"/>
  </r>
  <r>
    <s v="Based World"/>
    <s v="Lil B"/>
    <x v="3"/>
    <n v="63"/>
    <n v="2"/>
    <s v="Korean War surplus"/>
    <s v="Gandhi-like"/>
    <n v="2"/>
    <s v="Standard"/>
    <n v="17"/>
    <n v="17"/>
    <n v="6"/>
    <s v="Central Planning"/>
    <n v="2868"/>
    <n v="264"/>
    <s v="Untapped"/>
    <n v="90"/>
    <s v="Very Powerful"/>
    <n v="10"/>
    <s v="The Subcontinent"/>
    <s v="Soviet Union"/>
    <n v="21345"/>
    <s v="http://blocgame.com/stats.php?id=58035"/>
    <n v="0"/>
    <n v="0"/>
    <n v="11220"/>
    <n v="7.4424686192468616"/>
    <n v="478"/>
    <n v="3557.5"/>
  </r>
  <r>
    <s v="Lyranistan"/>
    <s v="Lyranistan"/>
    <x v="1"/>
    <n v="118"/>
    <n v="5"/>
    <s v="Vietnam War surplus"/>
    <s v="Pariah"/>
    <n v="4"/>
    <s v="Standard"/>
    <n v="0"/>
    <n v="35"/>
    <n v="25"/>
    <s v="Central Planning"/>
    <n v="2864"/>
    <n v="3493"/>
    <s v="Untapped"/>
    <n v="90"/>
    <s v="Very Powerful"/>
    <n v="10"/>
    <s v="Mesopotamia"/>
    <s v="Soviet Union"/>
    <n v="52190"/>
    <s v="http://blocgame.com/stats.php?id=56860"/>
    <n v="0"/>
    <s v="2 Tons"/>
    <n v="26690"/>
    <n v="18.222765363128492"/>
    <n v="477.33333333333331"/>
    <n v="8698.3333333333339"/>
  </r>
  <r>
    <s v="Boro"/>
    <s v="Speedy13"/>
    <x v="0"/>
    <n v="49"/>
    <n v="6"/>
    <s v="Second World War surplus"/>
    <s v="Gandhi-like"/>
    <n v="3"/>
    <s v="Elite"/>
    <n v="0"/>
    <n v="18"/>
    <n v="10"/>
    <s v="Central Planning"/>
    <n v="2863"/>
    <n v="342"/>
    <s v="Near Depletion"/>
    <n v="10"/>
    <s v="Very Powerful"/>
    <n v="10"/>
    <s v="Caribbean"/>
    <s v="Neutral"/>
    <n v="27328"/>
    <s v="http://blocgame.com/stats.php?id=59257"/>
    <n v="0"/>
    <n v="0"/>
    <n v="14578"/>
    <n v="9.5452322738386304"/>
    <n v="477.16666666666669"/>
    <n v="4554.666666666667"/>
  </r>
  <r>
    <s v="Petai Belalang"/>
    <s v="zulhasr39689"/>
    <x v="6"/>
    <n v="112"/>
    <n v="31"/>
    <s v="Vietnam War surplus"/>
    <s v="Gandhi-like"/>
    <n v="6"/>
    <s v="Good"/>
    <n v="4"/>
    <n v="12"/>
    <n v="7"/>
    <s v="Central Planning"/>
    <n v="2860"/>
    <n v="257"/>
    <s v="Untapped"/>
    <n v="90"/>
    <s v="Very Powerful"/>
    <n v="10"/>
    <s v="East Indies"/>
    <s v="Soviet Union"/>
    <n v="42953"/>
    <s v="http://blocgame.com/stats.php?id=60767"/>
    <n v="0"/>
    <n v="0"/>
    <n v="31328"/>
    <n v="15.018531468531469"/>
    <n v="476.66666666666669"/>
    <n v="7158.833333333333"/>
  </r>
  <r>
    <s v="Raja Udang"/>
    <s v="Mario"/>
    <x v="11"/>
    <n v="8"/>
    <n v="3"/>
    <s v="Second World War surplus"/>
    <s v="Questionable"/>
    <n v="3"/>
    <s v="Undisciplined Rabble"/>
    <n v="24"/>
    <n v="20"/>
    <n v="13"/>
    <s v="Mixed Economy"/>
    <n v="2856"/>
    <n v="20"/>
    <s v="Plentiful"/>
    <n v="70"/>
    <s v="Mediocre"/>
    <n v="4.5"/>
    <s v="Pacific Rim"/>
    <s v="Neutral"/>
    <n v="17266"/>
    <s v="http://blocgame.com/stats.php?id=61754"/>
    <n v="0"/>
    <n v="0"/>
    <n v="2641"/>
    <n v="6.045518207282913"/>
    <n v="476"/>
    <n v="2877.6666666666665"/>
  </r>
  <r>
    <s v="Parameswara"/>
    <s v="brownmy"/>
    <x v="1"/>
    <n v="138"/>
    <n v="1"/>
    <s v="Vietnam War surplus"/>
    <s v="Gandhi-like"/>
    <n v="6"/>
    <s v="Standard"/>
    <n v="8"/>
    <n v="15"/>
    <n v="4"/>
    <s v="Free Market"/>
    <n v="2852"/>
    <n v="113"/>
    <s v="Untapped"/>
    <n v="90"/>
    <s v="Very Powerful"/>
    <n v="10"/>
    <s v="Indochina"/>
    <s v="United States"/>
    <n v="36193"/>
    <s v="http://blocgame.com/stats.php?id=56360"/>
    <n v="0"/>
    <n v="0"/>
    <n v="24568"/>
    <n v="12.69039270687237"/>
    <n v="475.33333333333331"/>
    <n v="6032.166666666667"/>
  </r>
  <r>
    <s v="MakanBudak"/>
    <s v="amirulfaizal"/>
    <x v="0"/>
    <n v="31"/>
    <n v="0"/>
    <s v="Second World War surplus"/>
    <s v="Gandhi-like"/>
    <n v="1"/>
    <s v="Good"/>
    <n v="6"/>
    <n v="7"/>
    <n v="4"/>
    <s v="Free Market"/>
    <n v="2847"/>
    <n v="191"/>
    <s v="Untapped"/>
    <n v="90"/>
    <s v="Somewhat Large"/>
    <n v="6"/>
    <s v="East Indies"/>
    <s v="Neutral"/>
    <n v="6246"/>
    <s v="http://blocgame.com/stats.php?id=60748"/>
    <n v="0"/>
    <n v="0"/>
    <n v="1371"/>
    <n v="2.1938883034773444"/>
    <n v="474.5"/>
    <n v="1041"/>
  </r>
  <r>
    <s v="Wankmuffin"/>
    <s v="tempcunt"/>
    <x v="8"/>
    <n v="59"/>
    <n v="1"/>
    <s v="Korean War surplus"/>
    <s v="Gandhi-like"/>
    <n v="3"/>
    <s v="Standard"/>
    <n v="25"/>
    <n v="1"/>
    <n v="3"/>
    <s v="Mixed Economy"/>
    <n v="2830"/>
    <n v="138"/>
    <s v="Plentiful"/>
    <n v="70"/>
    <s v="Mediocre"/>
    <n v="4.5"/>
    <s v="Mesoamerica"/>
    <s v="Neutral"/>
    <n v="3836"/>
    <s v="http://blocgame.com/stats.php?id=63325"/>
    <n v="0"/>
    <n v="0"/>
    <n v="86"/>
    <n v="1.3554770318021201"/>
    <n v="471.66666666666669"/>
    <n v="639.33333333333337"/>
  </r>
  <r>
    <s v="Andes"/>
    <s v="Murtox"/>
    <x v="8"/>
    <n v="23"/>
    <n v="0"/>
    <s v="Korean War surplus"/>
    <s v="Gandhi-like"/>
    <n v="2"/>
    <s v="Elite"/>
    <n v="51"/>
    <n v="23"/>
    <n v="3"/>
    <s v="Central Planning"/>
    <n v="2827"/>
    <n v="104"/>
    <s v="Near Depletion"/>
    <n v="10"/>
    <s v="Mediocre"/>
    <n v="4.5"/>
    <s v="Gran Colombia"/>
    <s v="Soviet Union"/>
    <n v="21075"/>
    <s v="http://blocgame.com/stats.php?id=51547"/>
    <n v="0"/>
    <n v="0"/>
    <n v="9825"/>
    <n v="7.4548991864166965"/>
    <n v="471.16666666666669"/>
    <n v="3512.5"/>
  </r>
  <r>
    <s v="ChÅ«ya"/>
    <s v="Silberblade"/>
    <x v="0"/>
    <n v="2"/>
    <n v="6"/>
    <s v="Second World War surplus"/>
    <s v="Angelic"/>
    <n v="3"/>
    <s v="Elite"/>
    <n v="3"/>
    <n v="35"/>
    <n v="3"/>
    <s v="Central Planning"/>
    <n v="2826"/>
    <n v="253"/>
    <n v="0"/>
    <n v="40"/>
    <s v="Powerful"/>
    <n v="9"/>
    <s v="Southern Africa"/>
    <s v="Soviet Union"/>
    <n v="33667"/>
    <s v="http://blocgame.com/stats.php?id=63950"/>
    <n v="0"/>
    <n v="0"/>
    <n v="17167"/>
    <n v="11.913305024769993"/>
    <n v="471"/>
    <n v="5611.166666666667"/>
  </r>
  <r>
    <s v="Bango"/>
    <s v="MrTangoMango"/>
    <x v="0"/>
    <n v="91"/>
    <n v="1"/>
    <s v="Korean War surplus"/>
    <s v="Gandhi-like"/>
    <n v="3"/>
    <s v="Poor"/>
    <n v="47"/>
    <n v="34"/>
    <n v="2"/>
    <s v="Central Planning"/>
    <n v="2810"/>
    <n v="17"/>
    <s v="Untapped"/>
    <n v="90"/>
    <s v="Very Powerful"/>
    <n v="10"/>
    <s v="Southern Africa"/>
    <s v="Soviet Union"/>
    <n v="26891"/>
    <s v="http://blocgame.com/stats.php?id=59337"/>
    <n v="0"/>
    <n v="0"/>
    <n v="11141"/>
    <n v="9.5697508896797157"/>
    <n v="468.33333333333331"/>
    <n v="4481.833333333333"/>
  </r>
  <r>
    <s v="Rhod3sia"/>
    <s v="FreeMindInside"/>
    <x v="0"/>
    <n v="136"/>
    <n v="15"/>
    <s v="Korean War surplus"/>
    <s v="Gandhi-like"/>
    <n v="5"/>
    <s v="Standard"/>
    <n v="4"/>
    <n v="39"/>
    <n v="5"/>
    <s v="Central Planning"/>
    <n v="2787"/>
    <n v="646"/>
    <s v="Untapped"/>
    <n v="90"/>
    <s v="Very Powerful"/>
    <n v="10"/>
    <s v="Southern Africa"/>
    <s v="Soviet Union"/>
    <n v="35940"/>
    <s v="http://blocgame.com/stats.php?id=52679"/>
    <n v="0"/>
    <n v="0"/>
    <n v="15690"/>
    <n v="12.895586652314316"/>
    <n v="464.5"/>
    <n v="5990"/>
  </r>
  <r>
    <s v="Bolshevikistan"/>
    <s v="S.D.Plessken"/>
    <x v="1"/>
    <n v="113"/>
    <n v="3"/>
    <s v="Second World War surplus"/>
    <s v="Gandhi-like"/>
    <n v="4"/>
    <s v="Good"/>
    <n v="3"/>
    <n v="27"/>
    <n v="0"/>
    <s v="Central Planning"/>
    <n v="2777"/>
    <n v="44"/>
    <s v="Untapped"/>
    <n v="90"/>
    <s v="Large"/>
    <n v="7.5"/>
    <s v="Congo"/>
    <s v="Soviet Union"/>
    <n v="20473"/>
    <s v="http://blocgame.com/stats.php?id=60189"/>
    <n v="0"/>
    <n v="0"/>
    <n v="7348"/>
    <n v="7.3723442563917896"/>
    <n v="462.83333333333331"/>
    <n v="3412.1666666666665"/>
  </r>
  <r>
    <s v="Pemakan Dunia"/>
    <s v="P3M4k4N 2Nia"/>
    <x v="6"/>
    <n v="81"/>
    <n v="12"/>
    <s v="Korean War surplus"/>
    <s v="Gandhi-like"/>
    <n v="5"/>
    <s v="Standard"/>
    <n v="2"/>
    <n v="19"/>
    <n v="14"/>
    <s v="Free Market"/>
    <n v="2765"/>
    <n v="0"/>
    <s v="Untapped"/>
    <n v="90"/>
    <s v="Powerful"/>
    <n v="9"/>
    <s v="East Indies"/>
    <s v="Neutral"/>
    <n v="29523"/>
    <s v="http://blocgame.com/stats.php?id=61189"/>
    <n v="0"/>
    <n v="0"/>
    <n v="13398"/>
    <n v="10.677396021699819"/>
    <n v="460.83333333333331"/>
    <n v="4920.5"/>
  </r>
  <r>
    <s v="Potatopia"/>
    <s v="DoomPotato"/>
    <x v="1"/>
    <n v="98"/>
    <n v="6"/>
    <s v="Vietnam War surplus"/>
    <s v="Gandhi-like"/>
    <n v="3"/>
    <s v="Good"/>
    <n v="3"/>
    <n v="25"/>
    <n v="13"/>
    <s v="Central Planning"/>
    <n v="2757"/>
    <n v="4130"/>
    <s v="Untapped"/>
    <n v="90"/>
    <s v="Very Powerful"/>
    <n v="10"/>
    <s v="Egypt"/>
    <s v="Soviet Union"/>
    <n v="29105"/>
    <s v="http://blocgame.com/stats.php?id=54037"/>
    <n v="0"/>
    <n v="0"/>
    <n v="12605"/>
    <n v="10.556764599202031"/>
    <n v="459.5"/>
    <n v="4850.833333333333"/>
  </r>
  <r>
    <s v="Mzab"/>
    <s v="Cuma Thurman"/>
    <x v="8"/>
    <n v="5"/>
    <n v="0"/>
    <s v="Second World War surplus"/>
    <s v="Normal"/>
    <n v="3"/>
    <s v="Undisciplined Rabble"/>
    <n v="5"/>
    <n v="26"/>
    <n v="16"/>
    <s v="Mixed Economy"/>
    <n v="2755"/>
    <n v="1522"/>
    <s v="Untapped"/>
    <n v="90"/>
    <s v="None"/>
    <n v="0"/>
    <s v="Atlas"/>
    <s v="Neutral"/>
    <n v="17325"/>
    <s v="http://blocgame.com/stats.php?id=63775"/>
    <n v="0"/>
    <n v="0"/>
    <n v="-675"/>
    <n v="6.2885662431941922"/>
    <n v="459.16666666666669"/>
    <n v="2887.5"/>
  </r>
  <r>
    <s v="NL-Indies"/>
    <s v="Aanv. De Vries"/>
    <x v="2"/>
    <n v="49"/>
    <n v="4"/>
    <s v="Korean War surplus"/>
    <s v="Gandhi-like"/>
    <n v="2"/>
    <s v="Elite"/>
    <n v="21"/>
    <n v="15"/>
    <n v="8"/>
    <s v="Free Market"/>
    <n v="2755"/>
    <n v="224"/>
    <s v="Untapped"/>
    <n v="90"/>
    <s v="Large"/>
    <n v="7.5"/>
    <s v="East Indies"/>
    <s v="United States"/>
    <n v="25971"/>
    <s v="http://blocgame.com/stats.php?id=63776"/>
    <n v="0"/>
    <n v="0"/>
    <n v="15846"/>
    <n v="9.4268602540834845"/>
    <n v="459.16666666666669"/>
    <n v="4328.5"/>
  </r>
  <r>
    <s v="Osia"/>
    <s v="Chairman Nippon"/>
    <x v="1"/>
    <n v="77"/>
    <n v="5"/>
    <s v="Korean War surplus"/>
    <s v="Gandhi-like"/>
    <n v="4"/>
    <s v="Good"/>
    <n v="4"/>
    <n v="12"/>
    <n v="6"/>
    <s v="Central Planning"/>
    <n v="2750"/>
    <n v="182"/>
    <s v="Untapped"/>
    <n v="90"/>
    <s v="Very Powerful"/>
    <n v="10"/>
    <s v="China"/>
    <s v="Soviet Union"/>
    <n v="33433"/>
    <s v="http://blocgame.com/stats.php?id=40431"/>
    <n v="0"/>
    <n v="0"/>
    <n v="23683"/>
    <n v="12.157454545454545"/>
    <n v="458.33333333333331"/>
    <n v="5572.166666666667"/>
  </r>
  <r>
    <s v="Jerung Hantu"/>
    <s v="Syark Land"/>
    <x v="3"/>
    <n v="50"/>
    <n v="5"/>
    <s v="Second World War surplus"/>
    <s v="Gandhi-like"/>
    <n v="2"/>
    <s v="Good"/>
    <n v="9"/>
    <n v="3"/>
    <n v="3"/>
    <s v="Free Market"/>
    <n v="2742"/>
    <n v="166"/>
    <s v="Untapped"/>
    <n v="90"/>
    <s v="Very Powerful"/>
    <n v="10"/>
    <s v="Arabia"/>
    <s v="United States"/>
    <n v="4075"/>
    <s v="http://blocgame.com/stats.php?id=60505"/>
    <n v="0"/>
    <n v="0"/>
    <n v="325"/>
    <n v="1.486141502552881"/>
    <n v="457"/>
    <n v="679.16666666666663"/>
  </r>
  <r>
    <s v="Lhaos"/>
    <s v="Adrian"/>
    <x v="3"/>
    <n v="48"/>
    <n v="0"/>
    <s v="Second World War surplus"/>
    <s v="Mad Dog"/>
    <n v="2"/>
    <s v="Elite"/>
    <n v="1"/>
    <n v="15"/>
    <n v="9"/>
    <s v="Central Planning"/>
    <n v="2741"/>
    <n v="413"/>
    <s v="Untapped"/>
    <n v="90"/>
    <s v="Small"/>
    <n v="3"/>
    <s v="Indochina"/>
    <s v="Soviet Union"/>
    <n v="27812"/>
    <s v="http://blocgame.com/stats.php?id=65016"/>
    <n v="0"/>
    <n v="0"/>
    <n v="17312"/>
    <n v="10.146661802261947"/>
    <n v="456.83333333333331"/>
    <n v="4635.333333333333"/>
  </r>
  <r>
    <s v="Russophia"/>
    <s v="Mikhail Putin"/>
    <x v="8"/>
    <n v="7"/>
    <n v="0"/>
    <s v="Korean War surplus"/>
    <s v="Gandhi-like"/>
    <n v="0"/>
    <s v="Good"/>
    <n v="138"/>
    <n v="1"/>
    <n v="2"/>
    <s v="Central Planning"/>
    <n v="2738"/>
    <n v="1824"/>
    <s v="Untapped"/>
    <n v="90"/>
    <s v="Somewhat Large"/>
    <n v="6"/>
    <s v="Arabia"/>
    <s v="Soviet Union"/>
    <n v="1238"/>
    <s v="http://blocgame.com/stats.php?id=54426"/>
    <n v="0"/>
    <n v="0"/>
    <n v="113"/>
    <n v="0.45215485756026297"/>
    <n v="456.33333333333331"/>
    <n v="206.33333333333334"/>
  </r>
  <r>
    <s v="Cuttlefish"/>
    <s v="DruidOfDiscord"/>
    <x v="5"/>
    <n v="51"/>
    <n v="1"/>
    <s v="Second World War surplus"/>
    <s v="Gandhi-like"/>
    <n v="2"/>
    <s v="Good"/>
    <n v="48"/>
    <n v="4"/>
    <n v="3"/>
    <s v="Central Planning"/>
    <n v="2728"/>
    <n v="233"/>
    <s v="Untapped"/>
    <n v="90"/>
    <s v="Very Powerful"/>
    <n v="10"/>
    <s v="Pacific Rim"/>
    <s v="United States"/>
    <n v="27304"/>
    <s v="http://blocgame.com/stats.php?id=63884"/>
    <n v="0"/>
    <n v="0"/>
    <n v="23179"/>
    <n v="10.008797653958945"/>
    <n v="454.66666666666669"/>
    <n v="4550.666666666667"/>
  </r>
  <r>
    <s v="Slavostan"/>
    <s v="Joe Tito-Hoxha"/>
    <x v="0"/>
    <n v="51"/>
    <n v="2"/>
    <s v="Korean War surplus"/>
    <s v="Gandhi-like"/>
    <n v="2"/>
    <s v="Elite"/>
    <n v="4"/>
    <n v="10"/>
    <n v="2"/>
    <s v="Central Planning"/>
    <n v="2714"/>
    <n v="482"/>
    <s v="Untapped"/>
    <n v="90"/>
    <s v="Large"/>
    <n v="7.5"/>
    <s v="Indochina"/>
    <s v="Soviet Union"/>
    <n v="16172"/>
    <s v="http://blocgame.com/stats.php?id=48188"/>
    <n v="0"/>
    <s v="1 Tons"/>
    <n v="10172"/>
    <n v="5.9587324981577012"/>
    <n v="452.33333333333331"/>
    <n v="2695.3333333333335"/>
  </r>
  <r>
    <s v="Zen killer"/>
    <s v="Jermainecrazy2157"/>
    <x v="1"/>
    <n v="9"/>
    <n v="9"/>
    <s v="Second World War surplus"/>
    <s v="Gandhi-like"/>
    <n v="3"/>
    <s v="Elite"/>
    <n v="130"/>
    <n v="20"/>
    <n v="8"/>
    <s v="Central Planning"/>
    <n v="2711"/>
    <n v="8"/>
    <s v="Untapped"/>
    <n v="90"/>
    <s v="Very Powerful"/>
    <n v="10"/>
    <s v="Pacific Rim"/>
    <s v="Soviet Union"/>
    <n v="38779"/>
    <s v="http://blocgame.com/stats.php?id=63107"/>
    <n v="0"/>
    <n v="0"/>
    <n v="26029"/>
    <n v="14.304315750645518"/>
    <n v="451.83333333333331"/>
    <n v="6463.166666666667"/>
  </r>
  <r>
    <s v="Ghost Shark"/>
    <s v="Sharky"/>
    <x v="6"/>
    <n v="98"/>
    <n v="12"/>
    <s v="Korean War surplus"/>
    <s v="Gandhi-like"/>
    <n v="4"/>
    <s v="Good"/>
    <n v="9"/>
    <n v="14"/>
    <n v="8"/>
    <s v="Free Market"/>
    <n v="2701"/>
    <n v="258"/>
    <s v="Untapped"/>
    <n v="90"/>
    <s v="Very Powerful"/>
    <n v="10"/>
    <s v="East Indies"/>
    <s v="United States"/>
    <n v="54463"/>
    <s v="http://blocgame.com/stats.php?id=63863"/>
    <n v="0"/>
    <n v="0"/>
    <n v="43213"/>
    <n v="20.164013328396891"/>
    <n v="450.16666666666669"/>
    <n v="9077.1666666666661"/>
  </r>
  <r>
    <s v="Carpentaria"/>
    <s v="fuerza"/>
    <x v="6"/>
    <n v="55"/>
    <n v="13"/>
    <s v="Korean War surplus"/>
    <s v="Gandhi-like"/>
    <n v="3"/>
    <s v="Standard"/>
    <n v="37"/>
    <n v="10"/>
    <n v="8"/>
    <s v="Central Planning"/>
    <n v="2694"/>
    <n v="383"/>
    <s v="Untapped"/>
    <n v="90"/>
    <s v="Somewhat Large"/>
    <n v="6"/>
    <s v="East Indies"/>
    <s v="Neutral"/>
    <n v="19980"/>
    <s v="http://blocgame.com/stats.php?id=59901"/>
    <n v="0"/>
    <n v="0"/>
    <n v="10980"/>
    <n v="7.416481069042316"/>
    <n v="449"/>
    <n v="3330"/>
  </r>
  <r>
    <s v="Spaolia"/>
    <s v="PyroPal"/>
    <x v="2"/>
    <n v="79"/>
    <n v="7"/>
    <s v="Korean War surplus"/>
    <s v="Gandhi-like"/>
    <n v="3"/>
    <s v="Elite"/>
    <n v="3"/>
    <n v="19"/>
    <n v="5"/>
    <s v="Mixed Economy"/>
    <n v="2691"/>
    <n v="92"/>
    <s v="Untapped"/>
    <n v="90"/>
    <s v="Very Powerful"/>
    <n v="10"/>
    <s v="Caribbean"/>
    <s v="United States"/>
    <n v="32116"/>
    <s v="http://blocgame.com/stats.php?id=56845"/>
    <n v="0"/>
    <n v="0"/>
    <n v="20866"/>
    <n v="11.934596804162021"/>
    <n v="448.5"/>
    <n v="5352.666666666667"/>
  </r>
  <r>
    <s v="Saladah"/>
    <s v="Lannes"/>
    <x v="0"/>
    <n v="121"/>
    <n v="4"/>
    <s v="Second World War surplus"/>
    <s v="Angelic"/>
    <n v="3"/>
    <s v="Good"/>
    <n v="0"/>
    <n v="25"/>
    <n v="13"/>
    <s v="Mixed Economy"/>
    <n v="2688"/>
    <n v="5071"/>
    <s v="Plentiful"/>
    <n v="70"/>
    <s v="Powerful"/>
    <n v="9"/>
    <s v="Persia"/>
    <s v="Soviet Union"/>
    <n v="38019"/>
    <s v="http://blocgame.com/stats.php?id=65004"/>
    <n v="0"/>
    <n v="0"/>
    <n v="21519"/>
    <n v="14.143973214285714"/>
    <n v="448"/>
    <n v="6336.5"/>
  </r>
  <r>
    <s v="Olympia"/>
    <s v="Xasthur"/>
    <x v="1"/>
    <n v="78"/>
    <n v="7"/>
    <s v="Korean War surplus"/>
    <s v="Gandhi-like"/>
    <n v="5"/>
    <s v="Good"/>
    <n v="147"/>
    <n v="21"/>
    <n v="5"/>
    <s v="Central Planning"/>
    <n v="2684"/>
    <n v="108"/>
    <s v="Untapped"/>
    <n v="90"/>
    <s v="Very Powerful"/>
    <n v="10"/>
    <s v="China"/>
    <s v="Soviet Union"/>
    <n v="42250"/>
    <s v="http://blocgame.com/stats.php?id=51354"/>
    <n v="0"/>
    <n v="0"/>
    <n v="28750"/>
    <n v="15.741430700447093"/>
    <n v="447.33333333333331"/>
    <n v="7041.666666666667"/>
  </r>
  <r>
    <s v="Prometheus"/>
    <s v="Jefferson"/>
    <x v="0"/>
    <n v="43"/>
    <n v="2"/>
    <s v="Korean War surplus"/>
    <s v="Gandhi-like"/>
    <n v="4"/>
    <s v="Elite"/>
    <n v="1"/>
    <n v="27"/>
    <n v="3"/>
    <s v="Free Market"/>
    <n v="2679"/>
    <n v="174"/>
    <s v="Depleted"/>
    <n v="0"/>
    <s v="Large"/>
    <n v="7.5"/>
    <s v="Caribbean"/>
    <s v="United States"/>
    <n v="23606"/>
    <s v="http://blocgame.com/stats.php?id=56022"/>
    <n v="0"/>
    <n v="0"/>
    <n v="9356"/>
    <n v="8.8114968271743184"/>
    <n v="446.5"/>
    <n v="3934.3333333333335"/>
  </r>
  <r>
    <s v="Black Widow"/>
    <s v="Protego"/>
    <x v="0"/>
    <n v="10"/>
    <n v="0"/>
    <s v="First World War surplus"/>
    <s v="Gandhi-like"/>
    <n v="2"/>
    <s v="Good"/>
    <n v="43"/>
    <n v="14"/>
    <n v="10"/>
    <s v="Central Planning"/>
    <n v="2672"/>
    <n v="1257"/>
    <s v="Untapped"/>
    <n v="90"/>
    <s v="Somewhat Large"/>
    <n v="6"/>
    <s v="Arabia"/>
    <s v="Soviet Union"/>
    <n v="11820"/>
    <s v="http://blocgame.com/stats.php?id=62290"/>
    <n v="0"/>
    <n v="0"/>
    <n v="1320"/>
    <n v="4.4236526946107784"/>
    <n v="445.33333333333331"/>
    <n v="1970"/>
  </r>
  <r>
    <s v="Addin-territory"/>
    <s v="Addin"/>
    <x v="6"/>
    <n v="60"/>
    <n v="0"/>
    <s v="Korean War surplus"/>
    <s v="Gandhi-like"/>
    <n v="1"/>
    <s v="Good"/>
    <n v="5"/>
    <n v="15"/>
    <n v="4"/>
    <s v="Central Planning"/>
    <n v="2670"/>
    <n v="86"/>
    <n v="0"/>
    <n v="40"/>
    <s v="Very Powerful"/>
    <n v="10"/>
    <s v="Caribbean"/>
    <s v="Soviet Union"/>
    <n v="13865"/>
    <s v="http://blocgame.com/stats.php?id=62712"/>
    <n v="0"/>
    <n v="0"/>
    <n v="5990"/>
    <n v="5.1928838951310858"/>
    <n v="445"/>
    <n v="2310.8333333333335"/>
  </r>
  <r>
    <s v="Whitey"/>
    <s v="Knee Grow"/>
    <x v="1"/>
    <n v="108"/>
    <n v="7"/>
    <s v="Second World War surplus"/>
    <s v="Gandhi-like"/>
    <n v="5"/>
    <s v="Good"/>
    <n v="7"/>
    <n v="45"/>
    <n v="25"/>
    <s v="Free Market"/>
    <n v="2666"/>
    <n v="6387"/>
    <s v="Untapped"/>
    <n v="90"/>
    <s v="Very Powerful"/>
    <n v="10"/>
    <s v="Egypt"/>
    <s v="United States"/>
    <n v="53314"/>
    <s v="http://blocgame.com/stats.php?id=4816"/>
    <n v="0"/>
    <n v="0"/>
    <n v="23314"/>
    <n v="19.997749437359339"/>
    <n v="444.33333333333331"/>
    <n v="8885.6666666666661"/>
  </r>
  <r>
    <s v="Zinlandia"/>
    <s v="Alaah"/>
    <x v="8"/>
    <n v="9"/>
    <n v="6"/>
    <s v="Korean War surplus"/>
    <s v="Gandhi-like"/>
    <n v="3"/>
    <s v="Good"/>
    <n v="122"/>
    <n v="40"/>
    <n v="7"/>
    <s v="Central Planning"/>
    <n v="2662"/>
    <n v="0"/>
    <s v="Untapped"/>
    <n v="90"/>
    <s v="Powerful"/>
    <n v="9"/>
    <s v="Amazonia"/>
    <s v="Soviet Union"/>
    <n v="27298"/>
    <s v="http://blocgame.com/stats.php?id=45831"/>
    <n v="0"/>
    <n v="0"/>
    <n v="7423"/>
    <n v="10.254695717505635"/>
    <n v="443.66666666666669"/>
    <n v="4549.666666666667"/>
  </r>
  <r>
    <s v="TheDesertFox"/>
    <s v="DesertFox"/>
    <x v="0"/>
    <n v="78"/>
    <n v="1"/>
    <s v="Korean War surplus"/>
    <s v="Gandhi-like"/>
    <n v="3"/>
    <s v="Elite"/>
    <n v="45"/>
    <n v="17"/>
    <n v="6"/>
    <s v="Central Planning"/>
    <n v="2647"/>
    <n v="24"/>
    <s v="Untapped"/>
    <n v="90"/>
    <s v="Very Powerful"/>
    <n v="10"/>
    <s v="Pacific Rim"/>
    <s v="Soviet Union"/>
    <n v="20439"/>
    <s v="http://blocgame.com/stats.php?id=52368"/>
    <n v="0"/>
    <n v="0"/>
    <n v="9564"/>
    <n v="7.7215715904797886"/>
    <n v="441.16666666666669"/>
    <n v="3406.5"/>
  </r>
  <r>
    <s v="Petrovistan"/>
    <s v="JMHOLM"/>
    <x v="2"/>
    <n v="41"/>
    <n v="0"/>
    <s v="Korean War surplus"/>
    <s v="Gandhi-like"/>
    <n v="1"/>
    <s v="Good"/>
    <n v="4"/>
    <n v="5"/>
    <n v="4"/>
    <s v="Free Market"/>
    <n v="2632"/>
    <n v="1870"/>
    <s v="Near Depletion"/>
    <n v="10"/>
    <s v="Somewhat Large"/>
    <n v="6"/>
    <s v="Mesopotamia"/>
    <s v="United States"/>
    <n v="9873"/>
    <s v="http://blocgame.com/stats.php?id=64147"/>
    <n v="0"/>
    <n v="0"/>
    <n v="5748"/>
    <n v="3.7511398176291793"/>
    <n v="438.66666666666669"/>
    <n v="1645.5"/>
  </r>
  <r>
    <s v="Kryzikstan"/>
    <s v="Carl Barrett"/>
    <x v="12"/>
    <n v="119"/>
    <n v="4"/>
    <s v="Second World War surplus"/>
    <s v="Gandhi-like"/>
    <n v="4"/>
    <s v="Good"/>
    <n v="0"/>
    <n v="18"/>
    <n v="18"/>
    <s v="Central Planning"/>
    <n v="2630"/>
    <n v="6594"/>
    <n v="0"/>
    <n v="40"/>
    <s v="Large"/>
    <n v="7.5"/>
    <s v="Egypt"/>
    <s v="Soviet Union"/>
    <n v="42985"/>
    <s v="http://blocgame.com/stats.php?id=64855"/>
    <n v="0"/>
    <n v="0"/>
    <n v="26485"/>
    <n v="16.344106463878326"/>
    <n v="438.33333333333331"/>
    <n v="7164.166666666667"/>
  </r>
  <r>
    <s v="saiya"/>
    <s v="saiya"/>
    <x v="0"/>
    <n v="100"/>
    <n v="7"/>
    <s v="Korean War surplus"/>
    <s v="Gandhi-like"/>
    <n v="4"/>
    <s v="Standard"/>
    <n v="17"/>
    <n v="27"/>
    <n v="18"/>
    <s v="Mixed Economy"/>
    <n v="2627"/>
    <n v="2986"/>
    <s v="Untapped"/>
    <n v="90"/>
    <s v="Large"/>
    <n v="7.5"/>
    <s v="Arabia"/>
    <s v="Soviet Union"/>
    <n v="21901"/>
    <s v="http://blocgame.com/stats.php?id=61785"/>
    <n v="0"/>
    <n v="0"/>
    <n v="2026"/>
    <n v="8.3368861819566042"/>
    <n v="437.83333333333331"/>
    <n v="3650.1666666666665"/>
  </r>
  <r>
    <s v="AA"/>
    <s v="syljays89"/>
    <x v="6"/>
    <n v="59"/>
    <n v="6"/>
    <s v="Second World War surplus"/>
    <s v="Gandhi-like"/>
    <n v="4"/>
    <s v="Elite"/>
    <n v="10"/>
    <n v="16"/>
    <n v="15"/>
    <s v="Central Planning"/>
    <n v="2624"/>
    <n v="330"/>
    <s v="Near Depletion"/>
    <n v="10"/>
    <s v="Powerful"/>
    <n v="9"/>
    <s v="Pacific Rim"/>
    <s v="Soviet Union"/>
    <n v="20503"/>
    <s v="http://blocgame.com/stats.php?id=64255"/>
    <n v="0"/>
    <n v="0"/>
    <n v="5878"/>
    <n v="7.8136432926829267"/>
    <n v="437.33333333333331"/>
    <n v="3417.1666666666665"/>
  </r>
  <r>
    <s v="The NLR"/>
    <s v="Darknight"/>
    <x v="0"/>
    <n v="121"/>
    <n v="19"/>
    <s v="Vietnam War surplus"/>
    <s v="Gandhi-like"/>
    <n v="5"/>
    <s v="Good"/>
    <n v="1"/>
    <n v="67"/>
    <n v="5"/>
    <s v="Central Planning"/>
    <n v="2621"/>
    <n v="376"/>
    <s v="Untapped"/>
    <n v="90"/>
    <s v="Powerful"/>
    <n v="9"/>
    <s v="Congo"/>
    <s v="Soviet Union"/>
    <n v="58716"/>
    <s v="http://blocgame.com/stats.php?id=49701"/>
    <n v="0"/>
    <n v="0"/>
    <n v="27966"/>
    <n v="22.402136589088133"/>
    <n v="436.83333333333331"/>
    <n v="9786"/>
  </r>
  <r>
    <s v="Alanies"/>
    <s v="Alany"/>
    <x v="0"/>
    <n v="53"/>
    <n v="1"/>
    <s v="Korean War surplus"/>
    <s v="Gandhi-like"/>
    <n v="4"/>
    <s v="Good"/>
    <n v="23"/>
    <n v="27"/>
    <n v="12"/>
    <s v="Central Planning"/>
    <n v="2616"/>
    <n v="2652"/>
    <s v="Untapped"/>
    <n v="90"/>
    <s v="Large"/>
    <n v="7.5"/>
    <s v="Mesopotamia"/>
    <s v="Soviet Union"/>
    <n v="42109"/>
    <s v="http://blocgame.com/stats.php?id=54617"/>
    <n v="0"/>
    <n v="0"/>
    <n v="24484"/>
    <n v="16.096712538226299"/>
    <n v="436"/>
    <n v="7018.166666666667"/>
  </r>
  <r>
    <s v="Nuwe Rhodesia"/>
    <s v="dudeskis"/>
    <x v="0"/>
    <n v="39"/>
    <n v="17"/>
    <s v="Vietnam War surplus"/>
    <s v="Nice"/>
    <n v="3"/>
    <s v="Elite"/>
    <n v="0"/>
    <n v="52"/>
    <n v="0"/>
    <s v="Central Planning"/>
    <n v="2609"/>
    <n v="203"/>
    <s v="Plentiful"/>
    <n v="70"/>
    <s v="Very Powerful"/>
    <n v="10"/>
    <s v="Gran Colombia"/>
    <s v="Soviet Union"/>
    <n v="30905"/>
    <s v="http://blocgame.com/stats.php?id=6338"/>
    <n v="0"/>
    <n v="0"/>
    <n v="9155"/>
    <n v="11.845534687619777"/>
    <n v="434.83333333333331"/>
    <n v="5150.833333333333"/>
  </r>
  <r>
    <s v="Gulam"/>
    <s v="Galak"/>
    <x v="6"/>
    <n v="8"/>
    <n v="5"/>
    <s v="First World War surplus"/>
    <s v="Questionable"/>
    <n v="3"/>
    <s v="Undisciplined Rabble"/>
    <n v="82"/>
    <n v="1"/>
    <n v="0"/>
    <s v="Mixed Economy"/>
    <n v="2600"/>
    <n v="505"/>
    <s v="Untapped"/>
    <n v="90"/>
    <s v="Mediocre"/>
    <n v="4.5"/>
    <s v="Pacific Rim"/>
    <s v="Neutral"/>
    <n v="13951"/>
    <s v="http://blocgame.com/stats.php?id=63645"/>
    <n v="0"/>
    <n v="0"/>
    <n v="11326"/>
    <n v="5.3657692307692306"/>
    <n v="433.33333333333331"/>
    <n v="2325.1666666666665"/>
  </r>
  <r>
    <s v="ZumbaZumbi"/>
    <s v="PakuPakis"/>
    <x v="6"/>
    <n v="32"/>
    <n v="0"/>
    <s v="Second World War surplus"/>
    <s v="Gandhi-like"/>
    <n v="0"/>
    <s v="Poor"/>
    <n v="15"/>
    <n v="4"/>
    <n v="2"/>
    <s v="Free Market"/>
    <n v="2595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1175337186897876"/>
    <n v="432.5"/>
    <n v="394.33333333333331"/>
  </r>
  <r>
    <s v="Gammaria"/>
    <s v="Jacob DeGoes"/>
    <x v="0"/>
    <n v="100"/>
    <n v="2"/>
    <s v="Second World War surplus"/>
    <s v="Angelic"/>
    <n v="3"/>
    <s v="Good"/>
    <n v="1"/>
    <n v="14"/>
    <n v="9"/>
    <s v="Central Planning"/>
    <n v="2582"/>
    <n v="288"/>
    <s v="Plentiful"/>
    <n v="70"/>
    <s v="Large"/>
    <n v="7.5"/>
    <s v="East Indies"/>
    <s v="Soviet Union"/>
    <n v="28929"/>
    <s v="http://blocgame.com/stats.php?id=64334"/>
    <n v="0"/>
    <n v="0"/>
    <n v="18054"/>
    <n v="11.204105344694035"/>
    <n v="430.33333333333331"/>
    <n v="4821.5"/>
  </r>
  <r>
    <s v="National_East"/>
    <s v="RulerBill"/>
    <x v="13"/>
    <n v="12"/>
    <n v="0"/>
    <s v="Second World War surplus"/>
    <s v="Gandhi-like"/>
    <n v="1"/>
    <s v="Elite"/>
    <n v="4"/>
    <n v="9"/>
    <n v="5"/>
    <s v="Mixed Economy"/>
    <n v="2580"/>
    <n v="35"/>
    <s v="Untapped"/>
    <n v="90"/>
    <s v="Very Powerful"/>
    <n v="10"/>
    <s v="Mesoamerica"/>
    <s v="Neutral"/>
    <n v="6061"/>
    <s v="http://blocgame.com/stats.php?id=61888"/>
    <n v="0"/>
    <n v="0"/>
    <n v="61"/>
    <n v="2.3492248062015504"/>
    <n v="430"/>
    <n v="1010.1666666666666"/>
  </r>
  <r>
    <s v="Caballos"/>
    <s v="Tï¿½mas"/>
    <x v="8"/>
    <n v="3"/>
    <n v="0"/>
    <s v="Second World War surplus"/>
    <s v="Gandhi-like"/>
    <n v="2"/>
    <s v="Undisciplined Rabble"/>
    <n v="0"/>
    <n v="5"/>
    <n v="5"/>
    <s v="Free Market"/>
    <n v="2576"/>
    <n v="0"/>
    <s v="Untapped"/>
    <n v="90"/>
    <s v="Small"/>
    <n v="3"/>
    <s v="The Subcontinent"/>
    <s v="United States"/>
    <n v="16586"/>
    <s v="http://blocgame.com/stats.php?id=5261"/>
    <n v="0"/>
    <n v="0"/>
    <n v="11336"/>
    <n v="6.4386645962732922"/>
    <n v="429.33333333333331"/>
    <n v="2764.3333333333335"/>
  </r>
  <r>
    <s v="Kulunkjin"/>
    <s v="Areum ling"/>
    <x v="3"/>
    <n v="36"/>
    <n v="0"/>
    <s v="First World War surplus"/>
    <s v="Gandhi-like"/>
    <n v="0"/>
    <s v="Standard"/>
    <n v="42"/>
    <n v="6"/>
    <n v="6"/>
    <s v="Central Planning"/>
    <n v="2576"/>
    <n v="6"/>
    <s v="Untapped"/>
    <n v="90"/>
    <s v="Mediocre"/>
    <n v="4.5"/>
    <s v="Pacific Rim"/>
    <s v="Soviet Union"/>
    <n v="6753"/>
    <s v="http://blocgame.com/stats.php?id=62604"/>
    <n v="0"/>
    <n v="0"/>
    <n v="2253"/>
    <n v="2.6215062111801242"/>
    <n v="429.33333333333331"/>
    <n v="1125.5"/>
  </r>
  <r>
    <s v="Bosniastan"/>
    <s v="JosipBroz"/>
    <x v="12"/>
    <n v="45"/>
    <n v="1"/>
    <s v="Korean War surplus"/>
    <s v="Gandhi-like"/>
    <n v="2"/>
    <s v="Elite"/>
    <n v="1"/>
    <n v="17"/>
    <n v="19"/>
    <s v="Central Planning"/>
    <n v="2565"/>
    <n v="2035"/>
    <s v="Untapped"/>
    <n v="90"/>
    <s v="Large"/>
    <n v="7.5"/>
    <s v="Arabia"/>
    <s v="Soviet Union"/>
    <n v="22188"/>
    <s v="http://blocgame.com/stats.php?id=64305"/>
    <n v="0"/>
    <n v="0"/>
    <n v="7188"/>
    <n v="8.6502923976608184"/>
    <n v="427.5"/>
    <n v="3698"/>
  </r>
  <r>
    <s v="South Uganda"/>
    <s v="Dr. Idi Amin"/>
    <x v="8"/>
    <n v="156"/>
    <n v="16"/>
    <s v="Almost Modern"/>
    <s v="Good"/>
    <n v="7"/>
    <s v="Good"/>
    <n v="1"/>
    <n v="41"/>
    <n v="7"/>
    <s v="Central Planning"/>
    <n v="2561"/>
    <n v="417"/>
    <s v="Untapped"/>
    <n v="90"/>
    <s v="Large"/>
    <n v="7.5"/>
    <s v="Southern Africa"/>
    <s v="Soviet Union"/>
    <n v="49092"/>
    <s v="http://blocgame.com/stats.php?id=63128"/>
    <n v="0"/>
    <n v="0"/>
    <n v="25842"/>
    <n v="19.169074580242093"/>
    <n v="426.83333333333331"/>
    <n v="8182"/>
  </r>
  <r>
    <s v="KelabuAsap"/>
    <s v="kelam"/>
    <x v="6"/>
    <n v="185"/>
    <n v="3"/>
    <s v="Vietnam War surplus"/>
    <s v="Gandhi-like"/>
    <n v="6"/>
    <s v="Good"/>
    <n v="8"/>
    <n v="42"/>
    <n v="15"/>
    <s v="Central Planning"/>
    <n v="2559"/>
    <n v="351"/>
    <s v="Untapped"/>
    <n v="90"/>
    <s v="Very Powerful"/>
    <n v="10"/>
    <s v="East Indies"/>
    <s v="Soviet Union"/>
    <n v="34659"/>
    <s v="http://blocgame.com/stats.php?id=60664"/>
    <n v="0"/>
    <n v="0"/>
    <n v="8784"/>
    <n v="13.543962485345839"/>
    <n v="426.5"/>
    <n v="5776.5"/>
  </r>
  <r>
    <s v="Vanaheim"/>
    <s v="Nickius BigDickius"/>
    <x v="0"/>
    <n v="82"/>
    <n v="10"/>
    <s v="First World War surplus"/>
    <s v="Gandhi-like"/>
    <n v="3"/>
    <s v="Elite"/>
    <n v="41"/>
    <n v="32"/>
    <n v="3"/>
    <s v="Mixed Economy"/>
    <n v="2551"/>
    <n v="353"/>
    <s v="Untapped"/>
    <n v="90"/>
    <s v="Very Powerful"/>
    <n v="10"/>
    <s v="Southern Africa"/>
    <s v="United States"/>
    <n v="31087"/>
    <s v="http://blocgame.com/stats.php?id=63832"/>
    <n v="0"/>
    <n v="0"/>
    <n v="15712"/>
    <n v="12.186201489611918"/>
    <n v="425.16666666666669"/>
    <n v="5181.166666666667"/>
  </r>
  <r>
    <s v="Pasir Dengung"/>
    <s v="Menteri Fasola"/>
    <x v="6"/>
    <n v="73"/>
    <n v="2"/>
    <s v="Korean War surplus"/>
    <s v="Gandhi-like"/>
    <n v="3"/>
    <s v="Standard"/>
    <n v="2"/>
    <n v="8"/>
    <n v="8"/>
    <s v="Central Planning"/>
    <n v="2546"/>
    <n v="4508"/>
    <s v="Plentiful"/>
    <n v="70"/>
    <s v="Very Powerful"/>
    <n v="10"/>
    <s v="Atlas"/>
    <s v="Neutral"/>
    <n v="24157"/>
    <s v="http://blocgame.com/stats.php?id=60712"/>
    <n v="0"/>
    <n v="0"/>
    <n v="15907"/>
    <n v="9.4882168106834257"/>
    <n v="424.33333333333331"/>
    <n v="4026.1666666666665"/>
  </r>
  <r>
    <s v="BongoBongoBongo"/>
    <s v="oBerry"/>
    <x v="0"/>
    <n v="79"/>
    <n v="7"/>
    <s v="Korean War surplus"/>
    <s v="Gandhi-like"/>
    <n v="4"/>
    <s v="Elite"/>
    <n v="16"/>
    <n v="46"/>
    <n v="13"/>
    <s v="Mixed Economy"/>
    <n v="2538"/>
    <n v="0"/>
    <s v="Untapped"/>
    <n v="90"/>
    <s v="Very Powerful"/>
    <n v="10"/>
    <s v="Congo"/>
    <s v="Soviet Union"/>
    <n v="30882"/>
    <s v="http://blocgame.com/stats.php?id=63942"/>
    <n v="0"/>
    <n v="0"/>
    <n v="5757"/>
    <n v="12.167848699763594"/>
    <n v="423"/>
    <n v="5147"/>
  </r>
  <r>
    <s v="Shatmapants"/>
    <s v="Penguin"/>
    <x v="3"/>
    <n v="80"/>
    <n v="1"/>
    <s v="Vietnam War surplus"/>
    <s v="Gandhi-like"/>
    <n v="2"/>
    <s v="Good"/>
    <n v="0"/>
    <n v="23"/>
    <n v="6"/>
    <s v="Central Planning"/>
    <n v="2521"/>
    <n v="285"/>
    <s v="Untapped"/>
    <n v="90"/>
    <s v="Large"/>
    <n v="7.5"/>
    <s v="Caribbean"/>
    <s v="Soviet Union"/>
    <n v="22656"/>
    <s v="http://blocgame.com/stats.php?id=58425"/>
    <n v="0"/>
    <n v="0"/>
    <n v="10281"/>
    <n v="8.9869099563665209"/>
    <n v="420.16666666666669"/>
    <n v="3776"/>
  </r>
  <r>
    <s v="Mingland"/>
    <s v="mpetersen"/>
    <x v="1"/>
    <n v="114"/>
    <n v="13"/>
    <s v="Korean War surplus"/>
    <s v="Gandhi-like"/>
    <n v="4"/>
    <s v="Good"/>
    <n v="65"/>
    <n v="35"/>
    <n v="14"/>
    <s v="Central Planning"/>
    <n v="2518"/>
    <n v="14"/>
    <s v="Untapped"/>
    <n v="90"/>
    <s v="Very Powerful"/>
    <n v="10"/>
    <s v="Southern Africa"/>
    <s v="Soviet Union"/>
    <n v="28747"/>
    <s v="http://blocgame.com/stats.php?id=63922"/>
    <n v="5"/>
    <n v="0"/>
    <n v="7372"/>
    <n v="11.416600476568705"/>
    <n v="419.66666666666669"/>
    <n v="4791.166666666667"/>
  </r>
  <r>
    <s v="Haaga"/>
    <s v="Belac2.0"/>
    <x v="2"/>
    <n v="40"/>
    <n v="3"/>
    <s v="Korean War surplus"/>
    <s v="Gandhi-like"/>
    <n v="2"/>
    <s v="Elite"/>
    <n v="29"/>
    <n v="15"/>
    <n v="6"/>
    <s v="Mixed Economy"/>
    <n v="2514"/>
    <n v="140"/>
    <s v="Plentiful"/>
    <n v="70"/>
    <s v="Large"/>
    <n v="7.5"/>
    <s v="Caribbean"/>
    <s v="United States"/>
    <n v="22876"/>
    <s v="http://blocgame.com/stats.php?id=64322"/>
    <n v="0"/>
    <n v="0"/>
    <n v="13501"/>
    <n v="9.0994431185361968"/>
    <n v="419"/>
    <n v="3812.6666666666665"/>
  </r>
  <r>
    <s v="Chrome"/>
    <s v="edmfan"/>
    <x v="0"/>
    <n v="169"/>
    <n v="0"/>
    <s v="Korean War surplus"/>
    <s v="Gandhi-like"/>
    <n v="0"/>
    <s v="Standard"/>
    <n v="1"/>
    <n v="35"/>
    <n v="20"/>
    <s v="Free Market"/>
    <n v="2505"/>
    <n v="2180"/>
    <s v="Untapped"/>
    <n v="90"/>
    <s v="Powerful"/>
    <n v="9"/>
    <s v="Arabia"/>
    <s v="Soviet Union"/>
    <n v="32851"/>
    <s v="http://blocgame.com/stats.php?id=62534"/>
    <n v="0"/>
    <n v="0"/>
    <n v="12226"/>
    <n v="13.114171656686628"/>
    <n v="417.5"/>
    <n v="5475.166666666667"/>
  </r>
  <r>
    <s v="House Tyrell"/>
    <s v="Mace Tyrell"/>
    <x v="3"/>
    <n v="83"/>
    <n v="0"/>
    <s v="Second World War surplus"/>
    <s v="Gandhi-like"/>
    <n v="1"/>
    <s v="Standard"/>
    <n v="49"/>
    <n v="6"/>
    <n v="6"/>
    <s v="Mixed Economy"/>
    <n v="2490"/>
    <n v="15"/>
    <s v="Untapped"/>
    <n v="90"/>
    <s v="Very Powerful"/>
    <n v="10"/>
    <s v="Arabia"/>
    <s v="United States"/>
    <n v="5753"/>
    <s v="http://blocgame.com/stats.php?id=64093"/>
    <n v="0"/>
    <n v="0"/>
    <n v="503"/>
    <n v="2.3104417670682733"/>
    <n v="415"/>
    <n v="958.83333333333337"/>
  </r>
  <r>
    <s v="Reality"/>
    <s v="fujisyugi"/>
    <x v="0"/>
    <n v="116"/>
    <n v="0"/>
    <s v="Vietnam War surplus"/>
    <s v="Gandhi-like"/>
    <n v="3"/>
    <s v="Good"/>
    <n v="3"/>
    <n v="21"/>
    <n v="13"/>
    <s v="Central Planning"/>
    <n v="2486"/>
    <n v="13"/>
    <s v="Near Depletion"/>
    <n v="10"/>
    <s v="Small"/>
    <n v="3"/>
    <s v="Southern Africa"/>
    <s v="Soviet Union"/>
    <n v="32530"/>
    <s v="http://blocgame.com/stats.php?id=53029"/>
    <n v="0"/>
    <n v="0"/>
    <n v="17530"/>
    <n v="13.085277554304103"/>
    <n v="414.33333333333331"/>
    <n v="5421.666666666667"/>
  </r>
  <r>
    <s v="Karat"/>
    <s v="TankGun"/>
    <x v="2"/>
    <n v="71"/>
    <n v="0"/>
    <s v="Second World War surplus"/>
    <s v="Gandhi-like"/>
    <n v="2"/>
    <s v="Elite"/>
    <n v="0"/>
    <n v="6"/>
    <n v="0"/>
    <s v="Free Market"/>
    <n v="2483"/>
    <n v="0"/>
    <s v="Untapped"/>
    <n v="90"/>
    <s v="Mediocre"/>
    <n v="4.5"/>
    <s v="Caribbean"/>
    <s v="United States"/>
    <n v="21057"/>
    <s v="http://blocgame.com/stats.php?id=45853"/>
    <n v="0"/>
    <n v="0"/>
    <n v="17307"/>
    <n v="8.4804671768022555"/>
    <n v="413.83333333333331"/>
    <n v="3509.5"/>
  </r>
  <r>
    <s v="Vorcs"/>
    <s v="Aiman Nizam"/>
    <x v="6"/>
    <n v="157"/>
    <n v="22"/>
    <s v="Vietnam War surplus"/>
    <s v="Gandhi-like"/>
    <n v="5"/>
    <s v="Elite"/>
    <n v="1"/>
    <n v="19"/>
    <n v="13"/>
    <s v="Central Planning"/>
    <n v="2483"/>
    <n v="247"/>
    <s v="Untapped"/>
    <n v="90"/>
    <s v="Very Powerful"/>
    <n v="10"/>
    <s v="East Indies"/>
    <s v="Soviet Union"/>
    <n v="41163"/>
    <s v="http://blocgame.com/stats.php?id=61955"/>
    <n v="0"/>
    <n v="0"/>
    <n v="25413"/>
    <n v="16.577929923479662"/>
    <n v="413.83333333333331"/>
    <n v="6860.5"/>
  </r>
  <r>
    <s v="awanghitam"/>
    <s v="awanghitam"/>
    <x v="5"/>
    <n v="65"/>
    <n v="0"/>
    <s v="Korean War surplus"/>
    <s v="Gandhi-like"/>
    <n v="0"/>
    <s v="Elite"/>
    <n v="8"/>
    <n v="22"/>
    <n v="1"/>
    <s v="Central Planning"/>
    <n v="2481"/>
    <n v="169"/>
    <s v="Untapped"/>
    <n v="90"/>
    <s v="Powerful"/>
    <n v="9"/>
    <s v="East Indies"/>
    <s v="Soviet Union"/>
    <n v="9558"/>
    <s v="http://blocgame.com/stats.php?id=60739"/>
    <n v="0"/>
    <n v="0"/>
    <n v="933"/>
    <n v="3.8524788391777509"/>
    <n v="413.5"/>
    <n v="1593"/>
  </r>
  <r>
    <s v="Walletia"/>
    <s v="walletguy"/>
    <x v="3"/>
    <n v="60"/>
    <n v="1"/>
    <s v="Second World War surplus"/>
    <s v="Gandhi-like"/>
    <n v="2"/>
    <s v="Standard"/>
    <n v="1"/>
    <n v="19"/>
    <n v="2"/>
    <s v="Mixed Economy"/>
    <n v="2477"/>
    <n v="0"/>
    <s v="Untapped"/>
    <n v="90"/>
    <s v="Mediocre"/>
    <n v="4.5"/>
    <s v="Caribbean"/>
    <s v="United States"/>
    <n v="22870"/>
    <s v="http://blocgame.com/stats.php?id=62978"/>
    <n v="0"/>
    <n v="0"/>
    <n v="13495"/>
    <n v="9.2329430763019786"/>
    <n v="412.83333333333331"/>
    <n v="3811.6666666666665"/>
  </r>
  <r>
    <s v="Tyrantia"/>
    <s v="Malakal"/>
    <x v="5"/>
    <n v="127"/>
    <n v="12"/>
    <s v="Vietnam War surplus"/>
    <s v="Nice"/>
    <n v="7"/>
    <s v="Good"/>
    <n v="0"/>
    <n v="45"/>
    <n v="27"/>
    <s v="Central Planning"/>
    <n v="2468"/>
    <n v="8458"/>
    <s v="Untapped"/>
    <n v="90"/>
    <s v="Very Powerful"/>
    <n v="10"/>
    <s v="Arabia"/>
    <s v="Soviet Union"/>
    <n v="79537"/>
    <s v="http://blocgame.com/stats.php?id=40238"/>
    <n v="5"/>
    <s v="2 Tons"/>
    <n v="47287"/>
    <n v="32.227309562398702"/>
    <n v="411.33333333333331"/>
    <n v="13256.166666666666"/>
  </r>
  <r>
    <s v="Targaria"/>
    <s v="i0i0i0"/>
    <x v="3"/>
    <n v="1"/>
    <n v="0"/>
    <s v="First World War surplus"/>
    <s v="Gandhi-like"/>
    <n v="1"/>
    <s v="Good"/>
    <n v="42"/>
    <n v="11"/>
    <n v="7"/>
    <s v="Central Planning"/>
    <n v="2466"/>
    <n v="7"/>
    <s v="Untapped"/>
    <n v="90"/>
    <s v="Large"/>
    <n v="7.5"/>
    <s v="Pacific Rim"/>
    <s v="Soviet Union"/>
    <n v="10367"/>
    <s v="http://blocgame.com/stats.php?id=42946"/>
    <n v="0"/>
    <n v="0"/>
    <n v="2867"/>
    <n v="4.2039740470397406"/>
    <n v="411"/>
    <n v="1727.8333333333333"/>
  </r>
  <r>
    <s v="FreakTopia"/>
    <s v="Remington Steel"/>
    <x v="0"/>
    <n v="153"/>
    <n v="3"/>
    <s v="Korean War surplus"/>
    <s v="Gandhi-like"/>
    <n v="6"/>
    <s v="Elite"/>
    <n v="0"/>
    <n v="47"/>
    <n v="11"/>
    <s v="Free Market"/>
    <n v="2465"/>
    <n v="586"/>
    <s v="Untapped"/>
    <n v="90"/>
    <s v="Very Powerful"/>
    <n v="10"/>
    <s v="The Subcontinent"/>
    <s v="United States"/>
    <n v="59484"/>
    <s v="http://blocgame.com/stats.php?id=45527"/>
    <n v="0"/>
    <n v="0"/>
    <n v="33234"/>
    <n v="24.131440162271804"/>
    <n v="410.83333333333331"/>
    <n v="9914"/>
  </r>
  <r>
    <s v="TrumpCity"/>
    <s v="Ronald mcTrump"/>
    <x v="8"/>
    <n v="8"/>
    <n v="0"/>
    <s v="Second World War surplus"/>
    <s v="Gandhi-like"/>
    <n v="1"/>
    <s v="Elite"/>
    <n v="6"/>
    <n v="4"/>
    <n v="2"/>
    <s v="Central Planning"/>
    <n v="2458"/>
    <n v="370"/>
    <n v="0"/>
    <n v="40"/>
    <s v="None"/>
    <n v="0"/>
    <s v="Caribbean"/>
    <s v="Neutral"/>
    <n v="3208"/>
    <s v="http://blocgame.com/stats.php?id=63769"/>
    <n v="0"/>
    <n v="0"/>
    <n v="208"/>
    <n v="1.305126118795769"/>
    <n v="409.66666666666669"/>
    <n v="534.66666666666663"/>
  </r>
  <r>
    <s v="The Abarat"/>
    <s v="John Mischeif"/>
    <x v="0"/>
    <n v="110"/>
    <n v="12"/>
    <s v="Korean War surplus"/>
    <s v="Gandhi-like"/>
    <n v="3"/>
    <s v="Elite"/>
    <n v="6"/>
    <n v="19"/>
    <n v="8"/>
    <s v="Mixed Economy"/>
    <n v="2446"/>
    <n v="3090"/>
    <s v="Untapped"/>
    <n v="90"/>
    <s v="Very Powerful"/>
    <n v="10"/>
    <s v="Arabia"/>
    <s v="Soviet Union"/>
    <n v="29833"/>
    <s v="http://blocgame.com/stats.php?id=40068"/>
    <n v="0"/>
    <n v="0"/>
    <n v="17458"/>
    <n v="12.19664758789861"/>
    <n v="407.66666666666669"/>
    <n v="4972.166666666667"/>
  </r>
  <r>
    <s v="Curonia"/>
    <s v="Luke-ms"/>
    <x v="0"/>
    <n v="100"/>
    <n v="3"/>
    <s v="Korean War surplus"/>
    <s v="Gandhi-like"/>
    <n v="3"/>
    <s v="Elite"/>
    <n v="21"/>
    <n v="27"/>
    <n v="9"/>
    <s v="Mixed Economy"/>
    <n v="2445"/>
    <n v="568"/>
    <s v="Untapped"/>
    <n v="90"/>
    <s v="Very Powerful"/>
    <n v="10"/>
    <s v="Southern Cone"/>
    <s v="United States"/>
    <n v="43854"/>
    <s v="http://blocgame.com/stats.php?id=63639"/>
    <n v="0"/>
    <n v="0"/>
    <n v="28104"/>
    <n v="17.936196319018403"/>
    <n v="407.5"/>
    <n v="7309"/>
  </r>
  <r>
    <s v="Puella-Magia"/>
    <s v="Emily"/>
    <x v="1"/>
    <n v="98"/>
    <n v="7"/>
    <s v="Korean War surplus"/>
    <s v="Gandhi-like"/>
    <n v="3"/>
    <s v="Good"/>
    <n v="10"/>
    <n v="19"/>
    <n v="10"/>
    <s v="Central Planning"/>
    <n v="2437"/>
    <n v="976"/>
    <s v="Untapped"/>
    <n v="90"/>
    <s v="Very Powerful"/>
    <n v="10"/>
    <s v="Persia"/>
    <s v="Soviet Union"/>
    <n v="34702"/>
    <s v="http://blocgame.com/stats.php?id=35958"/>
    <n v="0"/>
    <n v="0"/>
    <n v="21577"/>
    <n v="14.239638900287238"/>
    <n v="406.16666666666669"/>
    <n v="5783.666666666667"/>
  </r>
  <r>
    <s v="Novaya"/>
    <s v="ScarletMarines"/>
    <x v="0"/>
    <n v="47"/>
    <n v="5"/>
    <s v="Korean War surplus"/>
    <s v="Gandhi-like"/>
    <n v="2"/>
    <s v="Elite"/>
    <n v="15"/>
    <n v="5"/>
    <n v="5"/>
    <s v="Central Planning"/>
    <n v="2437"/>
    <n v="374"/>
    <s v="Untapped"/>
    <n v="90"/>
    <s v="Mediocre"/>
    <n v="4.5"/>
    <s v="Pacific Rim"/>
    <s v="Neutral"/>
    <n v="20100"/>
    <s v="http://blocgame.com/stats.php?id=62840"/>
    <n v="0"/>
    <n v="0"/>
    <n v="14850"/>
    <n v="8.2478457119409114"/>
    <n v="406.16666666666669"/>
    <n v="3350"/>
  </r>
  <r>
    <s v="Edtopia"/>
    <s v="Edgar"/>
    <x v="2"/>
    <n v="96"/>
    <n v="0"/>
    <s v="Korean War surplus"/>
    <s v="Gandhi-like"/>
    <n v="3"/>
    <s v="Standard"/>
    <n v="4"/>
    <n v="13"/>
    <n v="3"/>
    <s v="Free Market"/>
    <n v="2436"/>
    <n v="580"/>
    <s v="Untapped"/>
    <n v="90"/>
    <s v="Mediocre"/>
    <n v="4.5"/>
    <s v="Mesoamerica"/>
    <s v="Neutral"/>
    <n v="18830"/>
    <s v="http://blocgame.com/stats.php?id=249"/>
    <n v="0"/>
    <n v="0"/>
    <n v="10580"/>
    <n v="7.7298850574712645"/>
    <n v="406"/>
    <n v="3138.3333333333335"/>
  </r>
  <r>
    <s v="Fuhrer"/>
    <s v="Heil Hitler"/>
    <x v="12"/>
    <n v="19"/>
    <n v="4"/>
    <s v="Second World War surplus"/>
    <s v="Questionable"/>
    <n v="2"/>
    <s v="Good"/>
    <n v="1"/>
    <n v="6"/>
    <n v="8"/>
    <s v="Mixed Economy"/>
    <n v="2427"/>
    <n v="6678"/>
    <s v="Depleted"/>
    <n v="0"/>
    <s v="Mediocre"/>
    <n v="4.5"/>
    <s v="Arabia"/>
    <s v="Soviet Union"/>
    <n v="6905"/>
    <s v="http://blocgame.com/stats.php?id=64260"/>
    <n v="0"/>
    <n v="0"/>
    <n v="155"/>
    <n v="2.8450762257931603"/>
    <n v="404.5"/>
    <n v="1150.8333333333333"/>
  </r>
  <r>
    <s v="ThePonyslayers"/>
    <s v="TheManHanoi"/>
    <x v="0"/>
    <n v="21"/>
    <n v="4"/>
    <s v="Korean War surplus"/>
    <s v="Gandhi-like"/>
    <n v="3"/>
    <s v="Elite"/>
    <n v="23"/>
    <n v="33"/>
    <n v="4"/>
    <s v="Central Planning"/>
    <n v="2426"/>
    <n v="39"/>
    <s v="Untapped"/>
    <n v="90"/>
    <s v="Powerful"/>
    <n v="9"/>
    <s v="Southern Africa"/>
    <s v="Soviet Union"/>
    <n v="23923"/>
    <s v="http://blocgame.com/stats.php?id=54547"/>
    <n v="0"/>
    <n v="0"/>
    <n v="7798"/>
    <n v="9.8610882110469902"/>
    <n v="404.33333333333331"/>
    <n v="3987.1666666666665"/>
  </r>
  <r>
    <s v="San Palomino"/>
    <s v="Akiravo"/>
    <x v="0"/>
    <n v="157"/>
    <n v="4"/>
    <s v="Korean War surplus"/>
    <s v="Gandhi-like"/>
    <n v="5"/>
    <s v="Good"/>
    <n v="0"/>
    <n v="32"/>
    <n v="37"/>
    <s v="Mixed Economy"/>
    <n v="2417"/>
    <n v="8174"/>
    <s v="Untapped"/>
    <n v="90"/>
    <s v="Very Powerful"/>
    <n v="10"/>
    <s v="Persia"/>
    <s v="United States"/>
    <n v="64948"/>
    <s v="http://blocgame.com/stats.php?id=51103"/>
    <n v="0"/>
    <n v="0"/>
    <n v="35323"/>
    <n v="26.871328092676873"/>
    <n v="402.83333333333331"/>
    <n v="10824.666666666666"/>
  </r>
  <r>
    <s v="Courlandia"/>
    <s v="Tzar Simeon III"/>
    <x v="0"/>
    <n v="59"/>
    <n v="0"/>
    <s v="Korean War surplus"/>
    <s v="Gandhi-like"/>
    <n v="2"/>
    <s v="Good"/>
    <n v="22"/>
    <n v="13"/>
    <n v="7"/>
    <s v="Central Planning"/>
    <n v="2410"/>
    <n v="227"/>
    <s v="Untapped"/>
    <n v="90"/>
    <s v="Large"/>
    <n v="7.5"/>
    <s v="Guinea"/>
    <s v="Soviet Union"/>
    <n v="16055"/>
    <s v="http://blocgame.com/stats.php?id=64264"/>
    <n v="0"/>
    <s v="1 Tons"/>
    <n v="7055"/>
    <n v="6.6618257261410792"/>
    <n v="401.66666666666669"/>
    <n v="2675.8333333333335"/>
  </r>
  <r>
    <s v="Dondang Sayang"/>
    <s v="Cempaka Sari"/>
    <x v="6"/>
    <n v="98"/>
    <n v="11"/>
    <s v="Second World War surplus"/>
    <s v="Gandhi-like"/>
    <n v="6"/>
    <s v="Undisciplined Rabble"/>
    <n v="15"/>
    <n v="15"/>
    <n v="13"/>
    <s v="Free Market"/>
    <n v="240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7.6890826068908265"/>
    <n v="401.5"/>
    <n v="3087.1666666666665"/>
  </r>
  <r>
    <s v="Somaliya"/>
    <s v="Al Somali"/>
    <x v="5"/>
    <n v="64"/>
    <n v="7"/>
    <s v="Korean War surplus"/>
    <s v="Gandhi-like"/>
    <n v="3"/>
    <s v="Elite"/>
    <n v="4"/>
    <n v="14"/>
    <n v="12"/>
    <s v="Central Planning"/>
    <n v="2408"/>
    <n v="5140"/>
    <s v="Untapped"/>
    <n v="90"/>
    <s v="Very Powerful"/>
    <n v="10"/>
    <s v="Arabia"/>
    <s v="Soviet Union"/>
    <n v="36960"/>
    <s v="http://blocgame.com/stats.php?id=52569"/>
    <n v="0"/>
    <n v="0"/>
    <n v="24960"/>
    <n v="15.348837209302326"/>
    <n v="401.33333333333331"/>
    <n v="6160"/>
  </r>
  <r>
    <s v="Kikkomen"/>
    <s v="general_tso_chiken"/>
    <x v="0"/>
    <n v="61"/>
    <n v="1"/>
    <s v="Second World War surplus"/>
    <s v="Questionable"/>
    <n v="2"/>
    <s v="Good"/>
    <n v="1"/>
    <n v="7"/>
    <n v="7"/>
    <s v="Central Planning"/>
    <n v="2401"/>
    <n v="197"/>
    <s v="Untapped"/>
    <n v="90"/>
    <s v="Small"/>
    <n v="3"/>
    <s v="Pacific Rim"/>
    <s v="Neutral"/>
    <n v="47244"/>
    <s v="http://blocgame.com/stats.php?id=53662"/>
    <n v="0"/>
    <n v="0"/>
    <n v="40494"/>
    <n v="19.676801332778009"/>
    <n v="400.16666666666669"/>
    <n v="7874"/>
  </r>
  <r>
    <s v="Free Vietnam"/>
    <s v="dragonexis99"/>
    <x v="2"/>
    <n v="10"/>
    <n v="0"/>
    <s v="Second World War surplus"/>
    <s v="Gandhi-like"/>
    <n v="0"/>
    <s v="Poor"/>
    <n v="162"/>
    <n v="9"/>
    <n v="8"/>
    <s v="Central Planning"/>
    <n v="2388"/>
    <n v="8"/>
    <s v="Untapped"/>
    <n v="90"/>
    <s v="Somewhat Large"/>
    <n v="6"/>
    <s v="Indochina"/>
    <s v="Neutral"/>
    <n v="7595"/>
    <s v="http://blocgame.com/stats.php?id=60426"/>
    <n v="0"/>
    <n v="0"/>
    <n v="1220"/>
    <n v="3.1804857621440537"/>
    <n v="398"/>
    <n v="1265.8333333333333"/>
  </r>
  <r>
    <s v="Argon"/>
    <s v="Argus"/>
    <x v="5"/>
    <n v="114"/>
    <n v="10"/>
    <s v="Vietnam War surplus"/>
    <s v="Gandhi-like"/>
    <n v="5"/>
    <s v="Good"/>
    <n v="3"/>
    <n v="42"/>
    <n v="31"/>
    <s v="Central Planning"/>
    <n v="2380"/>
    <n v="1836"/>
    <s v="Untapped"/>
    <n v="90"/>
    <s v="Very Powerful"/>
    <n v="10"/>
    <s v="Atlas"/>
    <s v="Soviet Union"/>
    <n v="47971"/>
    <s v="http://blocgame.com/stats.php?id=57323"/>
    <n v="0"/>
    <n v="0"/>
    <n v="16846"/>
    <n v="20.155882352941177"/>
    <n v="396.66666666666669"/>
    <n v="7995.166666666667"/>
  </r>
  <r>
    <s v="Drelinka"/>
    <s v="Catheline lebran"/>
    <x v="8"/>
    <n v="6"/>
    <n v="0"/>
    <s v="First World War surplus"/>
    <s v="Gandhi-like"/>
    <n v="1"/>
    <s v="Standard"/>
    <n v="42"/>
    <n v="4"/>
    <n v="9"/>
    <s v="Mixed Economy"/>
    <n v="2380"/>
    <n v="760"/>
    <s v="Untapped"/>
    <n v="90"/>
    <s v="Powerful"/>
    <n v="9"/>
    <s v="Persia"/>
    <s v="Soviet Union"/>
    <n v="4807"/>
    <s v="http://blocgame.com/stats.php?id=61556"/>
    <n v="0"/>
    <n v="0"/>
    <n v="-818"/>
    <n v="2.0197478991596638"/>
    <n v="396.66666666666669"/>
    <n v="801.16666666666663"/>
  </r>
  <r>
    <s v="Nueva Pilipinas"/>
    <s v="Angelo Manrique"/>
    <x v="5"/>
    <n v="79"/>
    <n v="1"/>
    <s v="Korean War surplus"/>
    <s v="Gandhi-like"/>
    <n v="4"/>
    <s v="Elite"/>
    <n v="2"/>
    <n v="15"/>
    <n v="13"/>
    <s v="Central Planning"/>
    <n v="2377"/>
    <n v="345"/>
    <s v="Untapped"/>
    <n v="90"/>
    <s v="Large"/>
    <n v="7.5"/>
    <s v="Pacific Rim"/>
    <s v="Soviet Union"/>
    <n v="35553"/>
    <s v="http://blocgame.com/stats.php?id=53008"/>
    <n v="0"/>
    <n v="0"/>
    <n v="22053"/>
    <n v="14.957088767353808"/>
    <n v="396.16666666666669"/>
    <n v="5925.5"/>
  </r>
  <r>
    <s v="south nation"/>
    <s v="presiden tote"/>
    <x v="6"/>
    <n v="35"/>
    <n v="6"/>
    <s v="Second World War surplus"/>
    <s v="Gandhi-like"/>
    <n v="3"/>
    <s v="Good"/>
    <n v="12"/>
    <n v="14"/>
    <n v="12"/>
    <s v="Central Planning"/>
    <n v="2369"/>
    <n v="452"/>
    <s v="Untapped"/>
    <n v="90"/>
    <s v="Very Powerful"/>
    <n v="10"/>
    <s v="Pacific Rim"/>
    <s v="Soviet Union"/>
    <n v="34010"/>
    <s v="http://blocgame.com/stats.php?id=61911"/>
    <n v="0"/>
    <n v="0"/>
    <n v="22010"/>
    <n v="14.356268467707894"/>
    <n v="394.83333333333331"/>
    <n v="5668.333333333333"/>
  </r>
  <r>
    <s v="Pokok Sena"/>
    <s v="bobit2"/>
    <x v="6"/>
    <n v="38"/>
    <n v="0"/>
    <s v="Second World War surplus"/>
    <s v="Gandhi-like"/>
    <n v="4"/>
    <s v="Good"/>
    <n v="1"/>
    <n v="7"/>
    <n v="4"/>
    <s v="Central Planning"/>
    <n v="2369"/>
    <n v="273"/>
    <s v="Plentiful"/>
    <n v="70"/>
    <s v="Very Powerful"/>
    <n v="10"/>
    <s v="East Indies"/>
    <s v="Soviet Union"/>
    <n v="22935"/>
    <s v="http://blocgame.com/stats.php?id=63144"/>
    <n v="0"/>
    <n v="0"/>
    <n v="15810"/>
    <n v="9.6813001266357119"/>
    <n v="394.83333333333331"/>
    <n v="3822.5"/>
  </r>
  <r>
    <s v="Terengganu"/>
    <s v="Farysa"/>
    <x v="3"/>
    <n v="101"/>
    <n v="2"/>
    <s v="Korean War surplus"/>
    <s v="Gandhi-like"/>
    <n v="2"/>
    <s v="Good"/>
    <n v="17"/>
    <n v="6"/>
    <n v="5"/>
    <s v="Mixed Economy"/>
    <n v="2364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3.484771573604061"/>
    <n v="394"/>
    <n v="5313"/>
  </r>
  <r>
    <s v="Infebiousness"/>
    <s v="infebious"/>
    <x v="5"/>
    <n v="99"/>
    <n v="4"/>
    <s v="Korean War surplus"/>
    <s v="Gandhi-like"/>
    <n v="2"/>
    <s v="Elite"/>
    <n v="7"/>
    <n v="18"/>
    <n v="4"/>
    <s v="Free Market"/>
    <n v="2351"/>
    <n v="159"/>
    <s v="Untapped"/>
    <n v="90"/>
    <s v="Very Powerful"/>
    <n v="10"/>
    <s v="Southern Africa"/>
    <s v="United States"/>
    <n v="35684"/>
    <s v="http://blocgame.com/stats.php?id=40302"/>
    <n v="0"/>
    <s v="1 Tons"/>
    <n v="25934"/>
    <n v="15.178222033177372"/>
    <n v="391.83333333333331"/>
    <n v="5947.333333333333"/>
  </r>
  <r>
    <s v="PolandThePower"/>
    <s v="PolandThePower44"/>
    <x v="8"/>
    <n v="7"/>
    <n v="1"/>
    <s v="Second World War surplus"/>
    <s v="Gandhi-like"/>
    <n v="2"/>
    <s v="Standard"/>
    <n v="120"/>
    <n v="14"/>
    <n v="8"/>
    <s v="Central Planning"/>
    <n v="2350"/>
    <n v="432"/>
    <s v="Untapped"/>
    <n v="90"/>
    <s v="Large"/>
    <n v="7.5"/>
    <s v="Mesopotamia"/>
    <s v="Neutral"/>
    <n v="8600"/>
    <s v="http://blocgame.com/stats.php?id=58217"/>
    <n v="0"/>
    <n v="0"/>
    <n v="-1150"/>
    <n v="3.6595744680851063"/>
    <n v="391.66666666666669"/>
    <n v="1433.3333333333333"/>
  </r>
  <r>
    <s v="Novi Sad"/>
    <s v="Serbian Gamer"/>
    <x v="0"/>
    <n v="5"/>
    <n v="1"/>
    <s v="Second World War surplus"/>
    <s v="Gandhi-like"/>
    <n v="2"/>
    <s v="Good"/>
    <n v="36"/>
    <n v="13"/>
    <n v="8"/>
    <s v="Mixed Economy"/>
    <n v="2347"/>
    <n v="2581"/>
    <s v="Near Depletion"/>
    <n v="10"/>
    <s v="Mediocre"/>
    <n v="4.5"/>
    <s v="Egypt"/>
    <s v="Soviet Union"/>
    <n v="22112"/>
    <s v="http://blocgame.com/stats.php?id=60752"/>
    <n v="0"/>
    <n v="0"/>
    <n v="12737"/>
    <n v="9.42138900724329"/>
    <n v="391.16666666666669"/>
    <n v="3685.3333333333335"/>
  </r>
  <r>
    <s v="Bahamat"/>
    <s v="Gamersauce"/>
    <x v="14"/>
    <n v="20"/>
    <n v="0"/>
    <s v="Second World War surplus"/>
    <s v="Gandhi-like"/>
    <n v="2"/>
    <s v="Poor"/>
    <n v="8"/>
    <n v="21"/>
    <n v="5"/>
    <s v="Free Market"/>
    <n v="2345"/>
    <n v="5"/>
    <s v="Untapped"/>
    <n v="90"/>
    <s v="Mediocre"/>
    <n v="4.5"/>
    <s v="The Subcontinent"/>
    <s v="Soviet Union"/>
    <n v="11345"/>
    <s v="http://blocgame.com/stats.php?id=64061"/>
    <n v="0"/>
    <n v="0"/>
    <n v="95"/>
    <n v="4.8379530916844349"/>
    <n v="390.83333333333331"/>
    <n v="1890.8333333333333"/>
  </r>
  <r>
    <s v="Turbanistan"/>
    <s v="eromer2"/>
    <x v="0"/>
    <n v="94"/>
    <n v="7"/>
    <s v="Korean War surplus"/>
    <s v="Angelic"/>
    <n v="3"/>
    <s v="Elite"/>
    <n v="0"/>
    <n v="23"/>
    <n v="4"/>
    <s v="Central Planning"/>
    <n v="2332"/>
    <n v="584"/>
    <s v="Untapped"/>
    <n v="90"/>
    <s v="Very Powerful"/>
    <n v="10"/>
    <s v="The Subcontinent"/>
    <s v="Soviet Union"/>
    <n v="38534"/>
    <s v="http://blocgame.com/stats.php?id=63007"/>
    <n v="0"/>
    <n v="0"/>
    <n v="26159"/>
    <n v="16.524013722126931"/>
    <n v="388.66666666666669"/>
    <n v="6422.333333333333"/>
  </r>
  <r>
    <s v="Borneon"/>
    <s v="orangsigat"/>
    <x v="6"/>
    <n v="150"/>
    <n v="17"/>
    <s v="Almost Modern"/>
    <s v="Gandhi-like"/>
    <n v="6"/>
    <s v="Good"/>
    <n v="14"/>
    <n v="36"/>
    <n v="23"/>
    <s v="Central Planning"/>
    <n v="2324"/>
    <n v="6"/>
    <s v="Untapped"/>
    <n v="90"/>
    <s v="Very Powerful"/>
    <n v="10"/>
    <s v="Caribbean"/>
    <s v="Soviet Union"/>
    <n v="38235"/>
    <s v="http://blocgame.com/stats.php?id=61947"/>
    <n v="5"/>
    <s v="12 Tons"/>
    <n v="11610"/>
    <n v="16.452237521514629"/>
    <n v="387.33333333333331"/>
    <n v="6372.5"/>
  </r>
  <r>
    <s v="Cocobongo"/>
    <s v="Cuban Pete"/>
    <x v="5"/>
    <n v="98"/>
    <n v="3"/>
    <s v="Korean War surplus"/>
    <s v="Gandhi-like"/>
    <n v="2"/>
    <s v="Elite"/>
    <n v="29"/>
    <n v="13"/>
    <n v="1"/>
    <s v="Free Market"/>
    <n v="2318"/>
    <n v="252"/>
    <s v="Untapped"/>
    <n v="90"/>
    <s v="Very Powerful"/>
    <n v="10"/>
    <s v="Gran Colombia"/>
    <s v="United States"/>
    <n v="18090"/>
    <s v="http://blocgame.com/stats.php?id=58193"/>
    <n v="0"/>
    <n v="0"/>
    <n v="11340"/>
    <n v="7.804141501294219"/>
    <n v="386.33333333333331"/>
    <n v="3015"/>
  </r>
  <r>
    <s v="Melaka"/>
    <s v="Hang Tuah"/>
    <x v="5"/>
    <n v="98"/>
    <n v="0"/>
    <s v="Vietnam War surplus"/>
    <s v="Gandhi-like"/>
    <n v="4"/>
    <s v="Standard"/>
    <n v="8"/>
    <n v="17"/>
    <n v="5"/>
    <s v="Central Planning"/>
    <n v="2315"/>
    <n v="48"/>
    <s v="Untapped"/>
    <n v="90"/>
    <s v="Very Powerful"/>
    <n v="10"/>
    <s v="East Indies"/>
    <s v="Soviet Union"/>
    <n v="23876"/>
    <s v="http://blocgame.com/stats.php?id=57146"/>
    <n v="0"/>
    <n v="0"/>
    <n v="12626"/>
    <n v="10.313606911447085"/>
    <n v="385.83333333333331"/>
    <n v="3979.3333333333335"/>
  </r>
  <r>
    <s v="methamphetamine"/>
    <s v="UDIN88"/>
    <x v="2"/>
    <n v="8"/>
    <n v="0"/>
    <s v="Korean War surplus"/>
    <s v="Questionable"/>
    <n v="2"/>
    <s v="Undisciplined Rabble"/>
    <n v="55"/>
    <n v="4"/>
    <n v="5"/>
    <s v="Mixed Economy"/>
    <n v="2313"/>
    <n v="25"/>
    <s v="Untapped"/>
    <n v="90"/>
    <s v="Mediocre"/>
    <n v="4.5"/>
    <s v="East Indies"/>
    <s v="Neutral"/>
    <n v="3965"/>
    <s v="http://blocgame.com/stats.php?id=61702"/>
    <n v="0"/>
    <n v="0"/>
    <n v="-910"/>
    <n v="1.7142239515780371"/>
    <n v="385.5"/>
    <n v="660.83333333333337"/>
  </r>
  <r>
    <s v="Pembunuh"/>
    <s v="Kepek"/>
    <x v="6"/>
    <n v="77"/>
    <n v="3"/>
    <s v="Korean War surplus"/>
    <s v="Gandhi-like"/>
    <n v="2"/>
    <s v="Good"/>
    <n v="10"/>
    <n v="13"/>
    <n v="9"/>
    <s v="Central Planning"/>
    <n v="2296"/>
    <n v="2292"/>
    <s v="Untapped"/>
    <n v="90"/>
    <s v="Powerful"/>
    <n v="9"/>
    <s v="Atlas"/>
    <s v="Soviet Union"/>
    <n v="10576"/>
    <s v="http://blocgame.com/stats.php?id=63737"/>
    <n v="0"/>
    <n v="0"/>
    <n v="826"/>
    <n v="4.6062717770034842"/>
    <n v="382.66666666666669"/>
    <n v="1762.6666666666667"/>
  </r>
  <r>
    <s v="Fedorians"/>
    <s v="LeMemeMaster"/>
    <x v="15"/>
    <n v="10"/>
    <n v="0"/>
    <s v="First World War surplus"/>
    <s v="Nice"/>
    <n v="0"/>
    <s v="Standard"/>
    <n v="50"/>
    <n v="3"/>
    <n v="2"/>
    <s v="Central Planning"/>
    <n v="2292"/>
    <n v="0"/>
    <s v="Untapped"/>
    <n v="90"/>
    <s v="Meagre"/>
    <n v="1.5"/>
    <s v="China"/>
    <s v="Soviet Union"/>
    <n v="13613"/>
    <s v="http://blocgame.com/stats.php?id=64028"/>
    <n v="0"/>
    <n v="0"/>
    <n v="11738"/>
    <n v="5.9393542757417102"/>
    <n v="382"/>
    <n v="2268.8333333333335"/>
  </r>
  <r>
    <s v="Viktoria"/>
    <s v="gracious leader skylar"/>
    <x v="0"/>
    <n v="82"/>
    <n v="0"/>
    <s v="Vietnam War surplus"/>
    <s v="Gandhi-like"/>
    <n v="4"/>
    <s v="Good"/>
    <n v="19"/>
    <n v="20"/>
    <n v="7"/>
    <s v="Central Planning"/>
    <n v="2288"/>
    <n v="151"/>
    <s v="Untapped"/>
    <n v="90"/>
    <s v="Very Powerful"/>
    <n v="10"/>
    <s v="Pacific Rim"/>
    <s v="Soviet Union"/>
    <n v="31593"/>
    <s v="http://blocgame.com/stats.php?id=40188"/>
    <n v="0"/>
    <n v="0"/>
    <n v="18468"/>
    <n v="13.80812937062937"/>
    <n v="381.33333333333331"/>
    <n v="5265.5"/>
  </r>
  <r>
    <s v="Avarice"/>
    <s v="Plutus"/>
    <x v="0"/>
    <n v="143"/>
    <n v="11"/>
    <s v="Vietnam War surplus"/>
    <s v="Normal"/>
    <n v="7"/>
    <s v="Good"/>
    <n v="0"/>
    <n v="77"/>
    <n v="36"/>
    <s v="Free Market"/>
    <n v="2286"/>
    <n v="21"/>
    <s v="Plentiful"/>
    <n v="70"/>
    <s v="Very Powerful"/>
    <n v="10"/>
    <s v="East Indies"/>
    <s v="United States"/>
    <n v="98116"/>
    <s v="http://blocgame.com/stats.php?id=63966"/>
    <n v="0"/>
    <s v="1 Tons"/>
    <n v="50491"/>
    <n v="42.920384951881012"/>
    <n v="381"/>
    <n v="16352.666666666666"/>
  </r>
  <r>
    <s v="Aeter"/>
    <s v="Anima6778"/>
    <x v="0"/>
    <n v="81"/>
    <n v="5"/>
    <s v="Vietnam War surplus"/>
    <s v="Gandhi-like"/>
    <n v="4"/>
    <s v="Elite"/>
    <n v="29"/>
    <n v="29"/>
    <n v="10"/>
    <s v="Central Planning"/>
    <n v="2283"/>
    <n v="171"/>
    <s v="Untapped"/>
    <n v="90"/>
    <s v="Very Powerful"/>
    <n v="10"/>
    <s v="Congo"/>
    <s v="Soviet Union"/>
    <n v="48248"/>
    <s v="http://blocgame.com/stats.php?id=61960"/>
    <n v="0"/>
    <n v="0"/>
    <n v="30623"/>
    <n v="21.13359614542269"/>
    <n v="380.5"/>
    <n v="8041.333333333333"/>
  </r>
  <r>
    <s v="Praetoria Augusta"/>
    <s v="Lykos"/>
    <x v="3"/>
    <n v="135"/>
    <n v="5"/>
    <s v="Vietnam War surplus"/>
    <s v="Gandhi-like"/>
    <n v="5"/>
    <s v="Poor"/>
    <n v="9"/>
    <n v="43"/>
    <n v="21"/>
    <s v="Central Planning"/>
    <n v="2282"/>
    <n v="9282"/>
    <s v="Untapped"/>
    <n v="90"/>
    <s v="Very Powerful"/>
    <n v="10"/>
    <s v="Mesopotamia"/>
    <s v="Soviet Union"/>
    <n v="49801"/>
    <s v="http://blocgame.com/stats.php?id=39021"/>
    <n v="0"/>
    <s v="1 Tons"/>
    <n v="22051"/>
    <n v="21.823400525854513"/>
    <n v="380.33333333333331"/>
    <n v="8300.1666666666661"/>
  </r>
  <r>
    <s v="Utea"/>
    <s v="SephiXarados"/>
    <x v="0"/>
    <n v="96"/>
    <n v="3"/>
    <s v="Korean War surplus"/>
    <s v="Gandhi-like"/>
    <n v="4"/>
    <s v="Good"/>
    <n v="2"/>
    <n v="44"/>
    <n v="7"/>
    <s v="Free Market"/>
    <n v="2282"/>
    <n v="282"/>
    <s v="Untapped"/>
    <n v="90"/>
    <s v="Very Powerful"/>
    <n v="10"/>
    <s v="Amazonia"/>
    <s v="United States"/>
    <n v="75790"/>
    <s v="http://blocgame.com/stats.php?id=49905"/>
    <n v="0"/>
    <n v="0"/>
    <n v="53665"/>
    <n v="33.212094653812443"/>
    <n v="380.33333333333331"/>
    <n v="12631.666666666666"/>
  </r>
  <r>
    <s v="Hivemindia"/>
    <s v="Overmind"/>
    <x v="0"/>
    <n v="121"/>
    <n v="6"/>
    <s v="Korean War surplus"/>
    <s v="Gandhi-like"/>
    <n v="6"/>
    <s v="Standard"/>
    <n v="0"/>
    <n v="45"/>
    <n v="8"/>
    <s v="Central Planning"/>
    <n v="2263"/>
    <n v="94"/>
    <s v="Plentiful"/>
    <n v="70"/>
    <s v="Very Powerful"/>
    <n v="10"/>
    <s v="China"/>
    <s v="Soviet Union"/>
    <n v="45646"/>
    <s v="http://blocgame.com/stats.php?id=63286"/>
    <n v="0"/>
    <n v="0"/>
    <n v="21271"/>
    <n v="20.170570039770215"/>
    <n v="377.16666666666669"/>
    <n v="7607.666666666667"/>
  </r>
  <r>
    <s v="kufr conquerors"/>
    <s v="SilversLegend"/>
    <x v="1"/>
    <n v="78"/>
    <n v="11"/>
    <s v="Korean War surplus"/>
    <s v="Gandhi-like"/>
    <n v="3"/>
    <s v="Elite"/>
    <n v="11"/>
    <n v="23"/>
    <n v="1"/>
    <s v="Central Planning"/>
    <n v="2251"/>
    <n v="136"/>
    <s v="Untapped"/>
    <n v="90"/>
    <s v="Very Powerful"/>
    <n v="10"/>
    <s v="Southern Africa"/>
    <s v="Soviet Union"/>
    <n v="24173"/>
    <s v="http://blocgame.com/stats.php?id=59579"/>
    <n v="0"/>
    <n v="0"/>
    <n v="12923"/>
    <n v="10.738782763216348"/>
    <n v="375.16666666666669"/>
    <n v="4028.8333333333335"/>
  </r>
  <r>
    <s v="DZ Djeich"/>
    <s v="StratoDZ"/>
    <x v="14"/>
    <n v="24"/>
    <n v="0"/>
    <s v="Second World War surplus"/>
    <s v="Gandhi-like"/>
    <n v="0"/>
    <s v="Good"/>
    <n v="3"/>
    <n v="6"/>
    <n v="7"/>
    <s v="Mixed Economy"/>
    <n v="2242"/>
    <n v="651"/>
    <n v="0"/>
    <n v="40"/>
    <s v="Mediocre"/>
    <n v="4.5"/>
    <s v="Atlas"/>
    <s v="Soviet Union"/>
    <n v="5025"/>
    <s v="http://blocgame.com/stats.php?id=61408"/>
    <n v="0"/>
    <n v="0"/>
    <n v="150"/>
    <n v="2.2413024085637825"/>
    <n v="373.66666666666669"/>
    <n v="837.5"/>
  </r>
  <r>
    <s v="Iustitia"/>
    <s v="Kira"/>
    <x v="6"/>
    <n v="73"/>
    <n v="1"/>
    <s v="Second World War surplus"/>
    <s v="Gandhi-like"/>
    <n v="3"/>
    <s v="Elite"/>
    <n v="0"/>
    <n v="15"/>
    <n v="0"/>
    <s v="Free Market"/>
    <n v="224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066934404283803"/>
    <n v="373.5"/>
    <n v="5627.5"/>
  </r>
  <r>
    <s v="Sarnath"/>
    <s v="Gnai-Kah"/>
    <x v="2"/>
    <n v="75"/>
    <n v="0"/>
    <s v="Korean War surplus"/>
    <s v="Gandhi-like"/>
    <n v="2"/>
    <s v="Elite"/>
    <n v="35"/>
    <n v="19"/>
    <n v="10"/>
    <s v="Free Market"/>
    <n v="2239"/>
    <n v="933"/>
    <s v="Untapped"/>
    <n v="90"/>
    <s v="Somewhat Large"/>
    <n v="6"/>
    <s v="Arabia"/>
    <s v="United States"/>
    <n v="16159"/>
    <s v="http://blocgame.com/stats.php?id=62981"/>
    <n v="0"/>
    <n v="0"/>
    <n v="3784"/>
    <n v="7.217061188030371"/>
    <n v="373.16666666666669"/>
    <n v="2693.1666666666665"/>
  </r>
  <r>
    <s v="Rararaland"/>
    <s v="Whiskertoes"/>
    <x v="1"/>
    <n v="73"/>
    <n v="4"/>
    <s v="Korean War surplus"/>
    <s v="Gandhi-like"/>
    <n v="2"/>
    <s v="Elite"/>
    <n v="3"/>
    <n v="24"/>
    <n v="18"/>
    <s v="Central Planning"/>
    <n v="2233"/>
    <n v="5170"/>
    <n v="0"/>
    <n v="40"/>
    <s v="Very Powerful"/>
    <n v="10"/>
    <s v="Arabia"/>
    <s v="Soviet Union"/>
    <n v="40828"/>
    <s v="http://blocgame.com/stats.php?id=49272"/>
    <n v="0"/>
    <n v="0"/>
    <n v="23578"/>
    <n v="18.283922973578147"/>
    <n v="372.16666666666669"/>
    <n v="6804.666666666667"/>
  </r>
  <r>
    <s v="Briggs"/>
    <s v="General Armstrong"/>
    <x v="3"/>
    <n v="85"/>
    <n v="0"/>
    <s v="Korean War surplus"/>
    <s v="Gandhi-like"/>
    <n v="4"/>
    <s v="Good"/>
    <n v="5"/>
    <n v="28"/>
    <n v="6"/>
    <s v="Central Planning"/>
    <n v="2232"/>
    <n v="676"/>
    <s v="Untapped"/>
    <n v="90"/>
    <s v="Powerful"/>
    <n v="9"/>
    <s v="Southern Cone"/>
    <s v="Soviet Union"/>
    <n v="43341"/>
    <s v="http://blocgame.com/stats.php?id=53442"/>
    <n v="0"/>
    <n v="0"/>
    <n v="27591"/>
    <n v="19.418010752688172"/>
    <n v="372"/>
    <n v="7223.5"/>
  </r>
  <r>
    <s v="Brohan"/>
    <s v="Brodolf_shitler"/>
    <x v="1"/>
    <n v="5"/>
    <n v="1"/>
    <s v="Second World War surplus"/>
    <s v="Good"/>
    <n v="3"/>
    <s v="Good"/>
    <n v="29"/>
    <n v="19"/>
    <n v="15"/>
    <s v="Mixed Economy"/>
    <n v="2222"/>
    <n v="2879"/>
    <n v="0"/>
    <n v="40"/>
    <s v="None"/>
    <n v="0"/>
    <s v="Persia"/>
    <s v="Neutral"/>
    <n v="17861"/>
    <s v="http://blocgame.com/stats.php?id=40340"/>
    <n v="0"/>
    <n v="0"/>
    <n v="2861"/>
    <n v="8.0382538253825384"/>
    <n v="370.33333333333331"/>
    <n v="2976.8333333333335"/>
  </r>
  <r>
    <s v="Alohaha"/>
    <s v="Jakeirt"/>
    <x v="8"/>
    <n v="9"/>
    <n v="0"/>
    <s v="Finest of the 19th century"/>
    <s v="Isolated"/>
    <n v="0"/>
    <s v="Elite"/>
    <n v="0"/>
    <n v="2"/>
    <n v="3"/>
    <s v="Central Planning"/>
    <n v="2218"/>
    <n v="3"/>
    <s v="Untapped"/>
    <n v="90"/>
    <s v="None"/>
    <n v="0"/>
    <s v="Congo"/>
    <s v="Neutral"/>
    <n v="5154"/>
    <s v="http://blocgame.com/stats.php?id=57669"/>
    <n v="0"/>
    <n v="0"/>
    <n v="3279"/>
    <n v="2.3237150586113615"/>
    <n v="369.66666666666669"/>
    <n v="859"/>
  </r>
  <r>
    <s v="Rudenia"/>
    <s v="Supreme Leader"/>
    <x v="8"/>
    <n v="38"/>
    <n v="2"/>
    <s v="Second World War surplus"/>
    <s v="Normal"/>
    <n v="3"/>
    <s v="Good"/>
    <n v="1"/>
    <n v="4"/>
    <n v="5"/>
    <s v="Central Planning"/>
    <n v="2215"/>
    <n v="819"/>
    <s v="Near Depletion"/>
    <n v="10"/>
    <s v="Mediocre"/>
    <n v="4.5"/>
    <s v="Arabia"/>
    <s v="Soviet Union"/>
    <n v="5935"/>
    <s v="http://blocgame.com/stats.php?id=47765"/>
    <n v="0"/>
    <n v="0"/>
    <n v="310"/>
    <n v="2.6794582392776523"/>
    <n v="369.16666666666669"/>
    <n v="989.16666666666663"/>
  </r>
  <r>
    <s v="Italica"/>
    <s v="Lord Potash"/>
    <x v="3"/>
    <n v="75"/>
    <n v="5"/>
    <s v="Korean War surplus"/>
    <s v="Gandhi-like"/>
    <n v="2"/>
    <s v="Good"/>
    <n v="7"/>
    <n v="14"/>
    <n v="10"/>
    <s v="Mixed Economy"/>
    <n v="2214"/>
    <n v="1480"/>
    <s v="Near Depletion"/>
    <n v="10"/>
    <s v="Large"/>
    <n v="7.5"/>
    <s v="Egypt"/>
    <s v="Soviet Union"/>
    <n v="27915"/>
    <s v="http://blocgame.com/stats.php?id=63435"/>
    <n v="0"/>
    <n v="0"/>
    <n v="17415"/>
    <n v="12.60840108401084"/>
    <n v="369"/>
    <n v="4652.5"/>
  </r>
  <r>
    <s v="Messer"/>
    <s v="Arathis"/>
    <x v="0"/>
    <n v="99"/>
    <n v="1"/>
    <s v="Korean War surplus"/>
    <s v="Gandhi-like"/>
    <n v="3"/>
    <s v="Standard"/>
    <n v="64"/>
    <n v="17"/>
    <n v="4"/>
    <s v="Central Planning"/>
    <n v="2192"/>
    <n v="361"/>
    <s v="Untapped"/>
    <n v="90"/>
    <s v="Very Powerful"/>
    <n v="10"/>
    <s v="East Indies"/>
    <s v="Soviet Union"/>
    <n v="26287"/>
    <s v="http://blocgame.com/stats.php?id=52483"/>
    <n v="0"/>
    <n v="0"/>
    <n v="16162"/>
    <n v="11.992244525547445"/>
    <n v="365.33333333333331"/>
    <n v="4381.166666666667"/>
  </r>
  <r>
    <s v="Rogue Nation"/>
    <s v="MR.Fernandez"/>
    <x v="0"/>
    <n v="80"/>
    <n v="2"/>
    <s v="Korean War surplus"/>
    <s v="Gandhi-like"/>
    <n v="4"/>
    <s v="Good"/>
    <n v="14"/>
    <n v="23"/>
    <n v="13"/>
    <s v="Central Planning"/>
    <n v="2189"/>
    <n v="0"/>
    <s v="Untapped"/>
    <n v="90"/>
    <s v="Very Powerful"/>
    <n v="10"/>
    <s v="China"/>
    <s v="Soviet Union"/>
    <n v="23172"/>
    <s v="http://blocgame.com/stats.php?id=64135"/>
    <n v="0"/>
    <n v="0"/>
    <n v="6672"/>
    <n v="10.585655550479672"/>
    <n v="364.83333333333331"/>
    <n v="3862"/>
  </r>
  <r>
    <s v="Yugoslothia"/>
    <s v="Yugoslothia"/>
    <x v="1"/>
    <n v="101"/>
    <n v="1"/>
    <s v="Korean War surplus"/>
    <s v="Gandhi-like"/>
    <n v="3"/>
    <s v="Good"/>
    <n v="5"/>
    <n v="12"/>
    <n v="10"/>
    <s v="Free Market"/>
    <n v="2184"/>
    <n v="2868"/>
    <s v="Untapped"/>
    <n v="90"/>
    <s v="Large"/>
    <n v="7.5"/>
    <s v="Egypt"/>
    <s v="United States"/>
    <n v="31284"/>
    <s v="http://blocgame.com/stats.php?id=55968"/>
    <n v="0"/>
    <n v="0"/>
    <n v="20784"/>
    <n v="14.324175824175825"/>
    <n v="364"/>
    <n v="5214"/>
  </r>
  <r>
    <s v="Northern Ghan"/>
    <s v="Hailaruds"/>
    <x v="0"/>
    <n v="10"/>
    <n v="0"/>
    <s v="Second World War surplus"/>
    <s v="Normal"/>
    <n v="1"/>
    <s v="Poor"/>
    <n v="27"/>
    <n v="4"/>
    <n v="3"/>
    <s v="Mixed Economy"/>
    <n v="2184"/>
    <n v="315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Poundtown"/>
    <s v="FLAKT"/>
    <x v="1"/>
    <n v="118"/>
    <n v="6"/>
    <s v="Korean War surplus"/>
    <s v="Gandhi-like"/>
    <n v="3"/>
    <s v="Elite"/>
    <n v="19"/>
    <n v="20"/>
    <n v="9"/>
    <s v="Central Planning"/>
    <n v="2160"/>
    <n v="768"/>
    <s v="Untapped"/>
    <n v="90"/>
    <s v="Very Powerful"/>
    <n v="10"/>
    <s v="East Africa"/>
    <s v="Soviet Union"/>
    <n v="47033"/>
    <s v="http://blocgame.com/stats.php?id=39066"/>
    <n v="0"/>
    <n v="0"/>
    <n v="33908"/>
    <n v="21.774537037037039"/>
    <n v="360"/>
    <n v="7838.833333333333"/>
  </r>
  <r>
    <s v="Borgasha"/>
    <s v="Magus Evergreen"/>
    <x v="0"/>
    <n v="95"/>
    <n v="7"/>
    <s v="Second World War surplus"/>
    <s v="Gandhi-like"/>
    <n v="2"/>
    <s v="Good"/>
    <n v="9"/>
    <n v="15"/>
    <n v="10"/>
    <s v="Central Planning"/>
    <n v="2158"/>
    <n v="7009"/>
    <s v="Untapped"/>
    <n v="90"/>
    <s v="Large"/>
    <n v="7.5"/>
    <s v="Atlas"/>
    <s v="Soviet Union"/>
    <n v="44261"/>
    <s v="http://blocgame.com/stats.php?id=63407"/>
    <n v="0"/>
    <n v="0"/>
    <n v="33386"/>
    <n v="20.510194624652456"/>
    <n v="359.66666666666669"/>
    <n v="7376.833333333333"/>
  </r>
  <r>
    <s v="ï¿½ï¿½ï¿½ï¿½ï¿½ï¿½ï¿½ï¿½ï¿½ï¿½"/>
    <s v="ï¿½ï¿½ï¿½ï¿½ï¿½ï¿½ ï¿½ï¿½ï¿½ï¿½ï¿½ï¿½ï¿½"/>
    <x v="5"/>
    <n v="139"/>
    <n v="3"/>
    <s v="Korean War surplus"/>
    <s v="Gandhi-like"/>
    <n v="4"/>
    <s v="Good"/>
    <n v="1"/>
    <n v="25"/>
    <n v="14"/>
    <s v="Central Planning"/>
    <n v="2151"/>
    <n v="236"/>
    <s v="Untapped"/>
    <n v="90"/>
    <s v="Very Powerful"/>
    <n v="10"/>
    <s v="Gran Colombia"/>
    <s v="Soviet Union"/>
    <n v="36959"/>
    <s v="http://blocgame.com/stats.php?id=54626"/>
    <n v="0"/>
    <n v="0"/>
    <n v="19334"/>
    <n v="17.182240818224081"/>
    <n v="358.5"/>
    <n v="6159.833333333333"/>
  </r>
  <r>
    <s v="Thinkpad"/>
    <s v="maskedplacebo"/>
    <x v="0"/>
    <n v="108"/>
    <n v="9"/>
    <s v="Second World War surplus"/>
    <s v="Gandhi-like"/>
    <n v="3"/>
    <s v="Standard"/>
    <n v="5"/>
    <n v="22"/>
    <n v="6"/>
    <s v="Central Planning"/>
    <n v="2143"/>
    <n v="419"/>
    <s v="Untapped"/>
    <n v="90"/>
    <s v="Very Powerful"/>
    <n v="10"/>
    <s v="Indochina"/>
    <s v="Soviet Union"/>
    <n v="37729"/>
    <s v="http://blocgame.com/stats.php?id=63332"/>
    <n v="0"/>
    <n v="0"/>
    <n v="24979"/>
    <n v="17.605692953803079"/>
    <n v="357.16666666666669"/>
    <n v="6288.166666666667"/>
  </r>
  <r>
    <s v="kitts"/>
    <s v="kids"/>
    <x v="6"/>
    <n v="17"/>
    <n v="0"/>
    <s v="Second World War surplus"/>
    <s v="Gandhi-like"/>
    <n v="1"/>
    <s v="Good"/>
    <n v="14"/>
    <n v="11"/>
    <n v="9"/>
    <s v="Central Planning"/>
    <n v="2143"/>
    <n v="153"/>
    <s v="Untapped"/>
    <n v="90"/>
    <s v="Very Powerful"/>
    <n v="10"/>
    <s v="China"/>
    <s v="Neutral"/>
    <n v="16500"/>
    <s v="http://blocgame.com/stats.php?id=64269"/>
    <n v="0"/>
    <n v="0"/>
    <n v="8250"/>
    <n v="7.6994867008866077"/>
    <n v="357.16666666666669"/>
    <n v="2750"/>
  </r>
  <r>
    <s v="Kyranistan"/>
    <s v="Michael Hussain"/>
    <x v="8"/>
    <n v="23"/>
    <n v="0"/>
    <s v="First World War surplus"/>
    <s v="Normal"/>
    <n v="0"/>
    <s v="Undisciplined Rabble"/>
    <n v="9"/>
    <n v="2"/>
    <n v="3"/>
    <s v="Mixed Economy"/>
    <n v="2136"/>
    <n v="696"/>
    <s v="Near Depletion"/>
    <n v="10"/>
    <s v="Mediocre"/>
    <n v="4.5"/>
    <s v="Persia"/>
    <s v="Neutral"/>
    <n v="2145"/>
    <s v="http://blocgame.com/stats.php?id=61263"/>
    <n v="0"/>
    <n v="0"/>
    <n v="270"/>
    <n v="1.0042134831460674"/>
    <n v="356"/>
    <n v="357.5"/>
  </r>
  <r>
    <s v="Inderapura"/>
    <s v="Lordfazal"/>
    <x v="6"/>
    <n v="87"/>
    <n v="8"/>
    <s v="Korean War surplus"/>
    <s v="Gandhi-like"/>
    <n v="3"/>
    <s v="Good"/>
    <n v="6"/>
    <n v="16"/>
    <n v="11"/>
    <s v="Free Market"/>
    <n v="2127"/>
    <n v="213"/>
    <s v="Untapped"/>
    <n v="90"/>
    <s v="Very Powerful"/>
    <n v="10"/>
    <s v="East Indies"/>
    <s v="United States"/>
    <n v="16290"/>
    <s v="http://blocgame.com/stats.php?id=62928"/>
    <n v="5"/>
    <n v="0"/>
    <n v="3915"/>
    <n v="7.6586741889985896"/>
    <n v="354.5"/>
    <n v="2715"/>
  </r>
  <r>
    <s v="Rengit"/>
    <s v="merahsakti"/>
    <x v="0"/>
    <n v="137"/>
    <n v="5"/>
    <s v="Vietnam War surplus"/>
    <s v="Normal"/>
    <n v="3"/>
    <s v="Poor"/>
    <n v="7"/>
    <n v="101"/>
    <n v="4"/>
    <s v="Free Market"/>
    <n v="2122"/>
    <n v="523"/>
    <n v="0"/>
    <n v="40"/>
    <s v="Very Powerful"/>
    <n v="10"/>
    <s v="Congo"/>
    <s v="United States"/>
    <n v="51253"/>
    <s v="http://blocgame.com/stats.php?id=61769"/>
    <n v="0"/>
    <n v="0"/>
    <n v="9628"/>
    <n v="24.153157398680491"/>
    <n v="353.66666666666669"/>
    <n v="8542.1666666666661"/>
  </r>
  <r>
    <s v="Sumchakastan"/>
    <s v="eddik0lol"/>
    <x v="14"/>
    <n v="23"/>
    <n v="0"/>
    <s v="Korean War surplus"/>
    <s v="Gandhi-like"/>
    <n v="1"/>
    <s v="Elite"/>
    <n v="19"/>
    <n v="5"/>
    <n v="5"/>
    <s v="Central Planning"/>
    <n v="2119"/>
    <n v="974"/>
    <s v="Near Depletion"/>
    <n v="10"/>
    <s v="Somewhat Large"/>
    <n v="6"/>
    <s v="Arabia"/>
    <s v="Neutral"/>
    <n v="4710"/>
    <s v="http://blocgame.com/stats.php?id=41444"/>
    <n v="0"/>
    <n v="0"/>
    <n v="210"/>
    <n v="2.2227465785747995"/>
    <n v="353.16666666666669"/>
    <n v="785"/>
  </r>
  <r>
    <s v="Senandung Malam"/>
    <s v="Lela Manja"/>
    <x v="6"/>
    <n v="98"/>
    <n v="0"/>
    <s v="Second World War surplus"/>
    <s v="Gandhi-like"/>
    <n v="1"/>
    <s v="Poor"/>
    <n v="15"/>
    <n v="13"/>
    <n v="14"/>
    <s v="Free Market"/>
    <n v="211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1483230987246102"/>
    <n v="352.83333333333331"/>
    <n v="1816.5"/>
  </r>
  <r>
    <s v="white shadow"/>
    <s v="White Shadow"/>
    <x v="0"/>
    <n v="61"/>
    <n v="0"/>
    <s v="Second World War surplus"/>
    <s v="Gandhi-like"/>
    <n v="1"/>
    <s v="Standard"/>
    <n v="6"/>
    <n v="24"/>
    <n v="10"/>
    <s v="Free Market"/>
    <n v="2106"/>
    <n v="1569"/>
    <s v="Untapped"/>
    <n v="90"/>
    <s v="Somewhat Large"/>
    <n v="6"/>
    <s v="Persia"/>
    <s v="United States"/>
    <n v="20095"/>
    <s v="http://blocgame.com/stats.php?id=55012"/>
    <n v="0"/>
    <n v="0"/>
    <n v="6595"/>
    <n v="9.5417853751187085"/>
    <n v="351"/>
    <n v="3349.1666666666665"/>
  </r>
  <r>
    <s v="Arina"/>
    <s v="Hakir"/>
    <x v="5"/>
    <n v="73"/>
    <n v="2"/>
    <s v="Vietnam War surplus"/>
    <s v="Gandhi-like"/>
    <n v="2"/>
    <s v="Good"/>
    <n v="5"/>
    <n v="13"/>
    <n v="5"/>
    <s v="Free Market"/>
    <n v="2102"/>
    <n v="333"/>
    <s v="Untapped"/>
    <n v="90"/>
    <s v="Very Powerful"/>
    <n v="10"/>
    <s v="Amazonia"/>
    <s v="United States"/>
    <n v="35808"/>
    <s v="http://blocgame.com/stats.php?id=54480"/>
    <n v="0"/>
    <n v="0"/>
    <n v="27558"/>
    <n v="17.035204567078971"/>
    <n v="350.33333333333331"/>
    <n v="5968"/>
  </r>
  <r>
    <s v="SrpskaRepublika"/>
    <s v="Enoch Powell"/>
    <x v="0"/>
    <n v="58"/>
    <n v="4"/>
    <s v="Korean War surplus"/>
    <s v="Normal"/>
    <n v="3"/>
    <s v="Good"/>
    <n v="3"/>
    <n v="29"/>
    <n v="11"/>
    <s v="Free Market"/>
    <n v="2100"/>
    <n v="395"/>
    <n v="0"/>
    <n v="40"/>
    <s v="Large"/>
    <n v="7.5"/>
    <s v="Southern Africa"/>
    <s v="United States"/>
    <n v="28380"/>
    <s v="http://blocgame.com/stats.php?id=63541"/>
    <n v="0"/>
    <n v="0"/>
    <n v="11130"/>
    <n v="13.514285714285714"/>
    <n v="350"/>
    <n v="4730"/>
  </r>
  <r>
    <s v="Krasnyyikistan"/>
    <s v="JohnTheGreat"/>
    <x v="12"/>
    <n v="97"/>
    <n v="10"/>
    <s v="Korean War surplus"/>
    <s v="Gandhi-like"/>
    <n v="3"/>
    <s v="Standard"/>
    <n v="0"/>
    <n v="12"/>
    <n v="11"/>
    <s v="Central Planning"/>
    <n v="2095"/>
    <n v="2295"/>
    <s v="Untapped"/>
    <n v="90"/>
    <s v="Large"/>
    <n v="7.5"/>
    <s v="Arabia"/>
    <s v="Soviet Union"/>
    <n v="17735"/>
    <s v="http://blocgame.com/stats.php?id=50209"/>
    <n v="0"/>
    <n v="0"/>
    <n v="6860"/>
    <n v="8.4653937947494029"/>
    <n v="349.16666666666669"/>
    <n v="2955.8333333333335"/>
  </r>
  <r>
    <s v="Enggor Perak"/>
    <s v="meor"/>
    <x v="6"/>
    <n v="34"/>
    <n v="0"/>
    <s v="Second World War surplus"/>
    <s v="Gandhi-like"/>
    <n v="1"/>
    <s v="Standard"/>
    <n v="5"/>
    <n v="16"/>
    <n v="2"/>
    <s v="Central Planning"/>
    <n v="2094"/>
    <n v="439"/>
    <n v="0"/>
    <n v="40"/>
    <s v="Meagre"/>
    <n v="1.5"/>
    <s v="East Indies"/>
    <s v="Neutral"/>
    <n v="9971"/>
    <s v="http://blocgame.com/stats.php?id=60674"/>
    <n v="0"/>
    <n v="0"/>
    <n v="2471"/>
    <n v="4.7617000955109834"/>
    <n v="349"/>
    <n v="1661.8333333333333"/>
  </r>
  <r>
    <s v="Laurence"/>
    <s v="Frezzerbloom"/>
    <x v="1"/>
    <n v="108"/>
    <n v="4"/>
    <s v="Vietnam War surplus"/>
    <s v="Gandhi-like"/>
    <n v="3"/>
    <s v="Elite"/>
    <n v="42"/>
    <n v="17"/>
    <n v="10"/>
    <s v="Central Planning"/>
    <n v="2093"/>
    <n v="2396"/>
    <s v="Untapped"/>
    <n v="90"/>
    <s v="Very Powerful"/>
    <n v="10"/>
    <s v="Arabia"/>
    <s v="Soviet Union"/>
    <n v="23990"/>
    <s v="http://blocgame.com/stats.php?id=49637"/>
    <n v="0"/>
    <s v="1 Tons"/>
    <n v="11615"/>
    <n v="11.462016244624941"/>
    <n v="348.83333333333331"/>
    <n v="3998.3333333333335"/>
  </r>
  <r>
    <s v="Bruce Man"/>
    <s v="Bat Wayn"/>
    <x v="0"/>
    <n v="84"/>
    <n v="2"/>
    <s v="Vietnam War surplus"/>
    <s v="Gandhi-like"/>
    <n v="4"/>
    <s v="Elite"/>
    <n v="8"/>
    <n v="15"/>
    <n v="40"/>
    <s v="Central Planning"/>
    <n v="2091"/>
    <n v="6425"/>
    <s v="Untapped"/>
    <n v="90"/>
    <s v="Very Powerful"/>
    <n v="10"/>
    <s v="Arabia"/>
    <s v="Soviet Union"/>
    <n v="48969"/>
    <s v="http://blocgame.com/stats.php?id=59564"/>
    <n v="0"/>
    <n v="0"/>
    <n v="25344"/>
    <n v="23.418938307030128"/>
    <n v="348.5"/>
    <n v="8161.5"/>
  </r>
  <r>
    <s v="Invasion Nation"/>
    <s v="Chinese Republican"/>
    <x v="3"/>
    <n v="20"/>
    <n v="0"/>
    <s v="Second World War surplus"/>
    <s v="Gandhi-like"/>
    <n v="2"/>
    <s v="Elite"/>
    <n v="2"/>
    <n v="8"/>
    <n v="6"/>
    <s v="Central Planning"/>
    <n v="2091"/>
    <n v="6"/>
    <s v="Depleted"/>
    <n v="0"/>
    <s v="Somewhat Large"/>
    <n v="6"/>
    <s v="China"/>
    <s v="United States"/>
    <n v="13414"/>
    <s v="http://blocgame.com/stats.php?id=64541"/>
    <n v="0"/>
    <n v="0"/>
    <n v="6664"/>
    <n v="6.4151123864179818"/>
    <n v="348.5"/>
    <n v="2235.6666666666665"/>
  </r>
  <r>
    <s v="kobisbunga"/>
    <s v="kobis"/>
    <x v="1"/>
    <n v="65"/>
    <n v="0"/>
    <s v="Second World War surplus"/>
    <s v="Angelic"/>
    <n v="1"/>
    <s v="Good"/>
    <n v="36"/>
    <n v="5"/>
    <n v="3"/>
    <s v="Mixed Economy"/>
    <n v="2086"/>
    <n v="48"/>
    <s v="Untapped"/>
    <n v="90"/>
    <s v="Large"/>
    <n v="7.5"/>
    <s v="East Indies"/>
    <s v="United States"/>
    <n v="14548"/>
    <s v="http://blocgame.com/stats.php?id=61609"/>
    <n v="0"/>
    <n v="0"/>
    <n v="10798"/>
    <n v="6.9741131351869603"/>
    <n v="347.66666666666669"/>
    <n v="2424.6666666666665"/>
  </r>
  <r>
    <s v="Gobi"/>
    <s v="Saint Gobi"/>
    <x v="0"/>
    <n v="92"/>
    <n v="7"/>
    <s v="Korean War surplus"/>
    <s v="Gandhi-like"/>
    <n v="4"/>
    <s v="Good"/>
    <n v="4"/>
    <n v="36"/>
    <n v="10"/>
    <s v="Mixed Economy"/>
    <n v="2084"/>
    <n v="203"/>
    <s v="Untapped"/>
    <n v="90"/>
    <s v="Large"/>
    <n v="7.5"/>
    <s v="Congo"/>
    <s v="United States"/>
    <n v="31225"/>
    <s v="http://blocgame.com/stats.php?id=61919"/>
    <n v="0"/>
    <n v="0"/>
    <n v="10975"/>
    <n v="14.98320537428023"/>
    <n v="347.33333333333331"/>
    <n v="5204.166666666667"/>
  </r>
  <r>
    <s v="The Jihad"/>
    <s v="eddylane"/>
    <x v="0"/>
    <n v="58"/>
    <n v="4"/>
    <s v="Second World War surplus"/>
    <s v="Angelic"/>
    <n v="2"/>
    <s v="Good"/>
    <n v="0"/>
    <n v="18"/>
    <n v="13"/>
    <s v="Mixed Economy"/>
    <n v="2076"/>
    <n v="4057"/>
    <n v="0"/>
    <n v="40"/>
    <s v="Small"/>
    <n v="3"/>
    <s v="Egypt"/>
    <s v="Soviet Union"/>
    <n v="36260"/>
    <s v="http://blocgame.com/stats.php?id=53434"/>
    <n v="0"/>
    <n v="0"/>
    <n v="23135"/>
    <n v="17.466281310211947"/>
    <n v="346"/>
    <n v="6043.333333333333"/>
  </r>
  <r>
    <s v="Inferia"/>
    <s v="Alexkovisk"/>
    <x v="7"/>
    <n v="11"/>
    <n v="0"/>
    <s v="Second World War surplus"/>
    <s v="Gandhi-like"/>
    <n v="0"/>
    <s v="Poor"/>
    <n v="1"/>
    <n v="4"/>
    <n v="3"/>
    <s v="Mixed Economy"/>
    <n v="2076"/>
    <n v="54"/>
    <s v="Plentiful"/>
    <n v="70"/>
    <s v="Small"/>
    <n v="3"/>
    <s v="Mesoamerica"/>
    <s v="Neutral"/>
    <n v="7204"/>
    <s v="http://blocgame.com/stats.php?id=60789"/>
    <n v="0"/>
    <n v="0"/>
    <n v="4579"/>
    <n v="3.4701348747591521"/>
    <n v="346"/>
    <n v="1200.6666666666667"/>
  </r>
  <r>
    <s v="Ralu"/>
    <s v="Ramar"/>
    <x v="0"/>
    <n v="40"/>
    <n v="2"/>
    <s v="Second World War surplus"/>
    <s v="Angelic"/>
    <n v="2"/>
    <s v="Elite"/>
    <n v="3"/>
    <n v="13"/>
    <n v="12"/>
    <s v="Central Planning"/>
    <n v="2075"/>
    <n v="227"/>
    <s v="Untapped"/>
    <n v="90"/>
    <s v="Large"/>
    <n v="7.5"/>
    <s v="Amazonia"/>
    <s v="United States"/>
    <n v="34347"/>
    <s v="http://blocgame.com/stats.php?id=59527"/>
    <n v="0"/>
    <n v="0"/>
    <n v="23472"/>
    <n v="16.552771084337348"/>
    <n v="345.83333333333331"/>
    <n v="5724.5"/>
  </r>
  <r>
    <s v="Infernistan"/>
    <s v="Inferno JR"/>
    <x v="12"/>
    <n v="17"/>
    <n v="0"/>
    <s v="First World War surplus"/>
    <s v="Angelic"/>
    <n v="1"/>
    <s v="Poor"/>
    <n v="1"/>
    <n v="1"/>
    <n v="2"/>
    <s v="Central Planning"/>
    <n v="2075"/>
    <n v="314"/>
    <s v="Plentiful"/>
    <n v="70"/>
    <s v="None"/>
    <n v="0"/>
    <s v="Egypt"/>
    <s v="Neutral"/>
    <n v="1947"/>
    <s v="http://blocgame.com/stats.php?id=60304"/>
    <n v="0"/>
    <n v="0"/>
    <n v="72"/>
    <n v="0.93831325301204815"/>
    <n v="345.83333333333331"/>
    <n v="324.5"/>
  </r>
  <r>
    <s v="Bluegene/Q"/>
    <s v="ChevalierCavac"/>
    <x v="6"/>
    <n v="140"/>
    <n v="7"/>
    <s v="Vietnam War surplus"/>
    <s v="Gandhi-like"/>
    <n v="6"/>
    <s v="Elite"/>
    <n v="6"/>
    <n v="23"/>
    <n v="12"/>
    <s v="Central Planning"/>
    <n v="2075"/>
    <n v="2387"/>
    <s v="Untapped"/>
    <n v="90"/>
    <s v="Very Powerful"/>
    <n v="10"/>
    <s v="Arabia"/>
    <s v="Soviet Union"/>
    <n v="35843"/>
    <s v="http://blocgame.com/stats.php?id=61506"/>
    <n v="0"/>
    <n v="0"/>
    <n v="18218"/>
    <n v="17.273734939759038"/>
    <n v="345.83333333333331"/>
    <n v="5973.833333333333"/>
  </r>
  <r>
    <s v="Derse Moon"/>
    <s v="Jack Noir"/>
    <x v="0"/>
    <n v="109"/>
    <n v="20"/>
    <s v="Almost Modern"/>
    <s v="Pariah"/>
    <n v="9"/>
    <s v="Good"/>
    <n v="0"/>
    <n v="50"/>
    <n v="50"/>
    <s v="Central Planning"/>
    <n v="2068"/>
    <n v="25357"/>
    <s v="Depleted"/>
    <n v="0"/>
    <s v="Very Powerful"/>
    <n v="10"/>
    <s v="Egypt"/>
    <s v="Soviet Union"/>
    <n v="102225"/>
    <s v="http://blocgame.com/stats.php?id=62965"/>
    <n v="0"/>
    <n v="0"/>
    <n v="57975"/>
    <n v="49.43181818181818"/>
    <n v="344.66666666666669"/>
    <n v="17037.5"/>
  </r>
  <r>
    <s v="Rebel Scum"/>
    <s v="Swipa"/>
    <x v="8"/>
    <n v="5"/>
    <n v="0"/>
    <s v="Second World War surplus"/>
    <s v="Normal"/>
    <n v="0"/>
    <s v="Good"/>
    <n v="41"/>
    <n v="2"/>
    <n v="2"/>
    <s v="Mixed Economy"/>
    <n v="2068"/>
    <n v="127"/>
    <s v="Untapped"/>
    <n v="90"/>
    <s v="Mediocre"/>
    <n v="4.5"/>
    <s v="Arabia"/>
    <s v="Neutral"/>
    <n v="1660"/>
    <s v="http://blocgame.com/stats.php?id=63844"/>
    <n v="0"/>
    <n v="0"/>
    <n v="160"/>
    <n v="0.80270793036750487"/>
    <n v="344.66666666666669"/>
    <n v="276.66666666666669"/>
  </r>
  <r>
    <s v="Nameck"/>
    <s v="Picko"/>
    <x v="5"/>
    <n v="118"/>
    <n v="11"/>
    <s v="Vietnam War surplus"/>
    <s v="Gandhi-like"/>
    <n v="5"/>
    <s v="Elite"/>
    <n v="3"/>
    <n v="18"/>
    <n v="12"/>
    <s v="Central Planning"/>
    <n v="2067"/>
    <n v="9986"/>
    <s v="Untapped"/>
    <n v="90"/>
    <s v="Very Powerful"/>
    <n v="10"/>
    <s v="Arabia"/>
    <s v="Soviet Union"/>
    <n v="44887"/>
    <s v="http://blocgame.com/stats.php?id=61968"/>
    <n v="0"/>
    <n v="0"/>
    <n v="29887"/>
    <n v="21.716013546202227"/>
    <n v="344.5"/>
    <n v="7481.166666666667"/>
  </r>
  <r>
    <s v="Antartica"/>
    <s v="X-DZ-X"/>
    <x v="14"/>
    <n v="129"/>
    <n v="3"/>
    <s v="Second World War surplus"/>
    <s v="Gandhi-like"/>
    <n v="3"/>
    <s v="Standard"/>
    <n v="3"/>
    <n v="15"/>
    <n v="12"/>
    <s v="Central Planning"/>
    <n v="2067"/>
    <n v="4821"/>
    <s v="Plentiful"/>
    <n v="70"/>
    <s v="Large"/>
    <n v="7.5"/>
    <s v="Atlas"/>
    <s v="Soviet Union"/>
    <n v="33183"/>
    <s v="http://blocgame.com/stats.php?id=64669"/>
    <n v="0"/>
    <n v="0"/>
    <n v="20808"/>
    <n v="16.053701015965167"/>
    <n v="344.5"/>
    <n v="5530.5"/>
  </r>
  <r>
    <s v="Idaho"/>
    <s v="John Adams"/>
    <x v="0"/>
    <n v="81"/>
    <n v="1"/>
    <s v="Korean War surplus"/>
    <s v="Gandhi-like"/>
    <n v="2"/>
    <s v="Good"/>
    <n v="2"/>
    <n v="33"/>
    <n v="14"/>
    <s v="Central Planning"/>
    <n v="2061"/>
    <n v="442"/>
    <s v="Plentiful"/>
    <n v="70"/>
    <s v="Large"/>
    <n v="7.5"/>
    <s v="Pacific Rim"/>
    <s v="Soviet Union"/>
    <n v="49498"/>
    <s v="http://blocgame.com/stats.php?id=63484"/>
    <n v="0"/>
    <n v="0"/>
    <n v="30373"/>
    <n v="24.016496846191171"/>
    <n v="343.5"/>
    <n v="8249.6666666666661"/>
  </r>
  <r>
    <s v="ZAMENTA"/>
    <s v="ShAh FAr HAn"/>
    <x v="0"/>
    <n v="243"/>
    <n v="6"/>
    <s v="Korean War surplus"/>
    <s v="Gandhi-like"/>
    <n v="5"/>
    <s v="Poor"/>
    <n v="43"/>
    <n v="20"/>
    <n v="10"/>
    <s v="Central Planning"/>
    <n v="2057"/>
    <n v="296"/>
    <s v="Untapped"/>
    <n v="90"/>
    <s v="Powerful"/>
    <n v="9"/>
    <s v="Pacific Rim"/>
    <s v="Soviet Union"/>
    <n v="45211"/>
    <s v="http://blocgame.com/stats.php?id=61998"/>
    <n v="0"/>
    <n v="0"/>
    <n v="30211"/>
    <n v="21.979095770539622"/>
    <n v="342.83333333333331"/>
    <n v="7535.166666666667"/>
  </r>
  <r>
    <s v="Sea13"/>
    <s v="Seaman"/>
    <x v="6"/>
    <n v="28"/>
    <n v="4"/>
    <s v="Second World War surplus"/>
    <s v="Angelic"/>
    <n v="2"/>
    <s v="Good"/>
    <n v="2"/>
    <n v="10"/>
    <n v="7"/>
    <s v="Central Planning"/>
    <n v="2055"/>
    <n v="416"/>
    <s v="Untapped"/>
    <n v="90"/>
    <s v="Somewhat Large"/>
    <n v="6"/>
    <s v="Pacific Rim"/>
    <s v="Neutral"/>
    <n v="8815"/>
    <s v="http://blocgame.com/stats.php?id=62117"/>
    <n v="0"/>
    <n v="0"/>
    <n v="940"/>
    <n v="4.2895377128953776"/>
    <n v="342.5"/>
    <n v="1469.1666666666667"/>
  </r>
  <r>
    <s v="Masterton East"/>
    <s v="Natedogg"/>
    <x v="5"/>
    <n v="58"/>
    <n v="0"/>
    <s v="Korean War surplus"/>
    <s v="Nice"/>
    <n v="2"/>
    <s v="Elite"/>
    <n v="11"/>
    <n v="10"/>
    <n v="3"/>
    <s v="Free Market"/>
    <n v="2054"/>
    <n v="13"/>
    <s v="Untapped"/>
    <n v="90"/>
    <s v="Very Powerful"/>
    <n v="10"/>
    <s v="Pacific Rim"/>
    <s v="United States"/>
    <n v="18665"/>
    <s v="http://blocgame.com/stats.php?id=58225"/>
    <n v="0"/>
    <n v="0"/>
    <n v="12290"/>
    <n v="9.0871470301850046"/>
    <n v="342.33333333333331"/>
    <n v="3110.8333333333335"/>
  </r>
  <r>
    <s v="Stings"/>
    <s v="Sting"/>
    <x v="2"/>
    <n v="125"/>
    <n v="1"/>
    <s v="Korean War surplus"/>
    <s v="Good"/>
    <n v="2"/>
    <s v="Standard"/>
    <n v="9"/>
    <n v="19"/>
    <n v="21"/>
    <s v="Free Market"/>
    <n v="2049"/>
    <n v="3913"/>
    <s v="Untapped"/>
    <n v="90"/>
    <s v="Very Powerful"/>
    <n v="10"/>
    <s v="Mesopotamia"/>
    <s v="United States"/>
    <n v="29507"/>
    <s v="http://blocgame.com/stats.php?id=62660"/>
    <n v="0"/>
    <n v="0"/>
    <n v="13007"/>
    <n v="14.400683260126891"/>
    <n v="341.5"/>
    <n v="4917.833333333333"/>
  </r>
  <r>
    <s v="Zuyazayuza"/>
    <s v="Zuyazayuza"/>
    <x v="0"/>
    <n v="190"/>
    <n v="14"/>
    <s v="Almost Modern"/>
    <s v="Gandhi-like"/>
    <n v="5"/>
    <s v="Standard"/>
    <n v="6"/>
    <n v="48"/>
    <n v="8"/>
    <s v="Mixed Economy"/>
    <n v="2048"/>
    <n v="183"/>
    <s v="Untapped"/>
    <n v="90"/>
    <s v="Very Powerful"/>
    <n v="10"/>
    <s v="Caribbean"/>
    <s v="United States"/>
    <n v="68682"/>
    <s v="http://blocgame.com/stats.php?id=62470"/>
    <n v="0"/>
    <n v="0"/>
    <n v="43932"/>
    <n v="33.5361328125"/>
    <n v="341.33333333333331"/>
    <n v="11447"/>
  </r>
  <r>
    <s v="Empyrea"/>
    <s v="Sir_Scarf"/>
    <x v="0"/>
    <n v="51"/>
    <n v="3"/>
    <s v="Korean War surplus"/>
    <s v="Gandhi-like"/>
    <n v="2"/>
    <s v="Standard"/>
    <n v="7"/>
    <n v="18"/>
    <n v="3"/>
    <s v="Central Planning"/>
    <n v="2038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778213935230617"/>
    <n v="339.66666666666669"/>
    <n v="5359.333333333333"/>
  </r>
  <r>
    <s v="Octobia"/>
    <s v="Octo"/>
    <x v="3"/>
    <n v="93"/>
    <n v="0"/>
    <s v="Korean War surplus"/>
    <s v="Nice"/>
    <n v="1"/>
    <s v="Elite"/>
    <n v="0"/>
    <n v="10"/>
    <n v="15"/>
    <s v="Central Planning"/>
    <n v="2035"/>
    <n v="3893"/>
    <s v="Near Depletion"/>
    <n v="10"/>
    <s v="Small"/>
    <n v="3"/>
    <s v="Arabia"/>
    <s v="Soviet Union"/>
    <n v="40836"/>
    <s v="http://blocgame.com/stats.php?id=61272"/>
    <n v="0"/>
    <n v="0"/>
    <n v="30711"/>
    <n v="20.066830466830467"/>
    <n v="339.16666666666669"/>
    <n v="6806"/>
  </r>
  <r>
    <s v="Spartang"/>
    <s v="Najib abdul razak"/>
    <x v="6"/>
    <n v="61"/>
    <n v="0"/>
    <s v="Korean War surplus"/>
    <s v="Gandhi-like"/>
    <n v="1"/>
    <s v="Standard"/>
    <n v="5"/>
    <n v="13"/>
    <n v="3"/>
    <s v="Central Planning"/>
    <n v="2028"/>
    <n v="143"/>
    <s v="Plentiful"/>
    <n v="70"/>
    <s v="Small"/>
    <n v="3"/>
    <s v="Caribbean"/>
    <s v="Soviet Union"/>
    <n v="24347"/>
    <s v="http://blocgame.com/stats.php?id=64166"/>
    <n v="0"/>
    <n v="0"/>
    <n v="17597"/>
    <n v="12.00542406311637"/>
    <n v="338"/>
    <n v="4057.8333333333335"/>
  </r>
  <r>
    <s v="Buchepalia"/>
    <s v="ubiqa"/>
    <x v="1"/>
    <n v="60"/>
    <n v="1"/>
    <s v="Second World War surplus"/>
    <s v="Gandhi-like"/>
    <n v="3"/>
    <s v="Good"/>
    <n v="14"/>
    <n v="21"/>
    <n v="10"/>
    <s v="Central Planning"/>
    <n v="2025"/>
    <n v="211"/>
    <s v="Untapped"/>
    <n v="90"/>
    <s v="Powerful"/>
    <n v="9"/>
    <s v="Caribbean"/>
    <s v="Soviet Union"/>
    <n v="19014"/>
    <s v="http://blocgame.com/stats.php?id=60734"/>
    <n v="0"/>
    <n v="0"/>
    <n v="5139"/>
    <n v="9.3896296296296295"/>
    <n v="337.5"/>
    <n v="3169"/>
  </r>
  <r>
    <s v="fjortonattio8"/>
    <s v="fiveonesix"/>
    <x v="0"/>
    <n v="106"/>
    <n v="1"/>
    <s v="Korean War surplus"/>
    <s v="Gandhi-like"/>
    <n v="4"/>
    <s v="Elite"/>
    <n v="5"/>
    <n v="43"/>
    <n v="5"/>
    <s v="Free Market"/>
    <n v="2025"/>
    <n v="257"/>
    <s v="Untapped"/>
    <n v="90"/>
    <s v="Very Powerful"/>
    <n v="10"/>
    <s v="Gran Colombia"/>
    <s v="United States"/>
    <n v="37335"/>
    <s v="http://blocgame.com/stats.php?id=63413"/>
    <n v="0"/>
    <n v="0"/>
    <n v="16335"/>
    <n v="18.437037037037037"/>
    <n v="337.5"/>
    <n v="6222.5"/>
  </r>
  <r>
    <s v="Cairobya"/>
    <s v="Garry Lorvathian"/>
    <x v="2"/>
    <n v="20"/>
    <n v="1"/>
    <s v="Korean War surplus"/>
    <s v="Normal"/>
    <n v="2"/>
    <s v="Elite"/>
    <n v="1"/>
    <n v="12"/>
    <n v="6"/>
    <s v="Mixed Economy"/>
    <n v="2025"/>
    <n v="433"/>
    <s v="Near Depletion"/>
    <n v="10"/>
    <s v="Mediocre"/>
    <n v="4.5"/>
    <s v="Egypt"/>
    <s v="United States"/>
    <n v="18160"/>
    <s v="http://blocgame.com/stats.php?id=64173"/>
    <n v="0"/>
    <n v="0"/>
    <n v="9910"/>
    <n v="8.9679012345679006"/>
    <n v="337.5"/>
    <n v="3026.6666666666665"/>
  </r>
  <r>
    <s v="Robots"/>
    <s v="stormbot28"/>
    <x v="5"/>
    <n v="127"/>
    <n v="2"/>
    <s v="Korean War surplus"/>
    <s v="Gandhi-like"/>
    <n v="2"/>
    <s v="Good"/>
    <n v="7"/>
    <n v="11"/>
    <n v="2"/>
    <s v="Mixed Economy"/>
    <n v="2010"/>
    <n v="177"/>
    <s v="Untapped"/>
    <n v="90"/>
    <s v="Very Powerful"/>
    <n v="10"/>
    <s v="Caribbean"/>
    <s v="United States"/>
    <n v="20528"/>
    <s v="http://blocgame.com/stats.php?id=40242"/>
    <n v="0"/>
    <n v="0"/>
    <n v="14153"/>
    <n v="10.212935323383084"/>
    <n v="335"/>
    <n v="3421.3333333333335"/>
  </r>
  <r>
    <s v="KaleCepo"/>
    <s v="sultan lee"/>
    <x v="6"/>
    <n v="237"/>
    <n v="25"/>
    <s v="Almost Modern"/>
    <s v="Gandhi-like"/>
    <n v="9"/>
    <s v="Good"/>
    <n v="4"/>
    <n v="118"/>
    <n v="15"/>
    <s v="Free Market"/>
    <n v="2007"/>
    <n v="41"/>
    <s v="Untapped"/>
    <n v="90"/>
    <s v="Very Powerful"/>
    <n v="10"/>
    <s v="East Indies"/>
    <s v="United States"/>
    <n v="93019"/>
    <s v="http://blocgame.com/stats.php?id=60711"/>
    <n v="0"/>
    <n v="0"/>
    <n v="36394"/>
    <n v="46.347284504235176"/>
    <n v="334.5"/>
    <n v="15503.166666666666"/>
  </r>
  <r>
    <s v="Whadjuk"/>
    <s v="MarsOz"/>
    <x v="14"/>
    <n v="27"/>
    <n v="3"/>
    <s v="First World War surplus"/>
    <s v="Gandhi-like"/>
    <n v="2"/>
    <s v="Undisciplined Rabble"/>
    <n v="0"/>
    <n v="7"/>
    <n v="6"/>
    <s v="Central Planning"/>
    <n v="2006"/>
    <n v="3251"/>
    <s v="Plentiful"/>
    <n v="70"/>
    <s v="Large"/>
    <n v="7.5"/>
    <s v="Mesopotamia"/>
    <s v="Soviet Union"/>
    <n v="11341"/>
    <s v="http://blocgame.com/stats.php?id=63576"/>
    <n v="0"/>
    <n v="0"/>
    <n v="4966"/>
    <n v="5.6535393818544364"/>
    <n v="334.33333333333331"/>
    <n v="1890.1666666666667"/>
  </r>
  <r>
    <s v="East Takistan"/>
    <s v="Sheepshagger"/>
    <x v="12"/>
    <n v="31"/>
    <n v="0"/>
    <s v="Second World War surplus"/>
    <s v="Gandhi-like"/>
    <n v="1"/>
    <s v="Standard"/>
    <n v="0"/>
    <n v="11"/>
    <n v="3"/>
    <s v="Central Planning"/>
    <n v="1996"/>
    <n v="1353"/>
    <s v="Plentiful"/>
    <n v="70"/>
    <s v="Mediocre"/>
    <n v="4.5"/>
    <s v="Arabia"/>
    <s v="Soviet Union"/>
    <n v="14969"/>
    <s v="http://blocgame.com/stats.php?id=58950"/>
    <n v="0"/>
    <n v="0"/>
    <n v="8969"/>
    <n v="7.4994989979959916"/>
    <n v="332.66666666666669"/>
    <n v="2494.8333333333335"/>
  </r>
  <r>
    <s v="kodiang"/>
    <s v="tester2"/>
    <x v="16"/>
    <n v="104"/>
    <n v="6"/>
    <s v="Korean War surplus"/>
    <s v="Gandhi-like"/>
    <n v="5"/>
    <s v="Good"/>
    <n v="17"/>
    <n v="26"/>
    <n v="14"/>
    <s v="Free Market"/>
    <n v="1996"/>
    <n v="58"/>
    <s v="Untapped"/>
    <n v="90"/>
    <s v="Very Powerful"/>
    <n v="10"/>
    <s v="Pacific Rim"/>
    <s v="United States"/>
    <n v="31225"/>
    <s v="http://blocgame.com/stats.php?id=60531"/>
    <n v="0"/>
    <n v="0"/>
    <n v="12475"/>
    <n v="15.6437875751503"/>
    <n v="332.66666666666669"/>
    <n v="5204.166666666667"/>
  </r>
  <r>
    <s v="Abel"/>
    <s v="ProtoGoomba"/>
    <x v="0"/>
    <n v="59"/>
    <n v="0"/>
    <s v="Korean War surplus"/>
    <s v="Gandhi-like"/>
    <n v="1"/>
    <s v="Elite"/>
    <n v="0"/>
    <n v="11"/>
    <n v="8"/>
    <s v="Central Planning"/>
    <n v="1993"/>
    <n v="2453"/>
    <s v="Near Depletion"/>
    <n v="10"/>
    <s v="Powerful"/>
    <n v="9"/>
    <s v="Atlas"/>
    <s v="Soviet Union"/>
    <n v="13103"/>
    <s v="http://blocgame.com/stats.php?id=64248"/>
    <n v="0"/>
    <n v="0"/>
    <n v="5228"/>
    <n v="6.5745107877571503"/>
    <n v="332.16666666666669"/>
    <n v="2183.8333333333335"/>
  </r>
  <r>
    <s v="Wafflonia"/>
    <s v="Stellarwaffle"/>
    <x v="3"/>
    <n v="82"/>
    <n v="0"/>
    <s v="Korean War surplus"/>
    <s v="Nice"/>
    <n v="4"/>
    <s v="Good"/>
    <n v="0"/>
    <n v="22"/>
    <n v="12"/>
    <s v="Central Planning"/>
    <n v="1992"/>
    <n v="3922"/>
    <s v="Plentiful"/>
    <n v="70"/>
    <s v="Large"/>
    <n v="7.5"/>
    <s v="Egypt"/>
    <s v="Soviet Union"/>
    <n v="43778"/>
    <s v="http://blocgame.com/stats.php?id=63064"/>
    <n v="0"/>
    <n v="0"/>
    <n v="28028"/>
    <n v="21.976907630522089"/>
    <n v="332"/>
    <n v="7296.333333333333"/>
  </r>
  <r>
    <s v="Nerdia"/>
    <s v="TheKyu"/>
    <x v="1"/>
    <n v="79"/>
    <n v="11"/>
    <s v="Korean War surplus"/>
    <s v="Questionable"/>
    <n v="5"/>
    <s v="Standard"/>
    <n v="3"/>
    <n v="45"/>
    <n v="25"/>
    <s v="Mixed Economy"/>
    <n v="1982"/>
    <n v="0"/>
    <s v="Untapped"/>
    <n v="90"/>
    <s v="Very Powerful"/>
    <n v="10"/>
    <s v="Caribbean"/>
    <s v="Neutral"/>
    <n v="45548"/>
    <s v="http://blocgame.com/stats.php?id=56451"/>
    <n v="0"/>
    <n v="0"/>
    <n v="15548"/>
    <n v="22.980827447023209"/>
    <n v="330.33333333333331"/>
    <n v="7591.333333333333"/>
  </r>
  <r>
    <s v="Derpkins"/>
    <s v="Mr. Derp"/>
    <x v="8"/>
    <n v="26"/>
    <n v="0"/>
    <s v="First World War surplus"/>
    <s v="Angelic"/>
    <n v="0"/>
    <s v="Elite"/>
    <n v="0"/>
    <n v="4"/>
    <n v="4"/>
    <s v="Central Planning"/>
    <n v="1980"/>
    <n v="332"/>
    <s v="Plentiful"/>
    <n v="70"/>
    <s v="Somewhat Large"/>
    <n v="6"/>
    <s v="Pacific Rim"/>
    <s v="Neutral"/>
    <n v="8025"/>
    <s v="http://blocgame.com/stats.php?id=59737"/>
    <n v="0"/>
    <n v="0"/>
    <n v="5025"/>
    <n v="4.0530303030303028"/>
    <n v="330"/>
    <n v="1337.5"/>
  </r>
  <r>
    <s v="Ceannesburg"/>
    <s v="theorange0"/>
    <x v="0"/>
    <n v="148"/>
    <n v="15"/>
    <s v="Korean War surplus"/>
    <s v="Gandhi-like"/>
    <n v="5"/>
    <s v="Undisciplined Rabble"/>
    <n v="1"/>
    <n v="24"/>
    <n v="6"/>
    <s v="Mixed Economy"/>
    <n v="1964"/>
    <n v="0"/>
    <s v="Untapped"/>
    <n v="90"/>
    <s v="Very Powerful"/>
    <n v="10"/>
    <s v="Mesoamerica"/>
    <s v="United States"/>
    <n v="33587"/>
    <s v="http://blocgame.com/stats.php?id=56500"/>
    <n v="0"/>
    <n v="0"/>
    <n v="18587"/>
    <n v="17.10132382892057"/>
    <n v="327.33333333333331"/>
    <n v="5597.833333333333"/>
  </r>
  <r>
    <s v="Ladina"/>
    <s v="MightyBjï¿½rn"/>
    <x v="8"/>
    <n v="3"/>
    <n v="0"/>
    <s v="Korean War surplus"/>
    <s v="Isolated"/>
    <n v="1"/>
    <s v="Poor"/>
    <n v="0"/>
    <n v="26"/>
    <n v="2"/>
    <s v="Central Planning"/>
    <n v="1959"/>
    <n v="19"/>
    <n v="0"/>
    <n v="40"/>
    <s v="Small"/>
    <n v="3"/>
    <s v="Caribbean"/>
    <s v="Soviet Union"/>
    <n v="49749"/>
    <s v="http://blocgame.com/stats.php?id=62936"/>
    <n v="0"/>
    <n v="0"/>
    <n v="38499"/>
    <n v="25.395099540581931"/>
    <n v="326.5"/>
    <n v="8291.5"/>
  </r>
  <r>
    <s v="Mongolstan"/>
    <s v="Khan"/>
    <x v="0"/>
    <n v="175"/>
    <n v="5"/>
    <s v="Korean War surplus"/>
    <s v="Gandhi-like"/>
    <n v="6"/>
    <s v="Good"/>
    <n v="1"/>
    <n v="58"/>
    <n v="7"/>
    <s v="Central Planning"/>
    <n v="1955"/>
    <n v="394"/>
    <s v="Untapped"/>
    <n v="90"/>
    <s v="Very Powerful"/>
    <n v="10"/>
    <s v="China"/>
    <s v="Soviet Union"/>
    <n v="67304"/>
    <s v="http://blocgame.com/stats.php?id=47945"/>
    <n v="0"/>
    <n v="0"/>
    <n v="38429"/>
    <n v="34.426598465473148"/>
    <n v="325.83333333333331"/>
    <n v="11217.333333333334"/>
  </r>
  <r>
    <s v="Iwo Jima"/>
    <s v="Tadamichi Kuribayashi"/>
    <x v="0"/>
    <n v="193"/>
    <n v="11"/>
    <s v="Korean War surplus"/>
    <s v="Gandhi-like"/>
    <n v="5"/>
    <s v="Good"/>
    <n v="3"/>
    <n v="45"/>
    <n v="20"/>
    <s v="Central Planning"/>
    <n v="1953"/>
    <n v="58"/>
    <n v="0"/>
    <n v="40"/>
    <s v="Very Powerful"/>
    <n v="10"/>
    <s v="Pacific Rim"/>
    <s v="Soviet Union"/>
    <n v="61696"/>
    <s v="http://blocgame.com/stats.php?id=63259"/>
    <n v="0"/>
    <n v="0"/>
    <n v="33571"/>
    <n v="31.590373783922171"/>
    <n v="325.5"/>
    <n v="10282.666666666666"/>
  </r>
  <r>
    <s v="Llorxye"/>
    <s v="qiffahsy"/>
    <x v="6"/>
    <n v="207"/>
    <n v="2"/>
    <s v="Korean War surplus"/>
    <s v="Angelic"/>
    <n v="2"/>
    <s v="Good"/>
    <n v="0"/>
    <n v="17"/>
    <n v="3"/>
    <s v="Central Planning"/>
    <n v="1947"/>
    <n v="353"/>
    <s v="Untapped"/>
    <n v="90"/>
    <s v="Powerful"/>
    <n v="9"/>
    <s v="East Indies"/>
    <s v="Soviet Union"/>
    <n v="28934"/>
    <s v="http://blocgame.com/stats.php?id=61688"/>
    <n v="0"/>
    <n v="0"/>
    <n v="19934"/>
    <n v="14.860811504879301"/>
    <n v="324.5"/>
    <n v="4822.333333333333"/>
  </r>
  <r>
    <s v="Magical Horses"/>
    <s v="Tzafety"/>
    <x v="0"/>
    <n v="119"/>
    <n v="2"/>
    <s v="Korean War surplus"/>
    <s v="Gandhi-like"/>
    <n v="6"/>
    <s v="Elite"/>
    <n v="21"/>
    <n v="33"/>
    <n v="23"/>
    <s v="Central Planning"/>
    <n v="1944"/>
    <n v="2523"/>
    <s v="Untapped"/>
    <n v="90"/>
    <s v="Powerful"/>
    <n v="9"/>
    <s v="Arabia"/>
    <s v="Soviet Union"/>
    <n v="40452"/>
    <s v="http://blocgame.com/stats.php?id=51070"/>
    <n v="0"/>
    <n v="0"/>
    <n v="14952"/>
    <n v="20.808641975308642"/>
    <n v="324"/>
    <n v="6742"/>
  </r>
  <r>
    <s v="Kek Slovakia"/>
    <s v="Fidel Kekstro"/>
    <x v="0"/>
    <n v="100"/>
    <n v="11"/>
    <s v="Korean War surplus"/>
    <s v="Gandhi-like"/>
    <n v="4"/>
    <s v="Elite"/>
    <n v="44"/>
    <n v="38"/>
    <n v="23"/>
    <s v="Central Planning"/>
    <n v="1942"/>
    <n v="424"/>
    <s v="Untapped"/>
    <n v="90"/>
    <s v="Very Powerful"/>
    <n v="10"/>
    <s v="Pacific Rim"/>
    <s v="Soviet Union"/>
    <n v="40300"/>
    <s v="http://blocgame.com/stats.php?id=63462"/>
    <n v="0"/>
    <n v="0"/>
    <n v="14425"/>
    <n v="20.751802265705457"/>
    <n v="323.66666666666669"/>
    <n v="6716.666666666667"/>
  </r>
  <r>
    <s v="EthariousDrag"/>
    <s v="VynerBrook"/>
    <x v="6"/>
    <n v="83"/>
    <n v="3"/>
    <s v="Second World War surplus"/>
    <s v="Gandhi-like"/>
    <n v="2"/>
    <s v="Good"/>
    <n v="11"/>
    <n v="25"/>
    <n v="11"/>
    <s v="Central Planning"/>
    <n v="1927"/>
    <n v="4762"/>
    <s v="Untapped"/>
    <n v="90"/>
    <s v="Large"/>
    <n v="7.5"/>
    <s v="Egypt"/>
    <s v="Soviet Union"/>
    <n v="32217"/>
    <s v="http://blocgame.com/stats.php?id=64596"/>
    <n v="0"/>
    <n v="0"/>
    <n v="17217"/>
    <n v="16.718733783082513"/>
    <n v="321.16666666666669"/>
    <n v="5369.5"/>
  </r>
  <r>
    <s v="Khebabistan"/>
    <s v="Khebab"/>
    <x v="14"/>
    <n v="19"/>
    <n v="0"/>
    <s v="First World War surplus"/>
    <s v="Gandhi-like"/>
    <n v="1"/>
    <s v="Standard"/>
    <n v="21"/>
    <n v="12"/>
    <n v="12"/>
    <s v="Mixed Economy"/>
    <n v="1919"/>
    <n v="957"/>
    <s v="Untapped"/>
    <n v="90"/>
    <s v="Meagre"/>
    <n v="1.5"/>
    <s v="Arabia"/>
    <s v="Neutral"/>
    <n v="10080"/>
    <s v="http://blocgame.com/stats.php?id=51401"/>
    <n v="0"/>
    <n v="0"/>
    <n v="330"/>
    <n v="5.2527357998957793"/>
    <n v="319.83333333333331"/>
    <n v="1680"/>
  </r>
  <r>
    <s v="BOOP"/>
    <s v="TRIGGERED"/>
    <x v="13"/>
    <n v="9"/>
    <n v="0"/>
    <s v="First World War surplus"/>
    <s v="Mad Dog"/>
    <n v="0"/>
    <s v="Undisciplined Rabble"/>
    <n v="3"/>
    <n v="8"/>
    <n v="2"/>
    <s v="Central Planning"/>
    <n v="1916"/>
    <n v="115"/>
    <s v="Untapped"/>
    <n v="90"/>
    <s v="Mediocre"/>
    <n v="4.5"/>
    <s v="China"/>
    <s v="Neutral"/>
    <n v="4771"/>
    <s v="http://blocgame.com/stats.php?id=58737"/>
    <n v="0"/>
    <n v="0"/>
    <n v="1021"/>
    <n v="2.4900835073068892"/>
    <n v="319.33333333333331"/>
    <n v="795.16666666666663"/>
  </r>
  <r>
    <s v="Nuketown"/>
    <s v="Blobby78"/>
    <x v="0"/>
    <n v="4"/>
    <n v="1"/>
    <s v="Korean War surplus"/>
    <s v="Nice"/>
    <n v="2"/>
    <s v="Elite"/>
    <n v="4"/>
    <n v="10"/>
    <n v="10"/>
    <s v="Central Planning"/>
    <n v="1911"/>
    <n v="3635"/>
    <s v="Untapped"/>
    <n v="90"/>
    <s v="Large"/>
    <n v="7.5"/>
    <s v="Egypt"/>
    <s v="Soviet Union"/>
    <n v="19835"/>
    <s v="http://blocgame.com/stats.php?id=59614"/>
    <n v="0"/>
    <n v="0"/>
    <n v="10835"/>
    <n v="10.379382522239665"/>
    <n v="318.5"/>
    <n v="3305.8333333333335"/>
  </r>
  <r>
    <s v="Fantastica"/>
    <s v="Tantayo"/>
    <x v="8"/>
    <n v="10"/>
    <n v="0"/>
    <s v="First World War surplus"/>
    <s v="Questionable"/>
    <n v="0"/>
    <s v="Standard"/>
    <n v="94"/>
    <n v="4"/>
    <n v="4"/>
    <s v="Mixed Economy"/>
    <n v="1909"/>
    <n v="167"/>
    <s v="Untapped"/>
    <n v="90"/>
    <s v="Small"/>
    <n v="3"/>
    <s v="China"/>
    <s v="Neutral"/>
    <n v="7591"/>
    <s v="http://blocgame.com/stats.php?id=60828"/>
    <n v="0"/>
    <n v="0"/>
    <n v="4591"/>
    <n v="3.9764274489261395"/>
    <n v="318.16666666666669"/>
    <n v="1265.1666666666667"/>
  </r>
  <r>
    <s v="meowtopia"/>
    <s v="vahalla"/>
    <x v="5"/>
    <n v="15"/>
    <n v="0"/>
    <s v="Second World War surplus"/>
    <s v="Gandhi-like"/>
    <n v="2"/>
    <s v="Standard"/>
    <n v="41"/>
    <n v="14"/>
    <n v="3"/>
    <s v="Free Market"/>
    <n v="1903"/>
    <n v="490"/>
    <s v="Near Depletion"/>
    <n v="10"/>
    <s v="Meagre"/>
    <n v="1.5"/>
    <s v="East Africa"/>
    <s v="United States"/>
    <n v="25039"/>
    <s v="http://blocgame.com/stats.php?id=64994"/>
    <n v="0"/>
    <n v="0"/>
    <n v="17164"/>
    <n v="13.157645822385707"/>
    <n v="317.16666666666669"/>
    <n v="4173.166666666667"/>
  </r>
  <r>
    <s v="Smyrno"/>
    <s v="Mallow"/>
    <x v="13"/>
    <n v="9"/>
    <n v="2"/>
    <s v="Second World War surplus"/>
    <s v="Normal"/>
    <n v="0"/>
    <s v="Undisciplined Rabble"/>
    <n v="0"/>
    <n v="1"/>
    <n v="1"/>
    <s v="Central Planning"/>
    <n v="1895"/>
    <n v="5431"/>
    <s v="Near Depletion"/>
    <n v="10"/>
    <s v="None"/>
    <n v="0"/>
    <s v="Arabia"/>
    <s v="United States"/>
    <n v="30808"/>
    <s v="http://blocgame.com/stats.php?id=62960"/>
    <n v="0"/>
    <n v="0"/>
    <n v="30058"/>
    <n v="16.257519788918206"/>
    <n v="315.83333333333331"/>
    <n v="5134.666666666667"/>
  </r>
  <r>
    <s v="Cyrodill"/>
    <s v="Tihomir"/>
    <x v="0"/>
    <n v="192"/>
    <n v="23"/>
    <s v="Almost Modern"/>
    <s v="Gandhi-like"/>
    <n v="5"/>
    <s v="Good"/>
    <n v="54"/>
    <n v="95"/>
    <n v="70"/>
    <s v="Central Planning"/>
    <n v="1882"/>
    <n v="5878"/>
    <s v="Plentiful"/>
    <n v="70"/>
    <s v="Very Powerful"/>
    <n v="10"/>
    <s v="Mesopotamia"/>
    <s v="United States"/>
    <n v="78702"/>
    <s v="http://blocgame.com/stats.php?id=53759"/>
    <n v="0"/>
    <n v="0"/>
    <n v="13077"/>
    <n v="41.818278427205101"/>
    <n v="313.66666666666669"/>
    <n v="13117"/>
  </r>
  <r>
    <s v="The Shitposters"/>
    <s v="The Pez"/>
    <x v="0"/>
    <n v="99"/>
    <n v="2"/>
    <s v="Korean War surplus"/>
    <s v="Gandhi-like"/>
    <n v="3"/>
    <s v="Elite"/>
    <n v="5"/>
    <n v="11"/>
    <n v="5"/>
    <s v="Central Planning"/>
    <n v="1881"/>
    <n v="271"/>
    <s v="Untapped"/>
    <n v="90"/>
    <s v="Very Powerful"/>
    <n v="10"/>
    <s v="Caribbean"/>
    <s v="Soviet Union"/>
    <n v="44938"/>
    <s v="http://blocgame.com/stats.php?id=63636"/>
    <n v="0"/>
    <n v="0"/>
    <n v="36688"/>
    <n v="23.890483785220628"/>
    <n v="313.5"/>
    <n v="7489.666666666667"/>
  </r>
  <r>
    <s v="Australia Minor"/>
    <s v="[TACTIC]MasterBel2"/>
    <x v="9"/>
    <n v="25"/>
    <n v="3"/>
    <s v="Second World War surplus"/>
    <s v="Gandhi-like"/>
    <n v="2"/>
    <s v="Elite"/>
    <n v="11"/>
    <n v="24"/>
    <n v="7"/>
    <s v="Central Planning"/>
    <n v="1880"/>
    <n v="334"/>
    <s v="Near Depletion"/>
    <n v="10"/>
    <s v="Mediocre"/>
    <n v="4.5"/>
    <s v="Southern Cone"/>
    <s v="Soviet Union"/>
    <n v="13510"/>
    <s v="http://blocgame.com/stats.php?id=64843"/>
    <n v="0"/>
    <n v="0"/>
    <n v="385"/>
    <n v="7.1861702127659575"/>
    <n v="313.33333333333331"/>
    <n v="2251.6666666666665"/>
  </r>
  <r>
    <s v="Black Pearl"/>
    <s v="Jacks Sparrows"/>
    <x v="11"/>
    <n v="46"/>
    <n v="1"/>
    <s v="Second World War surplus"/>
    <s v="Gandhi-like"/>
    <n v="2"/>
    <s v="Good"/>
    <n v="17"/>
    <n v="18"/>
    <n v="9"/>
    <s v="Mixed Economy"/>
    <n v="1877"/>
    <n v="67"/>
    <n v="0"/>
    <n v="40"/>
    <s v="Large"/>
    <n v="7.5"/>
    <s v="Southern Cone"/>
    <s v="Soviet Union"/>
    <n v="17505"/>
    <s v="http://blocgame.com/stats.php?id=63631"/>
    <n v="0"/>
    <n v="0"/>
    <n v="5880"/>
    <n v="9.3260522109749608"/>
    <n v="312.83333333333331"/>
    <n v="2917.5"/>
  </r>
  <r>
    <s v="Ashbury"/>
    <s v="Mr.Southward"/>
    <x v="3"/>
    <n v="60"/>
    <n v="2"/>
    <s v="Second World War surplus"/>
    <s v="Gandhi-like"/>
    <n v="5"/>
    <s v="Elite"/>
    <n v="14"/>
    <n v="29"/>
    <n v="11"/>
    <s v="Free Market"/>
    <n v="1877"/>
    <n v="124"/>
    <s v="Near Depletion"/>
    <n v="10"/>
    <s v="Powerful"/>
    <n v="9"/>
    <s v="Pacific Rim"/>
    <s v="United States"/>
    <n v="34489"/>
    <s v="http://blocgame.com/stats.php?id=64755"/>
    <n v="0"/>
    <n v="0"/>
    <n v="15739"/>
    <n v="18.374533830580713"/>
    <n v="312.83333333333331"/>
    <n v="5748.166666666667"/>
  </r>
  <r>
    <s v="Losong"/>
    <s v="Hafirus"/>
    <x v="6"/>
    <n v="125"/>
    <n v="14"/>
    <s v="Korean War surplus"/>
    <s v="Gandhi-like"/>
    <n v="4"/>
    <s v="Good"/>
    <n v="24"/>
    <n v="30"/>
    <n v="5"/>
    <s v="Mixed Economy"/>
    <n v="1872"/>
    <n v="87"/>
    <s v="Untapped"/>
    <n v="90"/>
    <s v="Very Powerful"/>
    <n v="10"/>
    <s v="Pacific Rim"/>
    <s v="Neutral"/>
    <n v="48724"/>
    <s v="http://blocgame.com/stats.php?id=60570"/>
    <n v="0"/>
    <s v="1 Tons"/>
    <n v="32599"/>
    <n v="26.027777777777779"/>
    <n v="312"/>
    <n v="8120.666666666667"/>
  </r>
  <r>
    <s v="The Deserted"/>
    <s v="Kamakazi Sunshine"/>
    <x v="13"/>
    <n v="60"/>
    <n v="1"/>
    <s v="Korean War surplus"/>
    <s v="Gandhi-like"/>
    <n v="3"/>
    <s v="Elite"/>
    <n v="7"/>
    <n v="22"/>
    <n v="4"/>
    <s v="Central Planning"/>
    <n v="1863"/>
    <n v="410"/>
    <s v="Near Depletion"/>
    <n v="10"/>
    <s v="Very Powerful"/>
    <n v="10"/>
    <s v="Pacific Rim"/>
    <s v="Soviet Union"/>
    <n v="14817"/>
    <s v="http://blocgame.com/stats.php?id=40459"/>
    <n v="0"/>
    <n v="0"/>
    <n v="2817"/>
    <n v="7.9533011272141705"/>
    <n v="310.5"/>
    <n v="2469.5"/>
  </r>
  <r>
    <s v="Ipoh"/>
    <s v="QiffahsyII"/>
    <x v="3"/>
    <n v="136"/>
    <n v="2"/>
    <s v="Korean War surplus"/>
    <s v="Gandhi-like"/>
    <n v="2"/>
    <s v="Poor"/>
    <n v="0"/>
    <n v="9"/>
    <n v="17"/>
    <s v="Central Planning"/>
    <n v="1862"/>
    <n v="189"/>
    <s v="Plentiful"/>
    <n v="70"/>
    <s v="Powerful"/>
    <n v="9"/>
    <s v="Arabia"/>
    <s v="Soviet Union"/>
    <n v="34185"/>
    <s v="http://blocgame.com/stats.php?id=62127"/>
    <n v="0"/>
    <n v="0"/>
    <n v="22935"/>
    <n v="18.359291084854995"/>
    <n v="310.33333333333331"/>
    <n v="5697.5"/>
  </r>
  <r>
    <s v="Chaos county"/>
    <s v="Chavo"/>
    <x v="16"/>
    <n v="90"/>
    <n v="0"/>
    <s v="Korean War surplus"/>
    <s v="Gandhi-like"/>
    <n v="2"/>
    <s v="Good"/>
    <n v="42"/>
    <n v="13"/>
    <n v="9"/>
    <s v="Mixed Economy"/>
    <n v="1850"/>
    <n v="7543"/>
    <s v="Untapped"/>
    <n v="90"/>
    <s v="Large"/>
    <n v="7.5"/>
    <s v="Atlas"/>
    <s v="United States"/>
    <n v="20000"/>
    <s v="http://blocgame.com/stats.php?id=49736"/>
    <n v="0"/>
    <n v="0"/>
    <n v="10250"/>
    <n v="10.810810810810811"/>
    <n v="308.33333333333331"/>
    <n v="3333.3333333333335"/>
  </r>
  <r>
    <s v="Rimba Bara"/>
    <s v="hasnah53"/>
    <x v="5"/>
    <n v="46"/>
    <n v="0"/>
    <s v="Korean War surplus"/>
    <s v="Gandhi-like"/>
    <n v="2"/>
    <s v="Elite"/>
    <n v="1"/>
    <n v="15"/>
    <n v="2"/>
    <s v="Central Planning"/>
    <n v="1847"/>
    <n v="12"/>
    <s v="Untapped"/>
    <n v="90"/>
    <s v="Very Powerful"/>
    <n v="10"/>
    <s v="East Indies"/>
    <s v="Soviet Union"/>
    <n v="24642"/>
    <s v="http://blocgame.com/stats.php?id=61603"/>
    <n v="0"/>
    <n v="0"/>
    <n v="16767"/>
    <n v="13.34163508391987"/>
    <n v="307.83333333333331"/>
    <n v="4107"/>
  </r>
  <r>
    <s v="Hatmistan"/>
    <s v="Pertti II"/>
    <x v="12"/>
    <n v="14"/>
    <n v="0"/>
    <s v="Second World War surplus"/>
    <s v="Angelic"/>
    <n v="1"/>
    <s v="Good"/>
    <n v="13"/>
    <n v="5"/>
    <n v="3"/>
    <s v="Central Planning"/>
    <n v="1841"/>
    <n v="1339"/>
    <s v="Plentiful"/>
    <n v="70"/>
    <s v="Mediocre"/>
    <n v="4.5"/>
    <s v="Atlas"/>
    <s v="Neutral"/>
    <n v="18676"/>
    <s v="http://blocgame.com/stats.php?id=46162"/>
    <n v="0"/>
    <n v="0"/>
    <n v="14926"/>
    <n v="10.144486692015208"/>
    <n v="306.83333333333331"/>
    <n v="3112.6666666666665"/>
  </r>
  <r>
    <s v="Thimerica"/>
    <s v="Focus"/>
    <x v="17"/>
    <n v="9"/>
    <n v="0"/>
    <s v="Second World War surplus"/>
    <s v="Gandhi-like"/>
    <n v="1"/>
    <s v="Undisciplined Rabble"/>
    <n v="52"/>
    <n v="4"/>
    <n v="2"/>
    <s v="Central Planning"/>
    <n v="1838"/>
    <n v="2"/>
    <s v="Untapped"/>
    <n v="90"/>
    <s v="None"/>
    <n v="0"/>
    <s v="Gran Colombia"/>
    <s v="Soviet Union"/>
    <n v="8640"/>
    <s v="http://blocgame.com/stats.php?id=62883"/>
    <n v="0"/>
    <n v="0"/>
    <n v="5640"/>
    <n v="4.7007616974972795"/>
    <n v="306.33333333333331"/>
    <n v="1440"/>
  </r>
  <r>
    <s v="Moneymaking"/>
    <s v="Bill Gates"/>
    <x v="8"/>
    <n v="9"/>
    <n v="0"/>
    <s v="Second World War surplus"/>
    <s v="Gandhi-like"/>
    <n v="1"/>
    <s v="Elite"/>
    <n v="49"/>
    <n v="4"/>
    <n v="5"/>
    <s v="Mixed Economy"/>
    <n v="1835"/>
    <n v="625"/>
    <s v="Untapped"/>
    <n v="90"/>
    <s v="Powerful"/>
    <n v="9"/>
    <s v="Arabia"/>
    <s v="United States"/>
    <n v="3405"/>
    <s v="http://blocgame.com/stats.php?id=64271"/>
    <n v="0"/>
    <n v="0"/>
    <n v="-720"/>
    <n v="1.8555858310626703"/>
    <n v="305.83333333333331"/>
    <n v="567.5"/>
  </r>
  <r>
    <s v="Khalifah"/>
    <s v="Appi jaafar"/>
    <x v="6"/>
    <n v="12"/>
    <n v="3"/>
    <s v="Second World War surplus"/>
    <s v="Gandhi-like"/>
    <n v="3"/>
    <s v="Standard"/>
    <n v="8"/>
    <n v="11"/>
    <n v="7"/>
    <s v="Central Planning"/>
    <n v="1834"/>
    <n v="568"/>
    <s v="Near Depletion"/>
    <n v="10"/>
    <s v="Large"/>
    <n v="7.5"/>
    <s v="Pacific Rim"/>
    <s v="Soviet Union"/>
    <n v="14368"/>
    <s v="http://blocgame.com/stats.php?id=62665"/>
    <n v="0"/>
    <n v="0"/>
    <n v="5368"/>
    <n v="7.8342420937840789"/>
    <n v="305.66666666666669"/>
    <n v="2394.6666666666665"/>
  </r>
  <r>
    <s v="OurTown"/>
    <s v="StarlightGlimmer"/>
    <x v="0"/>
    <n v="150"/>
    <n v="12"/>
    <s v="Vietnam War surplus"/>
    <s v="Gandhi-like"/>
    <n v="7"/>
    <s v="Good"/>
    <n v="16"/>
    <n v="46"/>
    <n v="26"/>
    <s v="Central Planning"/>
    <n v="1832"/>
    <n v="3000"/>
    <s v="Untapped"/>
    <n v="90"/>
    <s v="Very Powerful"/>
    <n v="10"/>
    <s v="Persia"/>
    <s v="Soviet Union"/>
    <n v="55541"/>
    <s v="http://blocgame.com/stats.php?id=51681"/>
    <n v="0"/>
    <n v="0"/>
    <n v="23291"/>
    <n v="30.317139737991265"/>
    <n v="305.33333333333331"/>
    <n v="9256.8333333333339"/>
  </r>
  <r>
    <s v="Ussk"/>
    <s v="Sabariahhisham"/>
    <x v="11"/>
    <n v="6"/>
    <n v="3"/>
    <s v="Korean War surplus"/>
    <s v="Gandhi-like"/>
    <n v="3"/>
    <s v="Undisciplined Rabble"/>
    <n v="14"/>
    <n v="8"/>
    <n v="14"/>
    <s v="Free Market"/>
    <n v="1831"/>
    <n v="600"/>
    <s v="Depleted"/>
    <n v="0"/>
    <s v="Large"/>
    <n v="7.5"/>
    <s v="Arabia"/>
    <s v="United States"/>
    <n v="14779"/>
    <s v="http://blocgame.com/stats.php?id=62132"/>
    <n v="0"/>
    <n v="0"/>
    <n v="4279"/>
    <n v="8.0715456034953572"/>
    <n v="305.16666666666669"/>
    <n v="2463.1666666666665"/>
  </r>
  <r>
    <s v="Hajoki"/>
    <s v="Makao"/>
    <x v="14"/>
    <n v="13"/>
    <n v="0"/>
    <s v="First World War surplus"/>
    <s v="Gandhi-like"/>
    <n v="0"/>
    <s v="Elite"/>
    <n v="0"/>
    <n v="1"/>
    <n v="4"/>
    <s v="Free Market"/>
    <n v="1821"/>
    <n v="5280"/>
    <s v="Untapped"/>
    <n v="90"/>
    <s v="Meagre"/>
    <n v="1.5"/>
    <s v="Atlas"/>
    <s v="Soviet Union"/>
    <n v="4383"/>
    <s v="http://blocgame.com/stats.php?id=60093"/>
    <n v="0"/>
    <n v="0"/>
    <n v="2508"/>
    <n v="2.4069192751235584"/>
    <n v="303.5"/>
    <n v="730.5"/>
  </r>
  <r>
    <s v="Shining Sun"/>
    <s v="Wladyslaw Gomulka"/>
    <x v="17"/>
    <n v="8"/>
    <n v="0"/>
    <s v="Second World War surplus"/>
    <s v="Gandhi-like"/>
    <n v="0"/>
    <s v="Good"/>
    <n v="24"/>
    <n v="18"/>
    <n v="9"/>
    <s v="Mixed Economy"/>
    <n v="1816"/>
    <n v="53"/>
    <s v="Untapped"/>
    <n v="90"/>
    <s v="Meagre"/>
    <n v="1.5"/>
    <s v="Southern Africa"/>
    <s v="Soviet Union"/>
    <n v="7863"/>
    <s v="http://blocgame.com/stats.php?id=61511"/>
    <n v="0"/>
    <n v="0"/>
    <n v="-2262"/>
    <n v="4.3298458149779737"/>
    <n v="302.66666666666669"/>
    <n v="1310.5"/>
  </r>
  <r>
    <s v="Priuze"/>
    <s v="Mattholai Fischev"/>
    <x v="7"/>
    <n v="68"/>
    <n v="1"/>
    <s v="Second World War surplus"/>
    <s v="Gandhi-like"/>
    <n v="2"/>
    <s v="Elite"/>
    <n v="1"/>
    <n v="12"/>
    <n v="5"/>
    <s v="Central Planning"/>
    <n v="1811"/>
    <n v="2303"/>
    <s v="Near Depletion"/>
    <n v="10"/>
    <s v="Somewhat Large"/>
    <n v="6"/>
    <s v="Mesopotamia"/>
    <s v="Soviet Union"/>
    <n v="22773"/>
    <s v="http://blocgame.com/stats.php?id=64742"/>
    <n v="0"/>
    <n v="0"/>
    <n v="14898"/>
    <n v="12.574820541137493"/>
    <n v="301.83333333333331"/>
    <n v="3795.5"/>
  </r>
  <r>
    <s v="Kolisnia"/>
    <s v="Oliver Tochev"/>
    <x v="7"/>
    <n v="4"/>
    <n v="0"/>
    <s v="Second World War surplus"/>
    <s v="Gandhi-like"/>
    <n v="2"/>
    <s v="Undisciplined Rabble"/>
    <n v="5"/>
    <n v="9"/>
    <n v="5"/>
    <s v="Central Planning"/>
    <n v="1803"/>
    <n v="563"/>
    <s v="Depleted"/>
    <n v="0"/>
    <s v="Mediocre"/>
    <n v="4.5"/>
    <s v="Indochina"/>
    <s v="Soviet Union"/>
    <n v="28934"/>
    <s v="http://blocgame.com/stats.php?id=64822"/>
    <n v="0"/>
    <n v="0"/>
    <n v="22184"/>
    <n v="16.047698280643374"/>
    <n v="300.5"/>
    <n v="4822.333333333333"/>
  </r>
  <r>
    <s v="Benus Prime"/>
    <s v="benmetcalfe8"/>
    <x v="3"/>
    <n v="93"/>
    <n v="0"/>
    <s v="Korean War surplus"/>
    <s v="Gandhi-like"/>
    <n v="3"/>
    <s v="Good"/>
    <n v="6"/>
    <n v="27"/>
    <n v="7"/>
    <s v="Free Market"/>
    <n v="1791"/>
    <n v="897"/>
    <s v="Untapped"/>
    <n v="90"/>
    <s v="Very Powerful"/>
    <n v="10"/>
    <s v="East Africa"/>
    <s v="United States"/>
    <n v="24741"/>
    <s v="http://blocgame.com/stats.php?id=63643"/>
    <n v="0"/>
    <n v="0"/>
    <n v="9741"/>
    <n v="13.814070351758794"/>
    <n v="298.5"/>
    <n v="4123.5"/>
  </r>
  <r>
    <s v="Portland"/>
    <s v="Ellio98"/>
    <x v="5"/>
    <n v="60"/>
    <n v="1"/>
    <s v="Second World War surplus"/>
    <s v="Angelic"/>
    <n v="2"/>
    <s v="Elite"/>
    <n v="0"/>
    <n v="12"/>
    <n v="6"/>
    <s v="Free Market"/>
    <n v="1786"/>
    <n v="327"/>
    <s v="Untapped"/>
    <n v="90"/>
    <s v="Somewhat Large"/>
    <n v="6"/>
    <s v="Pacific Rim"/>
    <s v="United States"/>
    <n v="23082"/>
    <s v="http://blocgame.com/stats.php?id=51583"/>
    <n v="0"/>
    <n v="0"/>
    <n v="14832"/>
    <n v="12.923852183650617"/>
    <n v="297.66666666666669"/>
    <n v="3847"/>
  </r>
  <r>
    <s v="Le tits now"/>
    <s v="bake and shake"/>
    <x v="2"/>
    <n v="49"/>
    <n v="2"/>
    <s v="Second World War surplus"/>
    <s v="Gandhi-like"/>
    <n v="2"/>
    <s v="Elite"/>
    <n v="1"/>
    <n v="16"/>
    <n v="5"/>
    <s v="Central Planning"/>
    <n v="1783"/>
    <n v="123"/>
    <s v="Untapped"/>
    <n v="90"/>
    <s v="Mediocre"/>
    <n v="4.5"/>
    <s v="Mesoamerica"/>
    <s v="Soviet Union"/>
    <n v="22287"/>
    <s v="http://blocgame.com/stats.php?id=64023"/>
    <n v="0"/>
    <n v="0"/>
    <n v="12912"/>
    <n v="12.499719573752103"/>
    <n v="297.16666666666669"/>
    <n v="3714.5"/>
  </r>
  <r>
    <s v="Histalaxia"/>
    <s v="Sir William the First"/>
    <x v="0"/>
    <n v="79"/>
    <n v="4"/>
    <s v="Korean War surplus"/>
    <s v="Good"/>
    <n v="3"/>
    <s v="Undisciplined Rabble"/>
    <n v="8"/>
    <n v="5"/>
    <n v="4"/>
    <s v="Free Market"/>
    <n v="1779"/>
    <n v="35"/>
    <s v="Plentiful"/>
    <n v="70"/>
    <s v="Mediocre"/>
    <n v="4.5"/>
    <s v="Pacific Rim"/>
    <s v="United States"/>
    <n v="20762"/>
    <s v="http://blocgame.com/stats.php?id=51506"/>
    <n v="0"/>
    <n v="0"/>
    <n v="15137"/>
    <n v="11.670601461495222"/>
    <n v="296.5"/>
    <n v="3460.3333333333335"/>
  </r>
  <r>
    <s v="HCLI COG Div"/>
    <s v="Silphiel"/>
    <x v="0"/>
    <n v="63"/>
    <n v="2"/>
    <s v="Korean War surplus"/>
    <s v="Angelic"/>
    <n v="2"/>
    <s v="Elite"/>
    <n v="0"/>
    <n v="18"/>
    <n v="3"/>
    <s v="Mixed Economy"/>
    <n v="1778"/>
    <n v="106"/>
    <s v="Depleted"/>
    <n v="0"/>
    <s v="Very Powerful"/>
    <n v="10"/>
    <s v="Congo"/>
    <s v="Neutral"/>
    <n v="29323"/>
    <s v="http://blocgame.com/stats.php?id=54510"/>
    <n v="0"/>
    <n v="0"/>
    <n v="19948"/>
    <n v="16.492125984251967"/>
    <n v="296.33333333333331"/>
    <n v="4887.166666666667"/>
  </r>
  <r>
    <s v="SUNGAI KERAK"/>
    <s v="Nizarudin"/>
    <x v="6"/>
    <n v="100"/>
    <n v="14"/>
    <s v="Korean War surplus"/>
    <s v="Gandhi-like"/>
    <n v="4"/>
    <s v="Good"/>
    <n v="15"/>
    <n v="13"/>
    <n v="9"/>
    <s v="Free Market"/>
    <n v="1774"/>
    <n v="196"/>
    <s v="Untapped"/>
    <n v="90"/>
    <s v="Large"/>
    <n v="7.5"/>
    <s v="East Indies"/>
    <s v="United States"/>
    <n v="33920"/>
    <s v="http://blocgame.com/stats.php?id=61710"/>
    <n v="0"/>
    <n v="0"/>
    <n v="22670"/>
    <n v="19.120631341600902"/>
    <n v="295.66666666666669"/>
    <n v="5653.333333333333"/>
  </r>
  <r>
    <s v="Vierte Reich"/>
    <s v="Silver_Sr71"/>
    <x v="18"/>
    <n v="6"/>
    <n v="0"/>
    <s v="Second World War surplus"/>
    <s v="Good"/>
    <n v="1"/>
    <s v="Standard"/>
    <n v="22"/>
    <n v="7"/>
    <n v="2"/>
    <s v="Mixed Economy"/>
    <n v="1771"/>
    <n v="61"/>
    <s v="Untapped"/>
    <n v="90"/>
    <s v="None"/>
    <n v="0"/>
    <s v="Southern Africa"/>
    <s v="Neutral"/>
    <n v="10549"/>
    <s v="http://blocgame.com/stats.php?id=59580"/>
    <n v="0"/>
    <n v="0"/>
    <n v="6424"/>
    <n v="5.9565217391304346"/>
    <n v="295.16666666666669"/>
    <n v="1758.1666666666667"/>
  </r>
  <r>
    <s v="Swagvila"/>
    <s v="Saddam Hussgay"/>
    <x v="3"/>
    <n v="88"/>
    <n v="8"/>
    <s v="Korean War surplus"/>
    <s v="Gandhi-like"/>
    <n v="3"/>
    <s v="Good"/>
    <n v="67"/>
    <n v="14"/>
    <n v="3"/>
    <s v="Central Planning"/>
    <n v="1769"/>
    <n v="179"/>
    <s v="Untapped"/>
    <n v="90"/>
    <s v="Powerful"/>
    <n v="9"/>
    <s v="China"/>
    <s v="Soviet Union"/>
    <n v="39366"/>
    <s v="http://blocgame.com/stats.php?id=45990"/>
    <n v="0"/>
    <n v="0"/>
    <n v="30741"/>
    <n v="22.253250423968343"/>
    <n v="294.83333333333331"/>
    <n v="6561"/>
  </r>
  <r>
    <s v="Dissapointment"/>
    <s v="El Jefe 2.0"/>
    <x v="8"/>
    <n v="31"/>
    <n v="0"/>
    <s v="First World War surplus"/>
    <s v="Angelic"/>
    <n v="1"/>
    <s v="Elite"/>
    <n v="0"/>
    <n v="8"/>
    <n v="4"/>
    <s v="Central Planning"/>
    <n v="1762"/>
    <n v="15"/>
    <s v="Untapped"/>
    <n v="90"/>
    <s v="Somewhat Large"/>
    <n v="6"/>
    <s v="East Indies"/>
    <s v="Soviet Union"/>
    <n v="12261"/>
    <s v="http://blocgame.com/stats.php?id=64053"/>
    <n v="0"/>
    <n v="0"/>
    <n v="7011"/>
    <n v="6.9585698070374571"/>
    <n v="293.66666666666669"/>
    <n v="2043.5"/>
  </r>
  <r>
    <s v="HARDGAYâ™‚"/>
    <s v="mits"/>
    <x v="0"/>
    <n v="121"/>
    <n v="4"/>
    <s v="Korean War surplus"/>
    <s v="Gandhi-like"/>
    <n v="5"/>
    <s v="Good"/>
    <n v="1"/>
    <n v="61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19907"/>
    <n v="28.404667046101309"/>
    <n v="292.83333333333331"/>
    <n v="8317.8333333333339"/>
  </r>
  <r>
    <s v="SOPF"/>
    <s v="Johnathinski Weston"/>
    <x v="16"/>
    <n v="6"/>
    <n v="0"/>
    <s v="Second World War surplus"/>
    <s v="Normal"/>
    <n v="1"/>
    <s v="Poor"/>
    <n v="4"/>
    <n v="9"/>
    <n v="4"/>
    <s v="Mixed Economy"/>
    <n v="1756"/>
    <n v="4"/>
    <s v="Untapped"/>
    <n v="90"/>
    <s v="Somewhat Large"/>
    <n v="6"/>
    <s v="East Indies"/>
    <s v="Neutral"/>
    <n v="5325"/>
    <s v="http://blocgame.com/stats.php?id=62841"/>
    <n v="0"/>
    <n v="0"/>
    <n v="-300"/>
    <n v="3.0324601366742598"/>
    <n v="292.66666666666669"/>
    <n v="887.5"/>
  </r>
  <r>
    <s v="morelia"/>
    <s v="lemambanglemai8621"/>
    <x v="11"/>
    <n v="100"/>
    <n v="1"/>
    <s v="Korean War surplus"/>
    <s v="Gandhi-like"/>
    <n v="3"/>
    <s v="Good"/>
    <n v="14"/>
    <n v="15"/>
    <n v="10"/>
    <s v="Central Planning"/>
    <n v="1753"/>
    <n v="78"/>
    <s v="Untapped"/>
    <n v="90"/>
    <s v="Very Powerful"/>
    <n v="10"/>
    <s v="Caribbean"/>
    <s v="Soviet Union"/>
    <n v="27385"/>
    <s v="http://blocgame.com/stats.php?id=61850"/>
    <n v="0"/>
    <n v="0"/>
    <n v="15760"/>
    <n v="15.621791215059897"/>
    <n v="292.16666666666669"/>
    <n v="4564.166666666667"/>
  </r>
  <r>
    <s v="Pooland"/>
    <s v="kurwa"/>
    <x v="1"/>
    <n v="135"/>
    <n v="1"/>
    <s v="Korean War surplus"/>
    <s v="Gandhi-like"/>
    <n v="4"/>
    <s v="Poor"/>
    <n v="1"/>
    <n v="33"/>
    <n v="31"/>
    <s v="Central Planning"/>
    <n v="1752"/>
    <n v="5799"/>
    <s v="Untapped"/>
    <n v="90"/>
    <s v="Very Powerful"/>
    <n v="10"/>
    <s v="Atlas"/>
    <s v="Soviet Union"/>
    <n v="53645"/>
    <s v="http://blocgame.com/stats.php?id=49295"/>
    <n v="0"/>
    <n v="0"/>
    <n v="26645"/>
    <n v="30.619292237442924"/>
    <n v="292"/>
    <n v="8940.8333333333339"/>
  </r>
  <r>
    <s v="Vursian"/>
    <s v="Amirul Izzat"/>
    <x v="6"/>
    <n v="64"/>
    <n v="3"/>
    <s v="Korean War surplus"/>
    <s v="Gandhi-like"/>
    <n v="2"/>
    <s v="Elite"/>
    <n v="6"/>
    <n v="9"/>
    <n v="4"/>
    <s v="Central Planning"/>
    <n v="1752"/>
    <n v="10"/>
    <s v="Untapped"/>
    <n v="90"/>
    <s v="Powerful"/>
    <n v="9"/>
    <s v="East Indies"/>
    <s v="Soviet Union"/>
    <n v="18007"/>
    <s v="http://blocgame.com/stats.php?id=62540"/>
    <n v="0"/>
    <n v="0"/>
    <n v="11632"/>
    <n v="10.27796803652968"/>
    <n v="292"/>
    <n v="3001.1666666666665"/>
  </r>
  <r>
    <s v="Bahai"/>
    <s v="Farquad"/>
    <x v="0"/>
    <n v="138"/>
    <n v="34"/>
    <s v="Korean War surplus"/>
    <s v="Angelic"/>
    <n v="6"/>
    <s v="Elite"/>
    <n v="0"/>
    <n v="40"/>
    <n v="12"/>
    <s v="Mixed Economy"/>
    <n v="1746"/>
    <n v="1074"/>
    <s v="Untapped"/>
    <n v="90"/>
    <s v="Very Powerful"/>
    <n v="10"/>
    <s v="Pacific Rim"/>
    <s v="United States"/>
    <n v="46258"/>
    <s v="http://blocgame.com/stats.php?id=64246"/>
    <n v="0"/>
    <s v="1 Tons"/>
    <n v="22258"/>
    <n v="26.493699885452461"/>
    <n v="291"/>
    <n v="7709.666666666667"/>
  </r>
  <r>
    <s v="Black Swamp"/>
    <s v="dopes"/>
    <x v="8"/>
    <n v="10"/>
    <n v="0"/>
    <s v="Second World War surplus"/>
    <s v="Questionable"/>
    <n v="1"/>
    <s v="Good"/>
    <n v="2"/>
    <n v="10"/>
    <n v="0"/>
    <s v="Mixed Economy"/>
    <n v="1745"/>
    <n v="0"/>
    <s v="Plentiful"/>
    <n v="70"/>
    <s v="Meagre"/>
    <n v="1.5"/>
    <s v="East Indies"/>
    <s v="Neutral"/>
    <n v="5356"/>
    <s v="http://blocgame.com/stats.php?id=51451"/>
    <n v="0"/>
    <n v="0"/>
    <n v="856"/>
    <n v="3.0693409742120346"/>
    <n v="290.83333333333331"/>
    <n v="892.66666666666663"/>
  </r>
  <r>
    <s v="Kritch"/>
    <s v="Zorn"/>
    <x v="19"/>
    <n v="6"/>
    <n v="1"/>
    <s v="Korean War surplus"/>
    <s v="Normal"/>
    <n v="0"/>
    <s v="Undisciplined Rabble"/>
    <n v="2"/>
    <n v="0"/>
    <n v="0"/>
    <s v="Mixed Economy"/>
    <n v="1744"/>
    <n v="195"/>
    <n v="0"/>
    <n v="40"/>
    <s v="None"/>
    <n v="0"/>
    <s v="The Subcontinent"/>
    <s v="Neutral"/>
    <n v="38103"/>
    <s v="http://blocgame.com/stats.php?id=63155"/>
    <n v="0"/>
    <n v="0"/>
    <n v="38103"/>
    <n v="21.848050458715598"/>
    <n v="290.66666666666669"/>
    <n v="6350.5"/>
  </r>
  <r>
    <s v="semerah padi"/>
    <s v="azrilahm"/>
    <x v="6"/>
    <n v="42"/>
    <n v="3"/>
    <s v="Second World War surplus"/>
    <s v="Gandhi-like"/>
    <n v="2"/>
    <s v="Good"/>
    <n v="1"/>
    <n v="11"/>
    <n v="5"/>
    <s v="Central Planning"/>
    <n v="1741"/>
    <n v="455"/>
    <s v="Untapped"/>
    <n v="90"/>
    <s v="Very Powerful"/>
    <n v="10"/>
    <s v="Indochina"/>
    <s v="Neutral"/>
    <n v="20000"/>
    <s v="http://blocgame.com/stats.php?id=62389"/>
    <n v="0"/>
    <n v="0"/>
    <n v="12500"/>
    <n v="11.487650775416427"/>
    <n v="290.16666666666669"/>
    <n v="3333.3333333333335"/>
  </r>
  <r>
    <s v="Chanada"/>
    <s v="chad7405"/>
    <x v="0"/>
    <n v="99"/>
    <n v="1"/>
    <s v="Second World War surplus"/>
    <s v="Gandhi-like"/>
    <n v="3"/>
    <s v="Good"/>
    <n v="17"/>
    <n v="10"/>
    <n v="10"/>
    <s v="Free Market"/>
    <n v="1734"/>
    <n v="3112"/>
    <s v="Untapped"/>
    <n v="90"/>
    <s v="Powerful"/>
    <n v="9"/>
    <s v="Arabia"/>
    <s v="United States"/>
    <n v="27323"/>
    <s v="http://blocgame.com/stats.php?id=58742"/>
    <n v="0"/>
    <n v="0"/>
    <n v="17573"/>
    <n v="15.757208765859286"/>
    <n v="289"/>
    <n v="4553.833333333333"/>
  </r>
  <r>
    <s v="Terra Predonum"/>
    <s v="roseclare0000"/>
    <x v="8"/>
    <n v="35"/>
    <n v="0"/>
    <s v="Second World War surplus"/>
    <s v="Questionable"/>
    <n v="1"/>
    <s v="Good"/>
    <n v="0"/>
    <n v="6"/>
    <n v="1"/>
    <s v="Central Planning"/>
    <n v="1732"/>
    <n v="162"/>
    <s v="Plentiful"/>
    <n v="70"/>
    <s v="Meagre"/>
    <n v="1.5"/>
    <s v="Gran Colombia"/>
    <s v="United States"/>
    <n v="4997"/>
    <s v="http://blocgame.com/stats.php?id=62885"/>
    <n v="0"/>
    <n v="0"/>
    <n v="1622"/>
    <n v="2.8851039260969977"/>
    <n v="288.66666666666669"/>
    <n v="832.83333333333337"/>
  </r>
  <r>
    <s v="Ketroyla"/>
    <s v="Erolvant"/>
    <x v="0"/>
    <n v="98"/>
    <n v="3"/>
    <s v="Second World War surplus"/>
    <s v="Gandhi-like"/>
    <n v="2"/>
    <s v="Good"/>
    <n v="5"/>
    <n v="9"/>
    <n v="3"/>
    <s v="Central Planning"/>
    <n v="1728"/>
    <n v="435"/>
    <s v="Untapped"/>
    <n v="90"/>
    <s v="Large"/>
    <n v="7.5"/>
    <s v="Indochina"/>
    <s v="Soviet Union"/>
    <n v="35725"/>
    <s v="http://blocgame.com/stats.php?id=55951"/>
    <n v="0"/>
    <n v="0"/>
    <n v="29725"/>
    <n v="20.674189814814813"/>
    <n v="288"/>
    <n v="5954.166666666667"/>
  </r>
  <r>
    <s v="Sector 6"/>
    <s v="porkcannon"/>
    <x v="0"/>
    <n v="68"/>
    <n v="8"/>
    <s v="Korean War surplus"/>
    <s v="Gandhi-like"/>
    <n v="3"/>
    <s v="Good"/>
    <n v="20"/>
    <n v="10"/>
    <n v="4"/>
    <s v="Mixed Economy"/>
    <n v="1727"/>
    <n v="760"/>
    <s v="Untapped"/>
    <n v="90"/>
    <s v="Powerful"/>
    <n v="9"/>
    <s v="Pacific Rim"/>
    <s v="Neutral"/>
    <n v="34326"/>
    <s v="http://blocgame.com/stats.php?id=63362"/>
    <n v="0"/>
    <n v="0"/>
    <n v="26826"/>
    <n v="19.87608569774175"/>
    <n v="287.83333333333331"/>
    <n v="5721"/>
  </r>
  <r>
    <s v="Nahrin"/>
    <s v="Mahzuz Al-Qanun"/>
    <x v="8"/>
    <n v="2"/>
    <n v="0"/>
    <s v="Second World War surplus"/>
    <s v="Questionable"/>
    <n v="0"/>
    <s v="Undisciplined Rabble"/>
    <n v="27"/>
    <n v="3"/>
    <n v="2"/>
    <s v="Mixed Economy"/>
    <n v="1726"/>
    <n v="127"/>
    <s v="Untapped"/>
    <n v="90"/>
    <s v="Small"/>
    <n v="3"/>
    <s v="East Indies"/>
    <s v="Neutral"/>
    <n v="5052"/>
    <s v="http://blocgame.com/stats.php?id=62160"/>
    <n v="0"/>
    <n v="0"/>
    <n v="3177"/>
    <n v="2.9269988412514483"/>
    <n v="287.66666666666669"/>
    <n v="842"/>
  </r>
  <r>
    <s v="Dank Weed"/>
    <s v="Pothead"/>
    <x v="3"/>
    <n v="29"/>
    <n v="0"/>
    <s v="Second World War surplus"/>
    <s v="Gandhi-like"/>
    <n v="3"/>
    <s v="Elite"/>
    <n v="1"/>
    <n v="10"/>
    <n v="4"/>
    <s v="Central Planning"/>
    <n v="1726"/>
    <n v="515"/>
    <s v="Near Depletion"/>
    <n v="10"/>
    <s v="Meagre"/>
    <n v="1.5"/>
    <s v="Caribbean"/>
    <s v="United States"/>
    <n v="16187"/>
    <s v="http://blocgame.com/stats.php?id=63959"/>
    <n v="0"/>
    <n v="0"/>
    <n v="8687"/>
    <n v="9.3783314020857471"/>
    <n v="287.66666666666669"/>
    <n v="2697.8333333333335"/>
  </r>
  <r>
    <s v="Oileum"/>
    <s v="Ihei"/>
    <x v="18"/>
    <n v="7"/>
    <n v="0"/>
    <s v="First World War surplus"/>
    <s v="Normal"/>
    <n v="1"/>
    <s v="Undisciplined Rabble"/>
    <n v="122"/>
    <n v="9"/>
    <n v="10"/>
    <s v="Mixed Economy"/>
    <n v="1724"/>
    <n v="304"/>
    <s v="Untapped"/>
    <n v="90"/>
    <s v="Meagre"/>
    <n v="1.5"/>
    <s v="Mesopotamia"/>
    <s v="Neutral"/>
    <n v="5772"/>
    <s v="http://blocgame.com/stats.php?id=63070"/>
    <n v="0"/>
    <n v="0"/>
    <n v="-2103"/>
    <n v="3.3480278422273781"/>
    <n v="287.33333333333331"/>
    <n v="962"/>
  </r>
  <r>
    <s v="Alor Janggus"/>
    <s v="bobit"/>
    <x v="0"/>
    <n v="29"/>
    <n v="3"/>
    <s v="Second World War surplus"/>
    <s v="Gandhi-like"/>
    <n v="2"/>
    <s v="Undisciplined Rabble"/>
    <n v="1"/>
    <n v="3"/>
    <n v="26"/>
    <s v="Central Planning"/>
    <n v="1724"/>
    <n v="3102"/>
    <s v="Untapped"/>
    <n v="90"/>
    <s v="Very Powerful"/>
    <n v="10"/>
    <s v="Arabia"/>
    <s v="Soviet Union"/>
    <n v="23189"/>
    <s v="http://blocgame.com/stats.php?id=63141"/>
    <n v="0"/>
    <n v="0"/>
    <n v="10814"/>
    <n v="13.450696055684455"/>
    <n v="287.33333333333331"/>
    <n v="3864.8333333333335"/>
  </r>
  <r>
    <s v="Cratela"/>
    <s v="Arthur"/>
    <x v="0"/>
    <n v="45"/>
    <n v="0"/>
    <s v="Second World War surplus"/>
    <s v="Gandhi-like"/>
    <n v="2"/>
    <s v="Elite"/>
    <n v="7"/>
    <n v="15"/>
    <n v="10"/>
    <s v="Central Planning"/>
    <n v="1720"/>
    <n v="4384"/>
    <s v="Untapped"/>
    <n v="90"/>
    <s v="Somewhat Large"/>
    <n v="6"/>
    <s v="Egypt"/>
    <s v="Soviet Union"/>
    <n v="40572"/>
    <s v="http://blocgame.com/stats.php?id=61179"/>
    <n v="0"/>
    <n v="0"/>
    <n v="29697"/>
    <n v="23.588372093023256"/>
    <n v="286.66666666666669"/>
    <n v="6762"/>
  </r>
  <r>
    <s v="Deuss Vult"/>
    <s v="Jeremiah IX"/>
    <x v="0"/>
    <n v="51"/>
    <n v="0"/>
    <s v="Second World War surplus"/>
    <s v="Gandhi-like"/>
    <n v="2"/>
    <s v="Elite"/>
    <n v="10"/>
    <n v="11"/>
    <n v="7"/>
    <s v="Mixed Economy"/>
    <n v="1718"/>
    <n v="2257"/>
    <s v="Untapped"/>
    <n v="90"/>
    <s v="Large"/>
    <n v="7.5"/>
    <s v="Arabia"/>
    <s v="United States"/>
    <n v="26217"/>
    <s v="http://blocgame.com/stats.php?id=64697"/>
    <n v="0"/>
    <n v="0"/>
    <n v="17967"/>
    <n v="15.260186263096625"/>
    <n v="286.33333333333331"/>
    <n v="4369.5"/>
  </r>
  <r>
    <s v="honk honk"/>
    <s v="Space Hitler"/>
    <x v="14"/>
    <n v="45"/>
    <n v="3"/>
    <s v="Second World War surplus"/>
    <s v="Good"/>
    <n v="3"/>
    <s v="Good"/>
    <n v="3"/>
    <n v="30"/>
    <n v="16"/>
    <s v="Central Planning"/>
    <n v="1713"/>
    <n v="3986"/>
    <s v="Untapped"/>
    <n v="90"/>
    <s v="Powerful"/>
    <n v="9"/>
    <s v="Mesopotamia"/>
    <s v="Soviet Union"/>
    <n v="37265"/>
    <s v="http://blocgame.com/stats.php?id=63623"/>
    <n v="0"/>
    <n v="0"/>
    <n v="17765"/>
    <n v="21.754232340922357"/>
    <n v="285.5"/>
    <n v="6210.833333333333"/>
  </r>
  <r>
    <s v="fotamorgana"/>
    <s v="nadim"/>
    <x v="8"/>
    <n v="7"/>
    <n v="0"/>
    <s v="Second World War surplus"/>
    <s v="Nice"/>
    <n v="0"/>
    <s v="Undisciplined Rabble"/>
    <n v="39"/>
    <n v="2"/>
    <n v="3"/>
    <s v="Mixed Economy"/>
    <n v="1708"/>
    <n v="3"/>
    <s v="Untapped"/>
    <n v="90"/>
    <s v="Meagre"/>
    <n v="1.5"/>
    <s v="East Indies"/>
    <s v="Neutral"/>
    <n v="1910"/>
    <s v="http://blocgame.com/stats.php?id=62833"/>
    <n v="0"/>
    <n v="0"/>
    <n v="35"/>
    <n v="1.1182669789227166"/>
    <n v="284.66666666666669"/>
    <n v="318.33333333333331"/>
  </r>
  <r>
    <s v="Retardia"/>
    <s v="tot547"/>
    <x v="8"/>
    <n v="0"/>
    <n v="0"/>
    <s v="Second World War surplus"/>
    <s v="Gandhi-like"/>
    <n v="0"/>
    <s v="Standard"/>
    <n v="104"/>
    <n v="3"/>
    <n v="0"/>
    <s v="Mixed Economy"/>
    <n v="1705"/>
    <n v="0"/>
    <s v="Untapped"/>
    <n v="90"/>
    <s v="None"/>
    <n v="0"/>
    <s v="Pacific Rim"/>
    <s v="Neutral"/>
    <n v="8814"/>
    <s v="http://blocgame.com/stats.php?id=41553"/>
    <n v="0"/>
    <n v="0"/>
    <n v="7689"/>
    <n v="5.1695014662756602"/>
    <n v="284.16666666666669"/>
    <n v="1469"/>
  </r>
  <r>
    <s v="New Abyssinia"/>
    <s v="GenesisEra"/>
    <x v="13"/>
    <n v="12"/>
    <n v="0"/>
    <s v="Second World War surplus"/>
    <s v="Gandhi-like"/>
    <n v="1"/>
    <s v="Undisciplined Rabble"/>
    <n v="11"/>
    <n v="4"/>
    <n v="3"/>
    <s v="Mixed Economy"/>
    <n v="1705"/>
    <n v="270"/>
    <n v="0"/>
    <n v="40"/>
    <s v="Mediocre"/>
    <n v="4.5"/>
    <s v="East Africa"/>
    <s v="Neutral"/>
    <n v="10967"/>
    <s v="http://blocgame.com/stats.php?id=42676"/>
    <n v="0"/>
    <n v="0"/>
    <n v="7592"/>
    <n v="6.4322580645161294"/>
    <n v="284.16666666666669"/>
    <n v="1827.8333333333333"/>
  </r>
  <r>
    <s v="Tron"/>
    <s v="Tron5"/>
    <x v="1"/>
    <n v="98"/>
    <n v="1"/>
    <s v="Korean War surplus"/>
    <s v="Gandhi-like"/>
    <n v="2"/>
    <s v="Standard"/>
    <n v="16"/>
    <n v="18"/>
    <n v="12"/>
    <s v="Central Planning"/>
    <n v="1696"/>
    <n v="418"/>
    <s v="Untapped"/>
    <n v="90"/>
    <s v="Somewhat Large"/>
    <n v="6"/>
    <s v="Congo"/>
    <s v="Soviet Union"/>
    <n v="42690"/>
    <s v="http://blocgame.com/stats.php?id=62967"/>
    <n v="0"/>
    <s v="2 Tons"/>
    <n v="29940"/>
    <n v="25.170990566037737"/>
    <n v="282.66666666666669"/>
    <n v="7115"/>
  </r>
  <r>
    <s v="Dragon Stone"/>
    <s v="Mannis"/>
    <x v="5"/>
    <n v="63"/>
    <n v="3"/>
    <s v="Vietnam War surplus"/>
    <s v="Gandhi-like"/>
    <n v="2"/>
    <s v="Elite"/>
    <n v="4"/>
    <n v="10"/>
    <n v="4"/>
    <s v="Central Planning"/>
    <n v="1695"/>
    <n v="134"/>
    <s v="Untapped"/>
    <n v="90"/>
    <s v="Large"/>
    <n v="7.5"/>
    <s v="The Subcontinent"/>
    <s v="Soviet Union"/>
    <n v="23285"/>
    <s v="http://blocgame.com/stats.php?id=54852"/>
    <n v="0"/>
    <n v="0"/>
    <n v="16535"/>
    <n v="13.737463126843657"/>
    <n v="282.5"/>
    <n v="3880.8333333333335"/>
  </r>
  <r>
    <s v="SemutHitam"/>
    <s v="JohnCool"/>
    <x v="6"/>
    <n v="64"/>
    <n v="3"/>
    <s v="Second World War surplus"/>
    <s v="Normal"/>
    <n v="3"/>
    <s v="Good"/>
    <n v="8"/>
    <n v="18"/>
    <n v="13"/>
    <s v="Free Market"/>
    <n v="1693"/>
    <n v="76"/>
    <s v="Untapped"/>
    <n v="90"/>
    <s v="Large"/>
    <n v="7.5"/>
    <s v="Indochina"/>
    <s v="Neutral"/>
    <n v="14479"/>
    <s v="http://blocgame.com/stats.php?id=62379"/>
    <n v="0"/>
    <n v="0"/>
    <n v="604"/>
    <n v="8.5522740696987594"/>
    <n v="282.16666666666669"/>
    <n v="2413.1666666666665"/>
  </r>
  <r>
    <s v="Labuair"/>
    <s v="Kultur mayor"/>
    <x v="6"/>
    <n v="30"/>
    <n v="0"/>
    <s v="First World War surplus"/>
    <s v="Good"/>
    <n v="0"/>
    <s v="Poor"/>
    <n v="1"/>
    <n v="2"/>
    <n v="2"/>
    <s v="Mixed Economy"/>
    <n v="1691"/>
    <n v="139"/>
    <s v="Near Depletion"/>
    <n v="10"/>
    <s v="None"/>
    <n v="0"/>
    <s v="Indochina"/>
    <s v="United States"/>
    <n v="1645"/>
    <s v="http://blocgame.com/stats.php?id=62573"/>
    <n v="0"/>
    <n v="0"/>
    <n v="145"/>
    <n v="0.97279716144293316"/>
    <n v="281.83333333333331"/>
    <n v="274.16666666666669"/>
  </r>
  <r>
    <s v="Genowia"/>
    <s v="ThePole"/>
    <x v="0"/>
    <n v="59"/>
    <n v="2"/>
    <s v="Korean War surplus"/>
    <s v="Gandhi-like"/>
    <n v="2"/>
    <s v="Poor"/>
    <n v="45"/>
    <n v="16"/>
    <n v="6"/>
    <s v="Central Planning"/>
    <n v="1690"/>
    <n v="237"/>
    <s v="Untapped"/>
    <n v="90"/>
    <s v="Very Powerful"/>
    <n v="10"/>
    <s v="Pacific Rim"/>
    <s v="Soviet Union"/>
    <n v="33584"/>
    <s v="http://blocgame.com/stats.php?id=50839"/>
    <n v="0"/>
    <n v="0"/>
    <n v="23834"/>
    <n v="19.872189349112425"/>
    <n v="281.66666666666669"/>
    <n v="5597.333333333333"/>
  </r>
  <r>
    <s v="sandshark"/>
    <s v="sandshark"/>
    <x v="0"/>
    <n v="138"/>
    <n v="1"/>
    <s v="Korean War surplus"/>
    <s v="Good"/>
    <n v="4"/>
    <s v="Standard"/>
    <n v="12"/>
    <n v="42"/>
    <n v="8"/>
    <s v="Central Planning"/>
    <n v="1690"/>
    <n v="8"/>
    <s v="Untapped"/>
    <n v="90"/>
    <s v="Very Powerful"/>
    <n v="10"/>
    <s v="Gran Colombia"/>
    <s v="Soviet Union"/>
    <n v="46695"/>
    <s v="http://blocgame.com/stats.php?id=62581"/>
    <n v="0"/>
    <s v="1 Tons"/>
    <n v="24945"/>
    <n v="27.630177514792898"/>
    <n v="281.66666666666669"/>
    <n v="7782.5"/>
  </r>
  <r>
    <s v="Zeon Alliance"/>
    <s v="Char Aznable"/>
    <x v="6"/>
    <n v="140"/>
    <n v="11"/>
    <s v="Korean War surplus"/>
    <s v="Gandhi-like"/>
    <n v="3"/>
    <s v="Good"/>
    <n v="17"/>
    <n v="7"/>
    <n v="7"/>
    <s v="Free Market"/>
    <n v="1689"/>
    <n v="272"/>
    <s v="Untapped"/>
    <n v="90"/>
    <s v="Very Powerful"/>
    <n v="10"/>
    <s v="Pacific Rim"/>
    <s v="United States"/>
    <n v="33932"/>
    <s v="http://blocgame.com/stats.php?id=62248"/>
    <n v="0"/>
    <s v="2 Tons"/>
    <n v="26432"/>
    <n v="20.089994079336886"/>
    <n v="281.5"/>
    <n v="5655.333333333333"/>
  </r>
  <r>
    <s v="Shaanxi"/>
    <s v="Deng Xiaoping"/>
    <x v="5"/>
    <n v="36"/>
    <n v="0"/>
    <s v="First World War surplus"/>
    <s v="Gandhi-like"/>
    <n v="2"/>
    <s v="Good"/>
    <n v="4"/>
    <n v="7"/>
    <n v="2"/>
    <s v="Central Planning"/>
    <n v="1689"/>
    <n v="269"/>
    <s v="Plentiful"/>
    <n v="70"/>
    <s v="Small"/>
    <n v="3"/>
    <s v="China"/>
    <s v="Neutral"/>
    <n v="28174"/>
    <s v="http://blocgame.com/stats.php?id=65020"/>
    <n v="0"/>
    <n v="0"/>
    <n v="23299"/>
    <n v="16.680876258140913"/>
    <n v="281.5"/>
    <n v="4695.666666666667"/>
  </r>
  <r>
    <s v="Tandak"/>
    <s v="jimmyyus"/>
    <x v="6"/>
    <n v="117"/>
    <n v="1"/>
    <s v="Second World War surplus"/>
    <s v="Gandhi-like"/>
    <n v="2"/>
    <s v="Undisciplined Rabble"/>
    <n v="3"/>
    <n v="20"/>
    <n v="15"/>
    <s v="Free Market"/>
    <n v="1678"/>
    <n v="3652"/>
    <s v="Near Depletion"/>
    <n v="10"/>
    <s v="Powerful"/>
    <n v="9"/>
    <s v="Egypt"/>
    <s v="United States"/>
    <n v="19238"/>
    <s v="http://blocgame.com/stats.php?id=62201"/>
    <n v="0"/>
    <n v="0"/>
    <n v="4613"/>
    <n v="11.464839094159714"/>
    <n v="279.66666666666669"/>
    <n v="3206.3333333333335"/>
  </r>
  <r>
    <s v="Nhayat"/>
    <s v="Nhayat"/>
    <x v="0"/>
    <n v="118"/>
    <n v="1"/>
    <s v="Korean War surplus"/>
    <s v="Nice"/>
    <n v="3"/>
    <s v="Poor"/>
    <n v="12"/>
    <n v="40"/>
    <n v="5"/>
    <s v="Central Planning"/>
    <n v="1676"/>
    <n v="197"/>
    <s v="Untapped"/>
    <n v="90"/>
    <s v="Very Powerful"/>
    <n v="10"/>
    <s v="Caribbean"/>
    <s v="Soviet Union"/>
    <n v="57764"/>
    <s v="http://blocgame.com/stats.php?id=62666"/>
    <n v="0"/>
    <n v="0"/>
    <n v="38639"/>
    <n v="34.465393794749403"/>
    <n v="279.33333333333331"/>
    <n v="9627.3333333333339"/>
  </r>
  <r>
    <s v="Samsayum"/>
    <s v="Kadetdeen86"/>
    <x v="3"/>
    <n v="39"/>
    <n v="2"/>
    <s v="Second World War surplus"/>
    <s v="Gandhi-like"/>
    <n v="1"/>
    <s v="Good"/>
    <n v="7"/>
    <n v="16"/>
    <n v="7"/>
    <s v="Mixed Economy"/>
    <n v="1672"/>
    <n v="273"/>
    <s v="Near Depletion"/>
    <n v="10"/>
    <s v="Large"/>
    <n v="7.5"/>
    <s v="East Indies"/>
    <s v="Soviet Union"/>
    <n v="19472"/>
    <s v="http://blocgame.com/stats.php?id=63640"/>
    <n v="0"/>
    <n v="0"/>
    <n v="10097"/>
    <n v="11.645933014354068"/>
    <n v="278.66666666666669"/>
    <n v="3245.3333333333335"/>
  </r>
  <r>
    <s v="subse7en"/>
    <s v="subse7en"/>
    <x v="0"/>
    <n v="76"/>
    <n v="2"/>
    <s v="Korean War surplus"/>
    <s v="Gandhi-like"/>
    <n v="4"/>
    <s v="Good"/>
    <n v="17"/>
    <n v="23"/>
    <n v="14"/>
    <s v="Central Planning"/>
    <n v="1669"/>
    <n v="246"/>
    <s v="Untapped"/>
    <n v="90"/>
    <s v="Large"/>
    <n v="7.5"/>
    <s v="Pacific Rim"/>
    <s v="Soviet Union"/>
    <n v="22948"/>
    <s v="http://blocgame.com/stats.php?id=61112"/>
    <n v="0"/>
    <n v="0"/>
    <n v="6073"/>
    <n v="13.749550629119232"/>
    <n v="278.16666666666669"/>
    <n v="3824.6666666666665"/>
  </r>
  <r>
    <s v="melayuraya"/>
    <s v="bangsamelayu"/>
    <x v="20"/>
    <n v="8"/>
    <n v="0"/>
    <s v="Second World War surplus"/>
    <s v="Good"/>
    <n v="3"/>
    <s v="Undisciplined Rabble"/>
    <n v="10"/>
    <n v="22"/>
    <n v="8"/>
    <s v="Mixed Economy"/>
    <n v="1664"/>
    <n v="21"/>
    <n v="0"/>
    <n v="40"/>
    <s v="Small"/>
    <n v="3"/>
    <s v="The Subcontinent"/>
    <s v="Neutral"/>
    <n v="11280"/>
    <s v="http://blocgame.com/stats.php?id=63546"/>
    <n v="0"/>
    <n v="0"/>
    <n v="-2220"/>
    <n v="6.7788461538461542"/>
    <n v="277.33333333333331"/>
    <n v="1880"/>
  </r>
  <r>
    <s v="Darkstone"/>
    <s v="Trakel"/>
    <x v="2"/>
    <n v="113"/>
    <n v="3"/>
    <s v="Korean War surplus"/>
    <s v="Gandhi-like"/>
    <n v="5"/>
    <s v="Standard"/>
    <n v="15"/>
    <n v="49"/>
    <n v="23"/>
    <s v="Central Planning"/>
    <n v="1656"/>
    <n v="7779"/>
    <s v="Untapped"/>
    <n v="90"/>
    <s v="Very Powerful"/>
    <n v="10"/>
    <s v="Arabia"/>
    <s v="Soviet Union"/>
    <n v="61573"/>
    <s v="http://blocgame.com/stats.php?id=57176"/>
    <n v="0"/>
    <n v="0"/>
    <n v="30823"/>
    <n v="37.181763285024154"/>
    <n v="276"/>
    <n v="10262.166666666666"/>
  </r>
  <r>
    <s v="British Egypt"/>
    <s v="Montgomery"/>
    <x v="1"/>
    <n v="26"/>
    <n v="0"/>
    <s v="Second World War surplus"/>
    <s v="Good"/>
    <n v="1"/>
    <s v="Elite"/>
    <n v="0"/>
    <n v="22"/>
    <n v="13"/>
    <s v="Mixed Economy"/>
    <n v="1646"/>
    <n v="2280"/>
    <s v="Depleted"/>
    <n v="0"/>
    <s v="Meagre"/>
    <n v="1.5"/>
    <s v="Egypt"/>
    <s v="Soviet Union"/>
    <n v="39778"/>
    <s v="http://blocgame.com/stats.php?id=45596"/>
    <n v="0"/>
    <n v="0"/>
    <n v="25903"/>
    <n v="24.166464155528555"/>
    <n v="274.33333333333331"/>
    <n v="6629.666666666667"/>
  </r>
  <r>
    <s v="Egoria"/>
    <s v="Evil_sethoss"/>
    <x v="8"/>
    <n v="9"/>
    <n v="0"/>
    <s v="First World War surplus"/>
    <s v="Gandhi-like"/>
    <n v="0"/>
    <s v="Undisciplined Rabble"/>
    <n v="72"/>
    <n v="5"/>
    <n v="3"/>
    <s v="Central Planning"/>
    <n v="1643"/>
    <n v="50"/>
    <s v="Untapped"/>
    <n v="90"/>
    <s v="Meagre"/>
    <n v="1.5"/>
    <s v="Mesoamerica"/>
    <s v="Neutral"/>
    <n v="2810"/>
    <s v="http://blocgame.com/stats.php?id=54726"/>
    <n v="0"/>
    <n v="0"/>
    <n v="-190"/>
    <n v="1.7102860620815581"/>
    <n v="273.83333333333331"/>
    <n v="468.33333333333331"/>
  </r>
  <r>
    <s v="Efren"/>
    <s v="Deling"/>
    <x v="13"/>
    <n v="279"/>
    <n v="8"/>
    <s v="Korean War surplus"/>
    <s v="Nice"/>
    <n v="4"/>
    <s v="Standard"/>
    <n v="5"/>
    <n v="27"/>
    <n v="10"/>
    <s v="Central Planning"/>
    <n v="1635"/>
    <n v="0"/>
    <s v="Untapped"/>
    <n v="90"/>
    <s v="Powerful"/>
    <n v="9"/>
    <s v="Mesoamerica"/>
    <s v="Soviet Union"/>
    <n v="49443"/>
    <s v="http://blocgame.com/stats.php?id=62725"/>
    <n v="5"/>
    <n v="0"/>
    <n v="32568"/>
    <n v="30.240366972477066"/>
    <n v="272.5"/>
    <n v="8240.5"/>
  </r>
  <r>
    <s v="Nsntra"/>
    <s v="Ahmad Maselan"/>
    <x v="0"/>
    <n v="31"/>
    <n v="0"/>
    <s v="First World War surplus"/>
    <s v="Good"/>
    <n v="1"/>
    <s v="Good"/>
    <n v="3"/>
    <n v="8"/>
    <n v="3"/>
    <s v="Central Planning"/>
    <n v="1629"/>
    <n v="119"/>
    <s v="Near Depletion"/>
    <n v="10"/>
    <s v="Mediocre"/>
    <n v="4.5"/>
    <s v="Pacific Rim"/>
    <s v="Soviet Union"/>
    <n v="8993"/>
    <s v="http://blocgame.com/stats.php?id=61896"/>
    <n v="0"/>
    <n v="0"/>
    <n v="4118"/>
    <n v="5.5205647636586859"/>
    <n v="271.5"/>
    <n v="1498.8333333333333"/>
  </r>
  <r>
    <s v="TheDankLight"/>
    <s v="TheDankDark"/>
    <x v="18"/>
    <n v="7"/>
    <n v="0"/>
    <s v="Second World War surplus"/>
    <s v="Gandhi-like"/>
    <n v="1"/>
    <s v="Standard"/>
    <n v="105"/>
    <n v="11"/>
    <n v="6"/>
    <s v="Mixed Economy"/>
    <n v="1625"/>
    <n v="1518"/>
    <s v="Untapped"/>
    <n v="90"/>
    <s v="Powerful"/>
    <n v="9"/>
    <s v="Persia"/>
    <s v="Soviet Union"/>
    <n v="9266"/>
    <s v="http://blocgame.com/stats.php?id=60950"/>
    <n v="0"/>
    <n v="0"/>
    <n v="2141"/>
    <n v="5.7021538461538466"/>
    <n v="270.83333333333331"/>
    <n v="1544.3333333333333"/>
  </r>
  <r>
    <s v="Nova Ikaki"/>
    <s v="Bisimbi"/>
    <x v="1"/>
    <n v="106"/>
    <n v="0"/>
    <s v="Korean War surplus"/>
    <s v="Gandhi-like"/>
    <n v="4"/>
    <s v="Standard"/>
    <n v="2"/>
    <n v="16"/>
    <n v="16"/>
    <s v="Free Market"/>
    <n v="1624"/>
    <n v="10648"/>
    <s v="Untapped"/>
    <n v="90"/>
    <s v="Very Powerful"/>
    <n v="10"/>
    <s v="Arabia"/>
    <s v="United States"/>
    <n v="37696"/>
    <s v="http://blocgame.com/stats.php?id=55911"/>
    <n v="0"/>
    <n v="0"/>
    <n v="22696"/>
    <n v="23.211822660098523"/>
    <n v="270.66666666666669"/>
    <n v="6282.666666666667"/>
  </r>
  <r>
    <s v="Chaouenne"/>
    <s v="pyrignis"/>
    <x v="18"/>
    <n v="7"/>
    <n v="3"/>
    <s v="First World War surplus"/>
    <s v="Gandhi-like"/>
    <n v="2"/>
    <s v="Undisciplined Rabble"/>
    <n v="135"/>
    <n v="12"/>
    <n v="8"/>
    <s v="Central Planning"/>
    <n v="1623"/>
    <n v="2454"/>
    <s v="Untapped"/>
    <n v="90"/>
    <s v="Very Powerful"/>
    <n v="10"/>
    <s v="Atlas"/>
    <s v="Soviet Union"/>
    <n v="24750"/>
    <s v="http://blocgame.com/stats.php?id=42019"/>
    <n v="0"/>
    <n v="0"/>
    <n v="15750"/>
    <n v="15.249537892791128"/>
    <n v="270.5"/>
    <n v="4125"/>
  </r>
  <r>
    <s v="Walmart"/>
    <s v="Jeddy"/>
    <x v="0"/>
    <n v="195"/>
    <n v="6"/>
    <s v="Vietnam War surplus"/>
    <s v="Gandhi-like"/>
    <n v="5"/>
    <s v="Good"/>
    <n v="0"/>
    <n v="50"/>
    <n v="0"/>
    <s v="Mixed Economy"/>
    <n v="1619"/>
    <n v="38"/>
    <s v="Plentiful"/>
    <n v="70"/>
    <s v="Very Powerful"/>
    <n v="10"/>
    <s v="China"/>
    <s v="Neutral"/>
    <n v="67199"/>
    <s v="http://blocgame.com/stats.php?id=57903"/>
    <n v="0"/>
    <n v="0"/>
    <n v="44699"/>
    <n v="41.506485484867198"/>
    <n v="269.83333333333331"/>
    <n v="11199.833333333334"/>
  </r>
  <r>
    <s v="Chinese Empire"/>
    <s v="Chairman Mao Zedong"/>
    <x v="5"/>
    <n v="67"/>
    <n v="1"/>
    <s v="Vietnam War surplus"/>
    <s v="Gandhi-like"/>
    <n v="2"/>
    <s v="Elite"/>
    <n v="2"/>
    <n v="14"/>
    <n v="9"/>
    <s v="Central Planning"/>
    <n v="1609"/>
    <n v="93"/>
    <s v="Untapped"/>
    <n v="90"/>
    <s v="Somewhat Large"/>
    <n v="6"/>
    <s v="China"/>
    <s v="Soviet Union"/>
    <n v="38747"/>
    <s v="http://blocgame.com/stats.php?id=54448"/>
    <n v="0"/>
    <n v="0"/>
    <n v="28622"/>
    <n v="24.081417029210691"/>
    <n v="268.16666666666669"/>
    <n v="6457.833333333333"/>
  </r>
  <r>
    <s v="Milano"/>
    <s v="Milanostrom"/>
    <x v="5"/>
    <n v="144"/>
    <n v="8"/>
    <s v="Korean War surplus"/>
    <s v="Gandhi-like"/>
    <n v="5"/>
    <s v="Standard"/>
    <n v="46"/>
    <n v="20"/>
    <n v="0"/>
    <s v="Central Planning"/>
    <n v="1608"/>
    <n v="95"/>
    <n v="0"/>
    <n v="40"/>
    <s v="Powerful"/>
    <n v="9"/>
    <s v="Pacific Rim"/>
    <s v="Soviet Union"/>
    <n v="44506"/>
    <s v="http://blocgame.com/stats.php?id=63012"/>
    <n v="0"/>
    <n v="0"/>
    <n v="33256"/>
    <n v="27.677860696517413"/>
    <n v="268"/>
    <n v="7417.666666666667"/>
  </r>
  <r>
    <s v="Tanus"/>
    <s v="Hoovytaurus"/>
    <x v="1"/>
    <n v="74"/>
    <n v="0"/>
    <s v="Korean War surplus"/>
    <s v="Gandhi-like"/>
    <n v="2"/>
    <s v="Elite"/>
    <n v="6"/>
    <n v="19"/>
    <n v="6"/>
    <s v="Free Market"/>
    <n v="1605"/>
    <n v="10"/>
    <s v="Untapped"/>
    <n v="90"/>
    <s v="Very Powerful"/>
    <n v="10"/>
    <s v="Caribbean"/>
    <s v="United States"/>
    <n v="42226"/>
    <s v="http://blocgame.com/stats.php?id=61059"/>
    <n v="0"/>
    <n v="0"/>
    <n v="31351"/>
    <n v="26.309034267912772"/>
    <n v="267.5"/>
    <n v="7037.666666666667"/>
  </r>
  <r>
    <s v="Uzbekistan."/>
    <s v="Ittin"/>
    <x v="1"/>
    <n v="206"/>
    <n v="3"/>
    <s v="Korean War surplus"/>
    <s v="Gandhi-like"/>
    <n v="4"/>
    <s v="Elite"/>
    <n v="0"/>
    <n v="47"/>
    <n v="14"/>
    <s v="Central Planning"/>
    <n v="1599"/>
    <n v="5282"/>
    <s v="Untapped"/>
    <n v="90"/>
    <s v="Very Powerful"/>
    <n v="10"/>
    <s v="Persia"/>
    <s v="Soviet Union"/>
    <n v="58873"/>
    <s v="http://blocgame.com/stats.php?id=59590"/>
    <n v="0"/>
    <n v="0"/>
    <n v="32998"/>
    <n v="36.818636647904938"/>
    <n v="266.5"/>
    <n v="9812.1666666666661"/>
  </r>
  <r>
    <s v="El Tahib"/>
    <s v="Mossadegh"/>
    <x v="3"/>
    <n v="38"/>
    <n v="0"/>
    <s v="Second World War surplus"/>
    <s v="Gandhi-like"/>
    <n v="1"/>
    <s v="Elite"/>
    <n v="18"/>
    <n v="7"/>
    <n v="7"/>
    <s v="Central Planning"/>
    <n v="1596"/>
    <n v="2477"/>
    <s v="Untapped"/>
    <n v="90"/>
    <s v="Somewhat Large"/>
    <n v="6"/>
    <s v="Arabia"/>
    <s v="Soviet Union"/>
    <n v="11231"/>
    <s v="http://blocgame.com/stats.php?id=64402"/>
    <n v="0"/>
    <n v="0"/>
    <n v="5231"/>
    <n v="7.0369674185463662"/>
    <n v="266"/>
    <n v="1871.8333333333333"/>
  </r>
  <r>
    <s v="Rats"/>
    <s v="Banjax"/>
    <x v="5"/>
    <n v="95"/>
    <n v="2"/>
    <s v="Second World War surplus"/>
    <s v="Gandhi-like"/>
    <n v="2"/>
    <s v="Elite"/>
    <n v="8"/>
    <n v="25"/>
    <n v="10"/>
    <s v="Free Market"/>
    <n v="1586"/>
    <n v="102"/>
    <s v="Near Depletion"/>
    <n v="10"/>
    <s v="Large"/>
    <n v="7.5"/>
    <s v="Amazonia"/>
    <s v="United States"/>
    <n v="20884"/>
    <s v="http://blocgame.com/stats.php?id=64509"/>
    <n v="0"/>
    <n v="0"/>
    <n v="6259"/>
    <n v="13.167717528373267"/>
    <n v="264.33333333333331"/>
    <n v="3480.6666666666665"/>
  </r>
  <r>
    <s v="Lyon"/>
    <s v="Corpsegrinder"/>
    <x v="8"/>
    <n v="9"/>
    <n v="0"/>
    <s v="Second World War surplus"/>
    <s v="Angelic"/>
    <n v="0"/>
    <s v="Standard"/>
    <n v="84"/>
    <n v="6"/>
    <n v="3"/>
    <s v="Mixed Economy"/>
    <n v="1584"/>
    <n v="17"/>
    <s v="Untapped"/>
    <n v="90"/>
    <s v="Mediocre"/>
    <n v="4.5"/>
    <s v="Gran Colombia"/>
    <s v="Neutral"/>
    <n v="8991"/>
    <s v="http://blocgame.com/stats.php?id=57382"/>
    <n v="0"/>
    <n v="0"/>
    <n v="5616"/>
    <n v="5.6761363636363633"/>
    <n v="264"/>
    <n v="1498.5"/>
  </r>
  <r>
    <s v="Serbija"/>
    <s v="Radovan Karadï¿½iï¿½"/>
    <x v="0"/>
    <n v="140"/>
    <n v="6"/>
    <s v="Korean War surplus"/>
    <s v="Gandhi-like"/>
    <n v="3"/>
    <s v="Poor"/>
    <n v="5"/>
    <n v="36"/>
    <n v="28"/>
    <s v="Central Planning"/>
    <n v="1584"/>
    <n v="2463"/>
    <n v="0"/>
    <n v="40"/>
    <s v="Very Powerful"/>
    <n v="10"/>
    <s v="Atlas"/>
    <s v="Soviet Union"/>
    <n v="34939"/>
    <s v="http://blocgame.com/stats.php?id=62971"/>
    <n v="0"/>
    <n v="0"/>
    <n v="8689"/>
    <n v="22.057449494949495"/>
    <n v="264"/>
    <n v="5823.166666666667"/>
  </r>
  <r>
    <s v="Skhimm"/>
    <s v="Ept2415"/>
    <x v="1"/>
    <n v="87"/>
    <n v="3"/>
    <s v="Second World War surplus"/>
    <s v="Gandhi-like"/>
    <n v="3"/>
    <s v="Standard"/>
    <n v="11"/>
    <n v="37"/>
    <n v="22"/>
    <s v="Central Planning"/>
    <n v="1579"/>
    <n v="4742"/>
    <s v="Untapped"/>
    <n v="90"/>
    <s v="Very Powerful"/>
    <n v="10"/>
    <s v="Persia"/>
    <s v="Soviet Union"/>
    <n v="37771"/>
    <s v="http://blocgame.com/stats.php?id=52362"/>
    <n v="0"/>
    <n v="0"/>
    <n v="13396"/>
    <n v="23.920835972134263"/>
    <n v="263.16666666666669"/>
    <n v="6295.166666666667"/>
  </r>
  <r>
    <s v="Yummy Foods"/>
    <s v="iiruka"/>
    <x v="5"/>
    <n v="229"/>
    <n v="12"/>
    <s v="Korean War surplus"/>
    <s v="Pariah"/>
    <n v="10"/>
    <s v="Standard"/>
    <n v="1"/>
    <n v="56"/>
    <n v="4"/>
    <s v="Free Market"/>
    <n v="1578"/>
    <n v="290"/>
    <s v="Untapped"/>
    <n v="90"/>
    <s v="Very Powerful"/>
    <n v="10"/>
    <s v="Pacific Rim"/>
    <s v="Neutral"/>
    <n v="68308"/>
    <s v="http://blocgame.com/stats.php?id=54376"/>
    <n v="0"/>
    <n v="0"/>
    <n v="38308"/>
    <n v="43.28770595690748"/>
    <n v="263"/>
    <n v="11384.666666666666"/>
  </r>
  <r>
    <s v="Ultios"/>
    <s v="Noctis"/>
    <x v="0"/>
    <n v="132"/>
    <n v="1"/>
    <s v="Korean War surplus"/>
    <s v="Gandhi-like"/>
    <n v="3"/>
    <s v="Good"/>
    <n v="1"/>
    <n v="30"/>
    <n v="14"/>
    <s v="Free Market"/>
    <n v="1577"/>
    <n v="368"/>
    <s v="Untapped"/>
    <n v="90"/>
    <s v="Powerful"/>
    <n v="9"/>
    <s v="Pacific Rim"/>
    <s v="United States"/>
    <n v="42878"/>
    <s v="http://blocgame.com/stats.php?id=59917"/>
    <n v="0"/>
    <n v="0"/>
    <n v="24128"/>
    <n v="27.189600507292326"/>
    <n v="262.83333333333331"/>
    <n v="7146.333333333333"/>
  </r>
  <r>
    <s v="carefree"/>
    <s v="solematemy"/>
    <x v="0"/>
    <n v="226"/>
    <n v="5"/>
    <s v="Korean War surplus"/>
    <s v="Gandhi-like"/>
    <n v="6"/>
    <s v="Poor"/>
    <n v="9"/>
    <n v="28"/>
    <n v="3"/>
    <s v="Free Market"/>
    <n v="1576"/>
    <n v="424"/>
    <n v="0"/>
    <n v="40"/>
    <s v="Very Powerful"/>
    <n v="10"/>
    <s v="East Indies"/>
    <s v="United States"/>
    <n v="28108"/>
    <s v="http://blocgame.com/stats.php?id=61669"/>
    <n v="0"/>
    <n v="0"/>
    <n v="11983"/>
    <n v="17.835025380710661"/>
    <n v="262.66666666666669"/>
    <n v="4684.666666666667"/>
  </r>
  <r>
    <s v="KL Lanas"/>
    <s v="suwey90"/>
    <x v="6"/>
    <n v="58"/>
    <n v="4"/>
    <s v="Second World War surplus"/>
    <s v="Angelic"/>
    <n v="2"/>
    <s v="Elite"/>
    <n v="7"/>
    <n v="9"/>
    <n v="6"/>
    <s v="Free Market"/>
    <n v="1575"/>
    <n v="361"/>
    <s v="Untapped"/>
    <n v="90"/>
    <s v="Large"/>
    <n v="7.5"/>
    <s v="East Indies"/>
    <s v="United States"/>
    <n v="21701"/>
    <s v="http://blocgame.com/stats.php?id=60623"/>
    <n v="0"/>
    <n v="0"/>
    <n v="14576"/>
    <n v="13.778412698412698"/>
    <n v="262.5"/>
    <n v="3616.8333333333335"/>
  </r>
  <r>
    <s v="Dirk-Dirkastan"/>
    <s v="Vyper"/>
    <x v="0"/>
    <n v="101"/>
    <n v="4"/>
    <s v="Korean War surplus"/>
    <s v="Good"/>
    <n v="4"/>
    <s v="Good"/>
    <n v="1"/>
    <n v="26"/>
    <n v="12"/>
    <s v="Mixed Economy"/>
    <n v="1574"/>
    <n v="85"/>
    <n v="0"/>
    <n v="40"/>
    <s v="Large"/>
    <n v="7.5"/>
    <s v="Caribbean"/>
    <s v="United States"/>
    <n v="34452"/>
    <s v="http://blocgame.com/stats.php?id=63936"/>
    <n v="0"/>
    <n v="0"/>
    <n v="17202"/>
    <n v="21.88818297331639"/>
    <n v="262.33333333333331"/>
    <n v="5742"/>
  </r>
  <r>
    <s v="Norwegia"/>
    <s v="Thornir"/>
    <x v="0"/>
    <n v="98"/>
    <n v="4"/>
    <s v="Vietnam War surplus"/>
    <s v="Gandhi-like"/>
    <n v="2"/>
    <s v="Elite"/>
    <n v="0"/>
    <n v="9"/>
    <n v="5"/>
    <s v="Central Planning"/>
    <n v="1573"/>
    <n v="2127"/>
    <s v="Untapped"/>
    <n v="90"/>
    <s v="Very Powerful"/>
    <n v="10"/>
    <s v="Atlas"/>
    <s v="Soviet Union"/>
    <n v="14007"/>
    <s v="http://blocgame.com/stats.php?id=30"/>
    <n v="5"/>
    <n v="0"/>
    <n v="7257"/>
    <n v="8.9046408137317226"/>
    <n v="262.16666666666669"/>
    <n v="2334.5"/>
  </r>
  <r>
    <s v="Tyanra"/>
    <s v="SaffronMerchant"/>
    <x v="3"/>
    <n v="112"/>
    <n v="6"/>
    <s v="Korean War surplus"/>
    <s v="Gandhi-like"/>
    <n v="3"/>
    <s v="Poor"/>
    <n v="12"/>
    <n v="25"/>
    <n v="10"/>
    <s v="Central Planning"/>
    <n v="1571"/>
    <n v="1325"/>
    <s v="Untapped"/>
    <n v="90"/>
    <s v="Powerful"/>
    <n v="9"/>
    <s v="The Subcontinent"/>
    <s v="Soviet Union"/>
    <n v="35532"/>
    <s v="http://blocgame.com/stats.php?id=60365"/>
    <n v="0"/>
    <s v="1 Tons"/>
    <n v="20157"/>
    <n v="22.617441120305539"/>
    <n v="261.83333333333331"/>
    <n v="5922"/>
  </r>
  <r>
    <s v="natangape"/>
    <s v="tina"/>
    <x v="8"/>
    <n v="82"/>
    <n v="0"/>
    <s v="Second World War surplus"/>
    <s v="Gandhi-like"/>
    <n v="1"/>
    <s v="Standard"/>
    <n v="150"/>
    <n v="5"/>
    <n v="3"/>
    <s v="Free Market"/>
    <n v="1571"/>
    <n v="246"/>
    <s v="Untapped"/>
    <n v="90"/>
    <s v="Large"/>
    <n v="7.5"/>
    <s v="East Indies"/>
    <s v="United States"/>
    <n v="17503"/>
    <s v="http://blocgame.com/stats.php?id=61600"/>
    <n v="0"/>
    <n v="0"/>
    <n v="13753"/>
    <n v="11.141311266709103"/>
    <n v="261.83333333333331"/>
    <n v="2917.1666666666665"/>
  </r>
  <r>
    <s v="Corn God"/>
    <s v="gonzi"/>
    <x v="0"/>
    <n v="50"/>
    <n v="0"/>
    <s v="First World War surplus"/>
    <s v="Gandhi-like"/>
    <n v="2"/>
    <s v="Poor"/>
    <n v="72"/>
    <n v="12"/>
    <n v="2"/>
    <s v="Central Planning"/>
    <n v="1570"/>
    <n v="36"/>
    <s v="Untapped"/>
    <n v="90"/>
    <s v="Meagre"/>
    <n v="1.5"/>
    <s v="Amazonia"/>
    <s v="Soviet Union"/>
    <n v="39703"/>
    <s v="http://blocgame.com/stats.php?id=64682"/>
    <n v="0"/>
    <n v="0"/>
    <n v="32953"/>
    <n v="25.288535031847132"/>
    <n v="261.66666666666669"/>
    <n v="6617.166666666667"/>
  </r>
  <r>
    <s v="The Core"/>
    <s v="BelSon"/>
    <x v="9"/>
    <n v="24"/>
    <n v="0"/>
    <s v="Second World War surplus"/>
    <s v="Gandhi-like"/>
    <n v="1"/>
    <s v="Elite"/>
    <n v="12"/>
    <n v="21"/>
    <n v="2"/>
    <s v="Free Market"/>
    <n v="1568"/>
    <n v="63"/>
    <s v="Untapped"/>
    <n v="90"/>
    <s v="Meagre"/>
    <n v="1.5"/>
    <s v="Pacific Rim"/>
    <s v="Neutral"/>
    <n v="9640"/>
    <s v="http://blocgame.com/stats.php?id=64480"/>
    <n v="0"/>
    <n v="0"/>
    <n v="265"/>
    <n v="6.1479591836734695"/>
    <n v="261.33333333333331"/>
    <n v="1606.6666666666667"/>
  </r>
  <r>
    <s v="Gandoria"/>
    <s v="zoneguy22"/>
    <x v="0"/>
    <n v="33"/>
    <n v="0"/>
    <s v="Korean War surplus"/>
    <s v="Gandhi-like"/>
    <n v="2"/>
    <s v="Good"/>
    <n v="18"/>
    <n v="16"/>
    <n v="3"/>
    <s v="Central Planning"/>
    <n v="1561"/>
    <n v="350"/>
    <s v="Untapped"/>
    <n v="90"/>
    <s v="Large"/>
    <n v="7.5"/>
    <s v="Gran Colombia"/>
    <s v="Soviet Union"/>
    <n v="19212"/>
    <s v="http://blocgame.com/stats.php?id=50771"/>
    <n v="0"/>
    <n v="0"/>
    <n v="10587"/>
    <n v="12.307495195387572"/>
    <n v="260.16666666666669"/>
    <n v="3202"/>
  </r>
  <r>
    <s v="Eurassia"/>
    <s v="KurdishStalin"/>
    <x v="7"/>
    <n v="28"/>
    <n v="0"/>
    <s v="Second World War surplus"/>
    <s v="Good"/>
    <n v="1"/>
    <s v="Undisciplined Rabble"/>
    <n v="5"/>
    <n v="7"/>
    <n v="5"/>
    <s v="Central Planning"/>
    <n v="1557"/>
    <n v="2557"/>
    <s v="Near Depletion"/>
    <n v="10"/>
    <s v="Small"/>
    <n v="3"/>
    <s v="Mesopotamia"/>
    <s v="Soviet Union"/>
    <n v="18974"/>
    <s v="http://blocgame.com/stats.php?id=63019"/>
    <n v="0"/>
    <n v="0"/>
    <n v="13724"/>
    <n v="12.186255619781631"/>
    <n v="259.5"/>
    <n v="3162.3333333333335"/>
  </r>
  <r>
    <s v="Thermonia"/>
    <s v="Aluminothermic"/>
    <x v="0"/>
    <n v="99"/>
    <n v="5"/>
    <s v="Korean War surplus"/>
    <s v="Gandhi-like"/>
    <n v="3"/>
    <s v="Elite"/>
    <n v="13"/>
    <n v="22"/>
    <n v="8"/>
    <s v="Mixed Economy"/>
    <n v="1556"/>
    <n v="4092"/>
    <s v="Untapped"/>
    <n v="90"/>
    <s v="Powerful"/>
    <n v="9"/>
    <s v="Mesopotamia"/>
    <s v="United States"/>
    <n v="27128"/>
    <s v="http://blocgame.com/stats.php?id=53567"/>
    <n v="0"/>
    <n v="0"/>
    <n v="13628"/>
    <n v="17.434447300771208"/>
    <n v="259.33333333333331"/>
    <n v="4521.333333333333"/>
  </r>
  <r>
    <s v="Olut"/>
    <s v="Vittusaatana"/>
    <x v="0"/>
    <n v="167"/>
    <n v="9"/>
    <s v="Korean War surplus"/>
    <s v="Gandhi-like"/>
    <n v="3"/>
    <s v="Elite"/>
    <n v="5"/>
    <n v="40"/>
    <n v="27"/>
    <s v="Central Planning"/>
    <n v="1555"/>
    <n v="6391"/>
    <s v="Untapped"/>
    <n v="90"/>
    <s v="Very Powerful"/>
    <n v="10"/>
    <s v="Atlas"/>
    <s v="Soviet Union"/>
    <n v="43607"/>
    <s v="http://blocgame.com/stats.php?id=63682"/>
    <n v="0"/>
    <n v="0"/>
    <n v="16232"/>
    <n v="28.043086816720258"/>
    <n v="259.16666666666669"/>
    <n v="7267.833333333333"/>
  </r>
  <r>
    <s v="Zhenyx"/>
    <s v="Phexion"/>
    <x v="0"/>
    <n v="18"/>
    <n v="0"/>
    <s v="Second World War surplus"/>
    <s v="Gandhi-like"/>
    <n v="2"/>
    <s v="Elite"/>
    <n v="18"/>
    <n v="11"/>
    <n v="3"/>
    <s v="Free Market"/>
    <n v="1544"/>
    <n v="1298"/>
    <s v="Untapped"/>
    <n v="90"/>
    <s v="Meagre"/>
    <n v="1.5"/>
    <s v="Arabia"/>
    <s v="United States"/>
    <n v="20000"/>
    <s v="http://blocgame.com/stats.php?id=65024"/>
    <n v="0"/>
    <n v="0"/>
    <n v="13250"/>
    <n v="12.953367875647668"/>
    <n v="257.33333333333331"/>
    <n v="3333.3333333333335"/>
  </r>
  <r>
    <s v="Immunidad"/>
    <s v="El Dictatro"/>
    <x v="8"/>
    <n v="10"/>
    <n v="0"/>
    <s v="First World War surplus"/>
    <s v="Gandhi-like"/>
    <n v="2"/>
    <s v="Undisciplined Rabble"/>
    <n v="38"/>
    <n v="4"/>
    <n v="2"/>
    <s v="Free Market"/>
    <n v="1542"/>
    <n v="594"/>
    <s v="Untapped"/>
    <n v="90"/>
    <s v="Meagre"/>
    <n v="1.5"/>
    <s v="Caribbean"/>
    <s v="United States"/>
    <n v="11460"/>
    <s v="http://blocgame.com/stats.php?id=64955"/>
    <n v="0"/>
    <n v="0"/>
    <n v="7710"/>
    <n v="7.4319066147859925"/>
    <n v="257"/>
    <n v="1910"/>
  </r>
  <r>
    <s v="epf"/>
    <s v="kwsp"/>
    <x v="6"/>
    <n v="195"/>
    <n v="11"/>
    <s v="Second World War surplus"/>
    <s v="Angelic"/>
    <n v="5"/>
    <s v="Good"/>
    <n v="1"/>
    <n v="60"/>
    <n v="10"/>
    <s v="Free Market"/>
    <n v="1541"/>
    <n v="245"/>
    <s v="Near Depletion"/>
    <n v="10"/>
    <s v="Very Powerful"/>
    <n v="10"/>
    <s v="East Indies"/>
    <s v="United States"/>
    <n v="48415"/>
    <s v="http://blocgame.com/stats.php?id=63191"/>
    <n v="0"/>
    <n v="0"/>
    <n v="18415"/>
    <n v="31.417910447761194"/>
    <n v="256.83333333333331"/>
    <n v="8069.166666666667"/>
  </r>
  <r>
    <s v="AfganiBoy"/>
    <s v="CrazyDima"/>
    <x v="16"/>
    <n v="8"/>
    <n v="0"/>
    <s v="Finest of the 19th century"/>
    <s v="Questionable"/>
    <n v="1"/>
    <s v="Good"/>
    <n v="47"/>
    <n v="3"/>
    <n v="0"/>
    <s v="Mixed Economy"/>
    <n v="1535"/>
    <n v="0"/>
    <s v="Untapped"/>
    <n v="90"/>
    <s v="None"/>
    <n v="0"/>
    <s v="Mesopotamia"/>
    <s v="Neutral"/>
    <n v="1763"/>
    <s v="http://blocgame.com/stats.php?id=62098"/>
    <n v="0"/>
    <n v="0"/>
    <n v="-112"/>
    <n v="1.1485342019543974"/>
    <n v="255.83333333333334"/>
    <n v="293.83333333333331"/>
  </r>
  <r>
    <s v="RIPERINO"/>
    <s v="RIPERINO"/>
    <x v="9"/>
    <n v="8"/>
    <n v="0"/>
    <s v="Second World War surplus"/>
    <s v="Gandhi-like"/>
    <n v="0"/>
    <s v="Undisciplined Rabble"/>
    <n v="49"/>
    <n v="4"/>
    <n v="1"/>
    <s v="Mixed Economy"/>
    <n v="1533"/>
    <n v="20"/>
    <s v="Untapped"/>
    <n v="90"/>
    <s v="None"/>
    <n v="0"/>
    <s v="China"/>
    <s v="Neutral"/>
    <n v="2109"/>
    <s v="http://blocgame.com/stats.php?id=64163"/>
    <n v="0"/>
    <n v="0"/>
    <n v="234"/>
    <n v="1.37573385518591"/>
    <n v="255.5"/>
    <n v="351.5"/>
  </r>
  <r>
    <s v="Kota Tinggi"/>
    <s v="ainyzrul"/>
    <x v="6"/>
    <n v="101"/>
    <n v="4"/>
    <s v="Korean War surplus"/>
    <s v="Gandhi-like"/>
    <n v="2"/>
    <s v="Good"/>
    <n v="1"/>
    <n v="15"/>
    <n v="3"/>
    <s v="Central Planning"/>
    <n v="1531"/>
    <n v="264"/>
    <s v="Untapped"/>
    <n v="90"/>
    <s v="Powerful"/>
    <n v="9"/>
    <s v="Caribbean"/>
    <s v="Soviet Union"/>
    <n v="27761"/>
    <s v="http://blocgame.com/stats.php?id=63120"/>
    <n v="0"/>
    <n v="0"/>
    <n v="19511"/>
    <n v="18.13259307642064"/>
    <n v="255.16666666666666"/>
    <n v="4626.833333333333"/>
  </r>
  <r>
    <s v="District21"/>
    <s v="Nizarudinjohari"/>
    <x v="6"/>
    <n v="12"/>
    <n v="0"/>
    <s v="Second World War surplus"/>
    <s v="Angelic"/>
    <n v="1"/>
    <s v="Elite"/>
    <n v="57"/>
    <n v="5"/>
    <n v="5"/>
    <s v="Mixed Economy"/>
    <n v="1528"/>
    <n v="365"/>
    <s v="Near Depletion"/>
    <n v="10"/>
    <s v="Meagre"/>
    <n v="1.5"/>
    <s v="Arabia"/>
    <s v="United States"/>
    <n v="6030"/>
    <s v="http://blocgame.com/stats.php?id=62938"/>
    <n v="0"/>
    <n v="0"/>
    <n v="1530"/>
    <n v="3.9463350785340312"/>
    <n v="254.66666666666666"/>
    <n v="1005"/>
  </r>
  <r>
    <s v="fetiwert"/>
    <s v="raja adam iskandar"/>
    <x v="2"/>
    <n v="9"/>
    <n v="0"/>
    <s v="Second World War surplus"/>
    <s v="Good"/>
    <n v="1"/>
    <s v="Standard"/>
    <n v="110"/>
    <n v="2"/>
    <n v="2"/>
    <s v="Mixed Economy"/>
    <n v="1526"/>
    <n v="101"/>
    <s v="Untapped"/>
    <n v="90"/>
    <s v="None"/>
    <n v="0"/>
    <s v="East Indies"/>
    <s v="Neutral"/>
    <n v="2328"/>
    <s v="http://blocgame.com/stats.php?id=63124"/>
    <n v="0"/>
    <n v="0"/>
    <n v="78"/>
    <n v="1.5255570117955439"/>
    <n v="254.33333333333334"/>
    <n v="388"/>
  </r>
  <r>
    <s v="Syraan"/>
    <s v="Desus"/>
    <x v="0"/>
    <n v="140"/>
    <n v="8"/>
    <s v="Second World War surplus"/>
    <s v="Gandhi-like"/>
    <n v="2"/>
    <s v="Good"/>
    <n v="16"/>
    <n v="9"/>
    <n v="7"/>
    <s v="Central Planning"/>
    <n v="1517"/>
    <n v="5715"/>
    <s v="Untapped"/>
    <n v="90"/>
    <s v="Very Powerful"/>
    <n v="10"/>
    <s v="Egypt"/>
    <s v="Soviet Union"/>
    <n v="17385"/>
    <s v="http://blocgame.com/stats.php?id=59870"/>
    <n v="0"/>
    <s v="1 Tons"/>
    <n v="9885"/>
    <n v="11.460118655240606"/>
    <n v="252.83333333333334"/>
    <n v="2897.5"/>
  </r>
  <r>
    <s v="Titiwangsa"/>
    <s v="Orga"/>
    <x v="6"/>
    <n v="58"/>
    <n v="2"/>
    <s v="Second World War surplus"/>
    <s v="Gandhi-like"/>
    <n v="2"/>
    <s v="Standard"/>
    <n v="103"/>
    <n v="8"/>
    <n v="6"/>
    <s v="Central Planning"/>
    <n v="1517"/>
    <n v="6"/>
    <s v="Untapped"/>
    <n v="90"/>
    <s v="Powerful"/>
    <n v="9"/>
    <s v="East Indies"/>
    <s v="Soviet Union"/>
    <n v="18368"/>
    <s v="http://blocgame.com/stats.php?id=61596"/>
    <n v="0"/>
    <n v="0"/>
    <n v="11618"/>
    <n v="12.108108108108109"/>
    <n v="252.83333333333334"/>
    <n v="3061.3333333333335"/>
  </r>
  <r>
    <s v="Canantartica"/>
    <s v="El Chepo"/>
    <x v="8"/>
    <n v="7"/>
    <n v="0"/>
    <s v="First World War surplus"/>
    <s v="Questionable"/>
    <n v="2"/>
    <s v="Standard"/>
    <n v="21"/>
    <n v="11"/>
    <n v="4"/>
    <s v="Mixed Economy"/>
    <n v="1516"/>
    <n v="31"/>
    <s v="Untapped"/>
    <n v="90"/>
    <s v="Meagre"/>
    <n v="1.5"/>
    <s v="Gran Colombia"/>
    <s v="Neutral"/>
    <n v="11475"/>
    <s v="http://blocgame.com/stats.php?id=64445"/>
    <n v="0"/>
    <n v="0"/>
    <n v="4350"/>
    <n v="7.569261213720317"/>
    <n v="252.66666666666666"/>
    <n v="1912.5"/>
  </r>
  <r>
    <s v="Zanyaristan"/>
    <s v="Zanyar"/>
    <x v="7"/>
    <n v="83"/>
    <n v="2"/>
    <s v="First World War surplus"/>
    <s v="Gandhi-like"/>
    <n v="2"/>
    <s v="Good"/>
    <n v="27"/>
    <n v="8"/>
    <n v="10"/>
    <s v="Central Planning"/>
    <n v="1516"/>
    <n v="2279"/>
    <s v="Plentiful"/>
    <n v="70"/>
    <s v="Somewhat Large"/>
    <n v="6"/>
    <s v="Mesopotamia"/>
    <s v="Soviet Union"/>
    <n v="23637"/>
    <s v="http://blocgame.com/stats.php?id=64891"/>
    <n v="0"/>
    <n v="0"/>
    <n v="15387"/>
    <n v="15.591688654353563"/>
    <n v="252.66666666666666"/>
    <n v="3939.5"/>
  </r>
  <r>
    <s v="Babylon-Assyria"/>
    <s v="Ishtar"/>
    <x v="12"/>
    <n v="72"/>
    <n v="0"/>
    <s v="Second World War surplus"/>
    <s v="Gandhi-like"/>
    <n v="2"/>
    <s v="Good"/>
    <n v="5"/>
    <n v="16"/>
    <n v="7"/>
    <s v="Central Planning"/>
    <n v="1513"/>
    <n v="1230"/>
    <n v="0"/>
    <n v="40"/>
    <s v="Mediocre"/>
    <n v="4.5"/>
    <s v="Mesopotamia"/>
    <s v="Soviet Union"/>
    <n v="19602"/>
    <s v="http://blocgame.com/stats.php?id=64655"/>
    <n v="0"/>
    <n v="0"/>
    <n v="9477"/>
    <n v="12.955717118307998"/>
    <n v="252.16666666666666"/>
    <n v="3267"/>
  </r>
  <r>
    <s v="Baghdad Iraqi"/>
    <s v="As-Shaheed Saddam Hussein"/>
    <x v="5"/>
    <n v="112"/>
    <n v="9"/>
    <s v="Vietnam War surplus"/>
    <s v="Gandhi-like"/>
    <n v="4"/>
    <s v="Elite"/>
    <n v="6"/>
    <n v="30"/>
    <n v="30"/>
    <s v="Central Planning"/>
    <n v="1508"/>
    <n v="3544"/>
    <s v="Untapped"/>
    <n v="90"/>
    <s v="Very Powerful"/>
    <n v="10"/>
    <s v="Mesopotamia"/>
    <s v="Soviet Union"/>
    <n v="45126"/>
    <s v="http://blocgame.com/stats.php?id=61172"/>
    <n v="0"/>
    <n v="0"/>
    <n v="19626"/>
    <n v="29.924403183023873"/>
    <n v="251.33333333333334"/>
    <n v="7521"/>
  </r>
  <r>
    <s v="Shinjukus"/>
    <s v="Lord Yaz"/>
    <x v="5"/>
    <n v="32"/>
    <n v="1"/>
    <s v="Second World War surplus"/>
    <s v="Gandhi-like"/>
    <n v="2"/>
    <s v="Undisciplined Rabble"/>
    <n v="9"/>
    <n v="24"/>
    <n v="5"/>
    <s v="Mixed Economy"/>
    <n v="1500"/>
    <n v="0"/>
    <s v="Near Depletion"/>
    <n v="10"/>
    <s v="Somewhat Large"/>
    <n v="6"/>
    <s v="Pacific Rim"/>
    <s v="United States"/>
    <n v="13736"/>
    <s v="http://blocgame.com/stats.php?id=64048"/>
    <n v="0"/>
    <n v="0"/>
    <n v="1361"/>
    <n v="9.1573333333333338"/>
    <n v="250"/>
    <n v="2289.3333333333335"/>
  </r>
  <r>
    <s v="Endau"/>
    <s v="Syazwanjalil"/>
    <x v="6"/>
    <n v="8"/>
    <n v="0"/>
    <s v="First World War surplus"/>
    <s v="Mad Dog"/>
    <n v="1"/>
    <s v="Undisciplined Rabble"/>
    <n v="1"/>
    <n v="6"/>
    <n v="7"/>
    <s v="Mixed Economy"/>
    <n v="1491"/>
    <n v="42"/>
    <n v="0"/>
    <n v="40"/>
    <s v="None"/>
    <n v="0"/>
    <s v="East Indies"/>
    <s v="Neutral"/>
    <n v="5982"/>
    <s v="http://blocgame.com/stats.php?id=61932"/>
    <n v="0"/>
    <n v="0"/>
    <n v="357"/>
    <n v="4.0120724346076457"/>
    <n v="248.5"/>
    <n v="997"/>
  </r>
  <r>
    <s v="dwan"/>
    <s v="kari"/>
    <x v="0"/>
    <n v="80"/>
    <n v="0"/>
    <s v="Second World War surplus"/>
    <s v="Gandhi-like"/>
    <n v="2"/>
    <s v="Poor"/>
    <n v="8"/>
    <n v="22"/>
    <n v="7"/>
    <s v="Mixed Economy"/>
    <n v="1490"/>
    <n v="357"/>
    <s v="Plentiful"/>
    <n v="70"/>
    <s v="Mediocre"/>
    <n v="4.5"/>
    <s v="Southern Africa"/>
    <s v="Neutral"/>
    <n v="22444"/>
    <s v="http://blocgame.com/stats.php?id=64598"/>
    <n v="0"/>
    <n v="0"/>
    <n v="10069"/>
    <n v="15.063087248322148"/>
    <n v="248.33333333333334"/>
    <n v="3740.6666666666665"/>
  </r>
  <r>
    <s v="Jitra"/>
    <s v="feemerrkoll"/>
    <x v="0"/>
    <n v="51"/>
    <n v="2"/>
    <s v="Second World War surplus"/>
    <s v="Gandhi-like"/>
    <n v="2"/>
    <s v="Elite"/>
    <n v="1"/>
    <n v="22"/>
    <n v="3"/>
    <s v="Central Planning"/>
    <n v="1481"/>
    <n v="126"/>
    <s v="Untapped"/>
    <n v="90"/>
    <s v="Very Powerful"/>
    <n v="10"/>
    <s v="East Africa"/>
    <s v="Neutral"/>
    <n v="19602"/>
    <s v="http://blocgame.com/stats.php?id=62661"/>
    <n v="0"/>
    <n v="0"/>
    <n v="8727"/>
    <n v="13.235651586765698"/>
    <n v="246.83333333333334"/>
    <n v="3267"/>
  </r>
  <r>
    <s v="Compost"/>
    <s v="Colop"/>
    <x v="0"/>
    <n v="75"/>
    <n v="0"/>
    <s v="Second World War surplus"/>
    <s v="Angelic"/>
    <n v="2"/>
    <s v="Standard"/>
    <n v="0"/>
    <n v="36"/>
    <n v="2"/>
    <s v="Central Planning"/>
    <n v="1475"/>
    <n v="580"/>
    <s v="Untapped"/>
    <n v="90"/>
    <s v="Very Powerful"/>
    <n v="10"/>
    <s v="Southern Cone"/>
    <s v="Soviet Union"/>
    <n v="55969"/>
    <s v="http://blocgame.com/stats.php?id=62506"/>
    <n v="0"/>
    <n v="0"/>
    <n v="40219"/>
    <n v="37.945084745762713"/>
    <n v="245.83333333333334"/>
    <n v="9328.1666666666661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BaniMelayu"/>
    <s v="PlayboyMelayu"/>
    <x v="20"/>
    <n v="3"/>
    <n v="0"/>
    <s v="First World War surplus"/>
    <s v="Good"/>
    <n v="0"/>
    <s v="Elite"/>
    <n v="10"/>
    <n v="3"/>
    <n v="3"/>
    <s v="Central Planning"/>
    <n v="1456"/>
    <n v="209"/>
    <s v="Near Depletion"/>
    <n v="10"/>
    <s v="Meagre"/>
    <n v="1.5"/>
    <s v="The Subcontinent"/>
    <s v="Neutral"/>
    <n v="2866"/>
    <s v="http://blocgame.com/stats.php?id=61862"/>
    <n v="0"/>
    <n v="0"/>
    <n v="616"/>
    <n v="1.9684065934065933"/>
    <n v="242.66666666666666"/>
    <n v="477.66666666666669"/>
  </r>
  <r>
    <s v="BIOR KELANTOK"/>
    <s v="Krul"/>
    <x v="5"/>
    <n v="33"/>
    <n v="0"/>
    <s v="Second World War surplus"/>
    <s v="Gandhi-like"/>
    <n v="1"/>
    <s v="Standard"/>
    <n v="57"/>
    <n v="10"/>
    <n v="3"/>
    <s v="Central Planning"/>
    <n v="1453"/>
    <n v="84"/>
    <s v="Untapped"/>
    <n v="90"/>
    <s v="Large"/>
    <n v="7.5"/>
    <s v="Pacific Rim"/>
    <s v="United States"/>
    <n v="13078"/>
    <s v="http://blocgame.com/stats.php?id=61489"/>
    <n v="0"/>
    <n v="0"/>
    <n v="7453"/>
    <n v="9.0006882312456984"/>
    <n v="242.16666666666666"/>
    <n v="2179.6666666666665"/>
  </r>
  <r>
    <s v="Fanboys"/>
    <s v="Steve Jobs"/>
    <x v="12"/>
    <n v="16"/>
    <n v="0"/>
    <s v="Second World War surplus"/>
    <s v="Gandhi-like"/>
    <n v="0"/>
    <s v="Undisciplined Rabble"/>
    <n v="36"/>
    <n v="9"/>
    <n v="7"/>
    <s v="Central Planning"/>
    <n v="1450"/>
    <n v="918"/>
    <s v="Untapped"/>
    <n v="90"/>
    <s v="None"/>
    <n v="0"/>
    <s v="Egypt"/>
    <s v="Soviet Union"/>
    <n v="11345"/>
    <s v="http://blocgame.com/stats.php?id=64178"/>
    <n v="0"/>
    <n v="0"/>
    <n v="5345"/>
    <n v="7.8241379310344827"/>
    <n v="241.66666666666666"/>
    <n v="1890.8333333333333"/>
  </r>
  <r>
    <s v="Sulon Grande"/>
    <s v="Sulon the Defiler"/>
    <x v="1"/>
    <n v="30"/>
    <n v="0"/>
    <s v="First World War surplus"/>
    <s v="Gandhi-like"/>
    <n v="0"/>
    <s v="Poor"/>
    <n v="45"/>
    <n v="4"/>
    <n v="2"/>
    <s v="Central Planning"/>
    <n v="1447"/>
    <n v="1514"/>
    <n v="0"/>
    <n v="40"/>
    <s v="None"/>
    <n v="0"/>
    <s v="Atlas"/>
    <s v="Soviet Union"/>
    <n v="6371"/>
    <s v="http://blocgame.com/stats.php?id=61038"/>
    <n v="0"/>
    <n v="0"/>
    <n v="4121"/>
    <n v="4.4029025570145128"/>
    <n v="241.16666666666666"/>
    <n v="1061.8333333333333"/>
  </r>
  <r>
    <s v="Mata Helang"/>
    <s v="Mata Helang"/>
    <x v="6"/>
    <n v="38"/>
    <n v="10"/>
    <s v="First World War surplus"/>
    <s v="Gandhi-like"/>
    <n v="3"/>
    <s v="Undisciplined Rabble"/>
    <n v="14"/>
    <n v="40"/>
    <n v="6"/>
    <s v="Free Market"/>
    <n v="1447"/>
    <n v="84"/>
    <s v="Untapped"/>
    <n v="90"/>
    <s v="Very Powerful"/>
    <n v="10"/>
    <s v="Pacific Rim"/>
    <s v="United States"/>
    <n v="19503"/>
    <s v="http://blocgame.com/stats.php?id=64412"/>
    <n v="0"/>
    <n v="0"/>
    <n v="3"/>
    <n v="13.478230822391154"/>
    <n v="241.16666666666666"/>
    <n v="3250.5"/>
  </r>
  <r>
    <s v="Kersumsos"/>
    <s v="Kersumsos"/>
    <x v="0"/>
    <n v="103"/>
    <n v="0"/>
    <s v="Korean War surplus"/>
    <s v="Gandhi-like"/>
    <n v="5"/>
    <s v="Good"/>
    <n v="28"/>
    <n v="30"/>
    <n v="31"/>
    <s v="Central Planning"/>
    <n v="1444"/>
    <n v="5551"/>
    <s v="Untapped"/>
    <n v="90"/>
    <s v="Very Powerful"/>
    <n v="10"/>
    <s v="Egypt"/>
    <s v="Soviet Union"/>
    <n v="46951"/>
    <s v="http://blocgame.com/stats.php?id=46317"/>
    <n v="0"/>
    <n v="0"/>
    <n v="20326"/>
    <n v="32.514542936288088"/>
    <n v="240.66666666666666"/>
    <n v="7825.166666666667"/>
  </r>
  <r>
    <s v="Portobol"/>
    <s v="Guilherme Castro"/>
    <x v="8"/>
    <n v="3"/>
    <n v="0"/>
    <s v="Finest of the 19th century"/>
    <s v="Questionable"/>
    <n v="1"/>
    <s v="Undisciplined Rabble"/>
    <n v="1"/>
    <n v="4"/>
    <n v="1"/>
    <s v="Mixed Economy"/>
    <n v="1444"/>
    <n v="80"/>
    <s v="Untapped"/>
    <n v="90"/>
    <s v="None"/>
    <n v="0"/>
    <s v="Southern Cone"/>
    <s v="Neutral"/>
    <n v="4315"/>
    <s v="http://blocgame.com/stats.php?id=64169"/>
    <n v="0"/>
    <n v="0"/>
    <n v="1690"/>
    <n v="2.9882271468144044"/>
    <n v="240.66666666666666"/>
    <n v="719.16666666666663"/>
  </r>
  <r>
    <s v="kailam"/>
    <s v="kailam"/>
    <x v="0"/>
    <n v="23"/>
    <n v="0"/>
    <s v="First World War surplus"/>
    <s v="Isolated"/>
    <n v="1"/>
    <s v="Elite"/>
    <n v="36"/>
    <n v="7"/>
    <n v="5"/>
    <s v="Mixed Economy"/>
    <n v="1441"/>
    <n v="136"/>
    <s v="Untapped"/>
    <n v="90"/>
    <s v="None"/>
    <n v="0"/>
    <s v="East Indies"/>
    <s v="Soviet Union"/>
    <n v="27125"/>
    <s v="http://blocgame.com/stats.php?id=61608"/>
    <n v="0"/>
    <n v="0"/>
    <n v="21875"/>
    <n v="18.823733518390007"/>
    <n v="240.16666666666666"/>
    <n v="4520.833333333333"/>
  </r>
  <r>
    <s v="Ironforge"/>
    <s v="Mephasto"/>
    <x v="8"/>
    <n v="18"/>
    <n v="0"/>
    <s v="Korean War surplus"/>
    <s v="Gandhi-like"/>
    <n v="2"/>
    <s v="Good"/>
    <n v="40"/>
    <n v="5"/>
    <n v="2"/>
    <s v="Free Market"/>
    <n v="1439"/>
    <n v="75"/>
    <s v="Untapped"/>
    <n v="90"/>
    <s v="None"/>
    <n v="0"/>
    <s v="Amazonia"/>
    <s v="United States"/>
    <n v="25378"/>
    <s v="http://blocgame.com/stats.php?id=63135"/>
    <n v="0"/>
    <n v="0"/>
    <n v="21253"/>
    <n v="17.635858234885337"/>
    <n v="239.83333333333334"/>
    <n v="4229.666666666667"/>
  </r>
  <r>
    <s v="Rockstead"/>
    <s v="ArMaGeDdOn"/>
    <x v="0"/>
    <n v="76"/>
    <n v="0"/>
    <s v="Korean War surplus"/>
    <s v="Gandhi-like"/>
    <n v="3"/>
    <s v="Standard"/>
    <n v="14"/>
    <n v="25"/>
    <n v="11"/>
    <s v="Central Planning"/>
    <n v="143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3.669456066945607"/>
    <n v="239"/>
    <n v="3267"/>
  </r>
  <r>
    <s v="Sadanca"/>
    <s v="Deioncï¿½"/>
    <x v="8"/>
    <n v="8"/>
    <n v="0"/>
    <s v="First World War surplus"/>
    <s v="Gandhi-like"/>
    <n v="1"/>
    <s v="Good"/>
    <n v="63"/>
    <n v="6"/>
    <n v="4"/>
    <s v="Mixed Economy"/>
    <n v="1423"/>
    <n v="520"/>
    <s v="Untapped"/>
    <n v="90"/>
    <s v="Mediocre"/>
    <n v="4.5"/>
    <s v="Persia"/>
    <s v="United States"/>
    <n v="9455"/>
    <s v="http://blocgame.com/stats.php?id=64805"/>
    <n v="0"/>
    <n v="0"/>
    <n v="4955"/>
    <n v="6.644413211524947"/>
    <n v="237.16666666666666"/>
    <n v="1575.8333333333333"/>
  </r>
  <r>
    <s v="11Bgde Para"/>
    <s v="Pak Cik Kordi"/>
    <x v="11"/>
    <n v="120"/>
    <n v="2"/>
    <s v="Korean War surplus"/>
    <s v="Gandhi-like"/>
    <n v="4"/>
    <s v="Good"/>
    <n v="14"/>
    <n v="19"/>
    <n v="12"/>
    <s v="Central Planning"/>
    <n v="1421"/>
    <n v="261"/>
    <s v="Untapped"/>
    <n v="90"/>
    <s v="Very Powerful"/>
    <n v="10"/>
    <s v="Pacific Rim"/>
    <s v="Soviet Union"/>
    <n v="33749"/>
    <s v="http://blocgame.com/stats.php?id=62652"/>
    <n v="0"/>
    <n v="0"/>
    <n v="19124"/>
    <n v="23.750175932441941"/>
    <n v="236.83333333333334"/>
    <n v="5624.833333333333"/>
  </r>
  <r>
    <s v="Saudi Arabia"/>
    <s v="Ayatollah Khajik"/>
    <x v="14"/>
    <n v="32"/>
    <n v="0"/>
    <s v="Korean War surplus"/>
    <s v="Gandhi-like"/>
    <n v="0"/>
    <s v="Standard"/>
    <n v="19"/>
    <n v="14"/>
    <n v="4"/>
    <s v="Central Planning"/>
    <n v="1415"/>
    <n v="563"/>
    <s v="Near Depletion"/>
    <n v="10"/>
    <s v="Meagre"/>
    <n v="1.5"/>
    <s v="Arabia"/>
    <s v="Soviet Union"/>
    <n v="6910"/>
    <s v="http://blocgame.com/stats.php?id=40653"/>
    <n v="0"/>
    <n v="0"/>
    <n v="160"/>
    <n v="4.88339222614841"/>
    <n v="235.83333333333334"/>
    <n v="1151.6666666666667"/>
  </r>
  <r>
    <s v="Bubupooka"/>
    <s v="Princess Rahalia"/>
    <x v="0"/>
    <n v="108"/>
    <n v="0"/>
    <s v="Vietnam War surplus"/>
    <s v="Gandhi-like"/>
    <n v="3"/>
    <s v="Elite"/>
    <n v="20"/>
    <n v="19"/>
    <n v="3"/>
    <s v="Central Planning"/>
    <n v="1415"/>
    <n v="7"/>
    <s v="Untapped"/>
    <n v="90"/>
    <s v="Very Powerful"/>
    <n v="10"/>
    <s v="Southern Africa"/>
    <s v="Soviet Union"/>
    <n v="21162"/>
    <s v="http://blocgame.com/stats.php?id=44960"/>
    <n v="0"/>
    <n v="0"/>
    <n v="10662"/>
    <n v="14.95547703180212"/>
    <n v="235.83333333333334"/>
    <n v="3527"/>
  </r>
  <r>
    <s v="KOHREA"/>
    <s v="Kim Jong Ill"/>
    <x v="0"/>
    <n v="47"/>
    <n v="4"/>
    <s v="Korean War surplus"/>
    <s v="Gandhi-like"/>
    <n v="3"/>
    <s v="Good"/>
    <n v="29"/>
    <n v="24"/>
    <n v="12"/>
    <s v="Central Planning"/>
    <n v="1415"/>
    <n v="93"/>
    <s v="Untapped"/>
    <n v="90"/>
    <s v="Mediocre"/>
    <n v="4.5"/>
    <s v="China"/>
    <s v="Soviet Union"/>
    <n v="26486"/>
    <s v="http://blocgame.com/stats.php?id=63926"/>
    <n v="0"/>
    <n v="0"/>
    <n v="10736"/>
    <n v="18.718021201413428"/>
    <n v="235.83333333333334"/>
    <n v="4414.333333333333"/>
  </r>
  <r>
    <s v="Ukraina"/>
    <s v="Ottaman"/>
    <x v="5"/>
    <n v="35"/>
    <n v="0"/>
    <s v="First World War surplus"/>
    <s v="Gandhi-like"/>
    <n v="1"/>
    <s v="Elite"/>
    <n v="20"/>
    <n v="12"/>
    <n v="0"/>
    <s v="Free Market"/>
    <n v="1408"/>
    <n v="0"/>
    <s v="Untapped"/>
    <n v="90"/>
    <s v="Meagre"/>
    <n v="1.5"/>
    <s v="Mesopotamia"/>
    <s v="United States"/>
    <n v="22057"/>
    <s v="http://blocgame.com/stats.php?id=64990"/>
    <n v="0"/>
    <n v="0"/>
    <n v="16807"/>
    <n v="15.665482954545455"/>
    <n v="234.66666666666666"/>
    <n v="3676.1666666666665"/>
  </r>
  <r>
    <s v="Amazonian Union"/>
    <s v="Hugo Chavez"/>
    <x v="21"/>
    <n v="9"/>
    <n v="0"/>
    <s v="Second World War surplus"/>
    <s v="Gandhi-like"/>
    <n v="1"/>
    <s v="Good"/>
    <n v="16"/>
    <n v="6"/>
    <n v="2"/>
    <s v="Central Planning"/>
    <n v="1407"/>
    <n v="37"/>
    <s v="Untapped"/>
    <n v="90"/>
    <s v="None"/>
    <n v="0"/>
    <s v="Amazonia"/>
    <s v="United States"/>
    <n v="11298"/>
    <s v="http://blocgame.com/stats.php?id=59377"/>
    <n v="0"/>
    <n v="0"/>
    <n v="7548"/>
    <n v="8.0298507462686572"/>
    <n v="234.5"/>
    <n v="1883"/>
  </r>
  <r>
    <s v="Kelate.net"/>
    <s v="Wira Perang"/>
    <x v="6"/>
    <n v="137"/>
    <n v="11"/>
    <s v="Vietnam War surplus"/>
    <s v="Gandhi-like"/>
    <n v="4"/>
    <s v="Elite"/>
    <n v="10"/>
    <n v="34"/>
    <n v="34"/>
    <s v="Free Market"/>
    <n v="1404"/>
    <n v="1709"/>
    <s v="Near Depletion"/>
    <n v="10"/>
    <s v="Very Powerful"/>
    <n v="10"/>
    <s v="Arabia"/>
    <s v="United States"/>
    <n v="30061"/>
    <s v="http://blocgame.com/stats.php?id=61907"/>
    <n v="0"/>
    <n v="0"/>
    <n v="1561"/>
    <n v="21.41096866096866"/>
    <n v="234"/>
    <n v="5010.166666666667"/>
  </r>
  <r>
    <s v="Sri Mersing"/>
    <s v="Rafiqi12"/>
    <x v="6"/>
    <n v="138"/>
    <n v="15"/>
    <s v="Korean War surplus"/>
    <s v="Angelic"/>
    <n v="5"/>
    <s v="Standard"/>
    <n v="0"/>
    <n v="31"/>
    <n v="14"/>
    <s v="Central Planning"/>
    <n v="1402"/>
    <n v="394"/>
    <s v="Untapped"/>
    <n v="90"/>
    <s v="Very Powerful"/>
    <n v="10"/>
    <s v="East Indies"/>
    <s v="Soviet Union"/>
    <n v="47770"/>
    <s v="http://blocgame.com/stats.php?id=64413"/>
    <n v="0"/>
    <n v="0"/>
    <n v="27145"/>
    <n v="34.07275320970043"/>
    <n v="233.66666666666666"/>
    <n v="7961.666666666667"/>
  </r>
  <r>
    <s v="Afrikizonia"/>
    <s v="MacSlothur"/>
    <x v="8"/>
    <n v="5"/>
    <n v="0"/>
    <s v="Korean War surplus"/>
    <s v="Angelic"/>
    <n v="3"/>
    <s v="Undisciplined Rabble"/>
    <n v="38"/>
    <n v="26"/>
    <n v="5"/>
    <s v="Mixed Economy"/>
    <n v="1399"/>
    <n v="155"/>
    <n v="0"/>
    <n v="40"/>
    <s v="None"/>
    <n v="0"/>
    <s v="East Africa"/>
    <s v="Neutral"/>
    <n v="12205"/>
    <s v="http://blocgame.com/stats.php?id=63138"/>
    <n v="0"/>
    <n v="0"/>
    <n v="-1670"/>
    <n v="8.7240886347390987"/>
    <n v="233.16666666666666"/>
    <n v="2034.1666666666667"/>
  </r>
  <r>
    <s v="Cavetta"/>
    <s v="Liamv3"/>
    <x v="7"/>
    <n v="53"/>
    <n v="1"/>
    <s v="Second World War surplus"/>
    <s v="Isolated"/>
    <n v="2"/>
    <s v="Good"/>
    <n v="4"/>
    <n v="5"/>
    <n v="4"/>
    <s v="Central Planning"/>
    <n v="1396"/>
    <n v="285"/>
    <s v="Near Depletion"/>
    <n v="10"/>
    <s v="Mediocre"/>
    <n v="4.5"/>
    <s v="Pacific Rim"/>
    <s v="Soviet Union"/>
    <n v="20760"/>
    <s v="http://blocgame.com/stats.php?id=64933"/>
    <n v="0"/>
    <n v="0"/>
    <n v="15885"/>
    <n v="14.871060171919771"/>
    <n v="232.66666666666666"/>
    <n v="3460"/>
  </r>
  <r>
    <s v="ENdau 2"/>
    <s v="Syazwan90"/>
    <x v="6"/>
    <n v="109"/>
    <n v="3"/>
    <s v="Korean War surplus"/>
    <s v="Angelic"/>
    <n v="2"/>
    <s v="Standard"/>
    <n v="1"/>
    <n v="29"/>
    <n v="10"/>
    <s v="Central Planning"/>
    <n v="1395"/>
    <n v="4550"/>
    <s v="Untapped"/>
    <n v="90"/>
    <s v="Large"/>
    <n v="7.5"/>
    <s v="Atlas"/>
    <s v="Soviet Union"/>
    <n v="42284"/>
    <s v="http://blocgame.com/stats.php?id=64213"/>
    <n v="0"/>
    <n v="0"/>
    <n v="26159"/>
    <n v="30.31111111111111"/>
    <n v="232.5"/>
    <n v="7047.333333333333"/>
  </r>
  <r>
    <s v="Nautique"/>
    <s v="wayneeconomist"/>
    <x v="0"/>
    <n v="99"/>
    <n v="6"/>
    <s v="Vietnam War surplus"/>
    <s v="Gandhi-like"/>
    <n v="6"/>
    <s v="Standard"/>
    <n v="1"/>
    <n v="16"/>
    <n v="7"/>
    <s v="Free Market"/>
    <n v="1391"/>
    <n v="1051"/>
    <s v="Untapped"/>
    <n v="90"/>
    <s v="Large"/>
    <n v="7.5"/>
    <s v="The Subcontinent"/>
    <s v="Soviet Union"/>
    <n v="34429"/>
    <s v="http://blocgame.com/stats.php?id=58443"/>
    <n v="0"/>
    <n v="0"/>
    <n v="21304"/>
    <n v="24.751258087706685"/>
    <n v="231.83333333333334"/>
    <n v="5738.166666666667"/>
  </r>
  <r>
    <s v="Last Horn"/>
    <s v="Prince Charming"/>
    <x v="14"/>
    <n v="128"/>
    <n v="1"/>
    <s v="Korean War surplus"/>
    <s v="Nice"/>
    <n v="2"/>
    <s v="Poor"/>
    <n v="11"/>
    <n v="35"/>
    <n v="7"/>
    <s v="Central Planning"/>
    <n v="1385"/>
    <n v="1006"/>
    <s v="Untapped"/>
    <n v="90"/>
    <s v="Very Powerful"/>
    <n v="10"/>
    <s v="West Africa"/>
    <s v="Soviet Union"/>
    <n v="42743"/>
    <s v="http://blocgame.com/stats.php?id=64043"/>
    <n v="0"/>
    <n v="0"/>
    <n v="25493"/>
    <n v="30.861371841155236"/>
    <n v="230.83333333333334"/>
    <n v="7123.833333333333"/>
  </r>
  <r>
    <s v="Eagleland"/>
    <s v="AMERICAN_HERO"/>
    <x v="0"/>
    <n v="11"/>
    <n v="1"/>
    <s v="Korean War surplus"/>
    <s v="Gandhi-like"/>
    <n v="3"/>
    <s v="Undisciplined Rabble"/>
    <n v="8"/>
    <n v="19"/>
    <n v="5"/>
    <s v="Free Market"/>
    <n v="1383"/>
    <n v="194"/>
    <s v="Untapped"/>
    <n v="90"/>
    <s v="Mediocre"/>
    <n v="4.5"/>
    <s v="Mesoamerica"/>
    <s v="United States"/>
    <n v="29153"/>
    <s v="http://blocgame.com/stats.php?id=39022"/>
    <n v="0"/>
    <n v="0"/>
    <n v="17903"/>
    <n v="21.079537237888648"/>
    <n v="230.5"/>
    <n v="4858.833333333333"/>
  </r>
  <r>
    <s v="AtlasCorp"/>
    <s v="Sandreniner"/>
    <x v="11"/>
    <n v="69"/>
    <n v="1"/>
    <s v="Korean War surplus"/>
    <s v="Gandhi-like"/>
    <n v="3"/>
    <s v="Good"/>
    <n v="14"/>
    <n v="17"/>
    <n v="12"/>
    <s v="Central Planning"/>
    <n v="1383"/>
    <n v="283"/>
    <s v="Untapped"/>
    <n v="90"/>
    <s v="Very Powerful"/>
    <n v="10"/>
    <s v="Caribbean"/>
    <s v="Soviet Union"/>
    <n v="27290"/>
    <s v="http://blocgame.com/stats.php?id=63122"/>
    <n v="0"/>
    <n v="0"/>
    <n v="14165"/>
    <n v="19.732465654374547"/>
    <n v="230.5"/>
    <n v="4548.333333333333"/>
  </r>
  <r>
    <s v="Castille"/>
    <s v="Castillian"/>
    <x v="8"/>
    <n v="175"/>
    <n v="0"/>
    <s v="Second World War surplus"/>
    <s v="Gandhi-like"/>
    <n v="1"/>
    <s v="Undisciplined Rabble"/>
    <n v="147"/>
    <n v="17"/>
    <n v="14"/>
    <s v="Central Planning"/>
    <n v="1377"/>
    <n v="1937"/>
    <s v="Near Depletion"/>
    <n v="10"/>
    <s v="Large"/>
    <n v="7.5"/>
    <s v="Arabia"/>
    <s v="Soviet Union"/>
    <n v="25995"/>
    <s v="http://blocgame.com/stats.php?id=65002"/>
    <n v="0"/>
    <n v="0"/>
    <n v="13620"/>
    <n v="18.877995642701524"/>
    <n v="229.5"/>
    <n v="4332.5"/>
  </r>
  <r>
    <s v="Seixal"/>
    <s v="Erina Volevah"/>
    <x v="10"/>
    <n v="7"/>
    <n v="0"/>
    <s v="Second World War surplus"/>
    <s v="Good"/>
    <n v="1"/>
    <s v="Undisciplined Rabble"/>
    <n v="124"/>
    <n v="9"/>
    <n v="1"/>
    <s v="Mixed Economy"/>
    <n v="1369"/>
    <n v="196"/>
    <s v="Untapped"/>
    <n v="90"/>
    <s v="None"/>
    <n v="0"/>
    <s v="Caribbean"/>
    <s v="Neutral"/>
    <n v="9360"/>
    <s v="http://blocgame.com/stats.php?id=64079"/>
    <n v="0"/>
    <n v="0"/>
    <n v="4860"/>
    <n v="6.8371073776479179"/>
    <n v="228.16666666666666"/>
    <n v="1560"/>
  </r>
  <r>
    <s v="bulipliisia"/>
    <s v="wolfman955"/>
    <x v="22"/>
    <n v="14"/>
    <n v="0"/>
    <s v="Second World War surplus"/>
    <s v="Normal"/>
    <n v="0"/>
    <s v="Poor"/>
    <n v="30"/>
    <n v="4"/>
    <n v="1"/>
    <s v="Mixed Economy"/>
    <n v="1366"/>
    <n v="500"/>
    <s v="Untapped"/>
    <n v="90"/>
    <s v="Meagre"/>
    <n v="1.5"/>
    <s v="Pacific Rim"/>
    <s v="United States"/>
    <n v="6500"/>
    <s v="http://blocgame.com/stats.php?id=64186"/>
    <n v="0"/>
    <n v="0"/>
    <n v="4625"/>
    <n v="4.7584187408491951"/>
    <n v="227.66666666666666"/>
    <n v="1083.3333333333333"/>
  </r>
  <r>
    <s v="Nanyang"/>
    <s v="Mister_N"/>
    <x v="0"/>
    <n v="51"/>
    <n v="0"/>
    <s v="Second World War surplus"/>
    <s v="Questionable"/>
    <n v="2"/>
    <s v="Elite"/>
    <n v="11"/>
    <n v="11"/>
    <n v="4"/>
    <s v="Central Planning"/>
    <n v="1360"/>
    <n v="222"/>
    <s v="Untapped"/>
    <n v="90"/>
    <s v="Very Powerful"/>
    <n v="10"/>
    <s v="Indochina"/>
    <s v="Soviet Union"/>
    <n v="30119"/>
    <s v="http://blocgame.com/stats.php?id=62916"/>
    <n v="0"/>
    <n v="0"/>
    <n v="22994"/>
    <n v="22.146323529411763"/>
    <n v="226.66666666666666"/>
    <n v="5019.833333333333"/>
  </r>
  <r>
    <s v="Androzia"/>
    <s v="Androz"/>
    <x v="11"/>
    <n v="3"/>
    <n v="0"/>
    <s v="Second World War surplus"/>
    <s v="Mad Dog"/>
    <n v="0"/>
    <s v="Undisciplined Rabble"/>
    <n v="30"/>
    <n v="8"/>
    <n v="7"/>
    <s v="Central Planning"/>
    <n v="1341"/>
    <n v="2908"/>
    <s v="Near Depletion"/>
    <n v="10"/>
    <s v="Small"/>
    <n v="3"/>
    <s v="Atlas"/>
    <s v="Soviet Union"/>
    <n v="14340"/>
    <s v="http://blocgame.com/stats.php?id=61584"/>
    <n v="0"/>
    <n v="0"/>
    <n v="8715"/>
    <n v="10.693512304250559"/>
    <n v="223.5"/>
    <n v="2390"/>
  </r>
  <r>
    <s v="Yannevia"/>
    <s v="Yannevitz"/>
    <x v="13"/>
    <n v="78"/>
    <n v="4"/>
    <s v="Second World War surplus"/>
    <s v="Angelic"/>
    <n v="3"/>
    <s v="Poor"/>
    <n v="7"/>
    <n v="22"/>
    <n v="11"/>
    <s v="Free Market"/>
    <n v="1338"/>
    <n v="388"/>
    <s v="Untapped"/>
    <n v="90"/>
    <s v="Powerful"/>
    <n v="9"/>
    <s v="Gran Colombia"/>
    <s v="United States"/>
    <n v="30714"/>
    <s v="http://blocgame.com/stats.php?id=62538"/>
    <n v="0"/>
    <n v="0"/>
    <n v="16089"/>
    <n v="22.955156950672645"/>
    <n v="223"/>
    <n v="5119"/>
  </r>
  <r>
    <s v="Formosa"/>
    <s v="Chen ya len"/>
    <x v="0"/>
    <n v="73"/>
    <n v="7"/>
    <s v="Second World War surplus"/>
    <s v="Gandhi-like"/>
    <n v="3"/>
    <s v="Elite"/>
    <n v="2"/>
    <n v="13"/>
    <n v="6"/>
    <s v="Mixed Economy"/>
    <n v="1333"/>
    <n v="409"/>
    <s v="Untapped"/>
    <n v="90"/>
    <s v="Very Powerful"/>
    <n v="10"/>
    <s v="Pacific Rim"/>
    <s v="United States"/>
    <n v="23990"/>
    <s v="http://blocgame.com/stats.php?id=41162"/>
    <n v="0"/>
    <n v="0"/>
    <n v="14615"/>
    <n v="17.996999249812454"/>
    <n v="222.16666666666666"/>
    <n v="3998.3333333333335"/>
  </r>
  <r>
    <s v="Lemonstan"/>
    <s v="Lemon"/>
    <x v="1"/>
    <n v="156"/>
    <n v="8"/>
    <s v="Vietnam War surplus"/>
    <s v="Gandhi-like"/>
    <n v="3"/>
    <s v="Good"/>
    <n v="11"/>
    <n v="21"/>
    <n v="14"/>
    <s v="Central Planning"/>
    <n v="1329"/>
    <n v="7811"/>
    <s v="Untapped"/>
    <n v="90"/>
    <s v="Very Powerful"/>
    <n v="10"/>
    <s v="Persia"/>
    <s v="Soviet Union"/>
    <n v="43950"/>
    <s v="http://blocgame.com/stats.php?id=40048"/>
    <n v="0"/>
    <s v="6 Tons"/>
    <n v="28575"/>
    <n v="33.069977426636569"/>
    <n v="221.5"/>
    <n v="7325"/>
  </r>
  <r>
    <s v="Cascoia"/>
    <s v="unioncomic"/>
    <x v="0"/>
    <n v="141"/>
    <n v="6"/>
    <s v="Korean War surplus"/>
    <s v="Gandhi-like"/>
    <n v="5"/>
    <s v="Standard"/>
    <n v="17"/>
    <n v="39"/>
    <n v="19"/>
    <s v="Free Market"/>
    <n v="1325"/>
    <n v="5698"/>
    <s v="Untapped"/>
    <n v="90"/>
    <s v="Very Powerful"/>
    <n v="10"/>
    <s v="Arabia"/>
    <s v="United States"/>
    <n v="50641"/>
    <s v="http://blocgame.com/stats.php?id=54174"/>
    <n v="0"/>
    <n v="0"/>
    <n v="25141"/>
    <n v="38.219622641509432"/>
    <n v="220.83333333333334"/>
    <n v="8440.1666666666661"/>
  </r>
  <r>
    <s v="Flodden"/>
    <s v="[ENG] Stickyguy"/>
    <x v="8"/>
    <n v="9"/>
    <n v="0"/>
    <s v="First World War surplus"/>
    <s v="Gandhi-like"/>
    <n v="0"/>
    <s v="Standard"/>
    <n v="168"/>
    <n v="2"/>
    <n v="1"/>
    <s v="Free Market"/>
    <n v="1325"/>
    <n v="20"/>
    <s v="Untapped"/>
    <n v="90"/>
    <s v="Small"/>
    <n v="3"/>
    <s v="Caribbean"/>
    <s v="United States"/>
    <n v="18730"/>
    <s v="http://blocgame.com/stats.php?id=65046"/>
    <n v="0"/>
    <n v="0"/>
    <n v="17605"/>
    <n v="14.135849056603774"/>
    <n v="220.83333333333334"/>
    <n v="3121.6666666666665"/>
  </r>
  <r>
    <s v="shoza"/>
    <s v="afi fateh"/>
    <x v="8"/>
    <n v="6"/>
    <n v="0"/>
    <s v="Second World War surplus"/>
    <s v="Gandhi-like"/>
    <n v="1"/>
    <s v="Elite"/>
    <n v="32"/>
    <n v="15"/>
    <n v="5"/>
    <s v="Central Planning"/>
    <n v="1321"/>
    <n v="79"/>
    <n v="0"/>
    <n v="40"/>
    <s v="Meagre"/>
    <n v="1.5"/>
    <s v="East Indies"/>
    <s v="Soviet Union"/>
    <n v="6960"/>
    <s v="http://blocgame.com/stats.php?id=64797"/>
    <n v="0"/>
    <n v="0"/>
    <n v="-1290"/>
    <n v="5.2687358062074185"/>
    <n v="220.16666666666666"/>
    <n v="1160"/>
  </r>
  <r>
    <s v="Blackwater Inc"/>
    <s v="Dark Tenno"/>
    <x v="6"/>
    <n v="135"/>
    <n v="24"/>
    <s v="Korean War surplus"/>
    <s v="Gandhi-like"/>
    <n v="7"/>
    <s v="Good"/>
    <n v="11"/>
    <n v="24"/>
    <n v="0"/>
    <s v="Central Planning"/>
    <n v="1318"/>
    <n v="237"/>
    <s v="Untapped"/>
    <n v="90"/>
    <s v="Very Powerful"/>
    <n v="10"/>
    <s v="East Indies"/>
    <s v="Soviet Union"/>
    <n v="44449"/>
    <s v="http://blocgame.com/stats.php?id=64016"/>
    <n v="0"/>
    <s v="2 Tons"/>
    <n v="30199"/>
    <n v="33.724582701062218"/>
    <n v="219.66666666666666"/>
    <n v="7408.166666666667"/>
  </r>
  <r>
    <s v="RATHKEALE"/>
    <s v="Rathkeale"/>
    <x v="13"/>
    <n v="10"/>
    <n v="0"/>
    <s v="Second World War surplus"/>
    <s v="Nice"/>
    <n v="0"/>
    <s v="Elite"/>
    <n v="44"/>
    <n v="2"/>
    <n v="1"/>
    <s v="Mixed Economy"/>
    <n v="1315"/>
    <n v="1161"/>
    <n v="0"/>
    <n v="40"/>
    <s v="Mediocre"/>
    <n v="4.5"/>
    <s v="Mesopotamia"/>
    <s v="United States"/>
    <n v="7594"/>
    <s v="http://blocgame.com/stats.php?id=55636"/>
    <n v="0"/>
    <n v="0"/>
    <n v="6469"/>
    <n v="5.7749049429657795"/>
    <n v="219.16666666666666"/>
    <n v="1265.6666666666667"/>
  </r>
  <r>
    <s v="melakar raya"/>
    <s v="coin"/>
    <x v="14"/>
    <n v="120"/>
    <n v="9"/>
    <s v="Korean War surplus"/>
    <s v="Gandhi-like"/>
    <n v="3"/>
    <s v="Undisciplined Rabble"/>
    <n v="3"/>
    <n v="24"/>
    <n v="10"/>
    <s v="Central Planning"/>
    <n v="1308"/>
    <n v="64"/>
    <s v="Untapped"/>
    <n v="90"/>
    <s v="Very Powerful"/>
    <n v="10"/>
    <s v="The Subcontinent"/>
    <s v="Soviet Union"/>
    <n v="27141"/>
    <s v="http://blocgame.com/stats.php?id=62446"/>
    <n v="0"/>
    <n v="0"/>
    <n v="12141"/>
    <n v="20.75"/>
    <n v="218"/>
    <n v="4523.5"/>
  </r>
  <r>
    <s v="Mont Blanc"/>
    <s v="Tesco"/>
    <x v="8"/>
    <n v="10"/>
    <n v="0"/>
    <s v="Second World War surplus"/>
    <s v="Questionable"/>
    <n v="0"/>
    <s v="Poor"/>
    <n v="0"/>
    <n v="0"/>
    <n v="0"/>
    <s v="Mixed Economy"/>
    <n v="1306"/>
    <n v="106"/>
    <s v="Plentiful"/>
    <n v="70"/>
    <s v="None"/>
    <n v="0"/>
    <s v="Arabia"/>
    <s v="Neutral"/>
    <n v="170"/>
    <s v="http://blocgame.com/stats.php?id=62644"/>
    <n v="0"/>
    <n v="0"/>
    <n v="170"/>
    <n v="0.13016845329249618"/>
    <n v="217.66666666666666"/>
    <n v="28.333333333333332"/>
  </r>
  <r>
    <s v="pooperheds"/>
    <s v="Yung Peanuts"/>
    <x v="23"/>
    <n v="3"/>
    <n v="0"/>
    <s v="Second World War surplus"/>
    <s v="Normal"/>
    <n v="1"/>
    <s v="Undisciplined Rabble"/>
    <n v="18"/>
    <n v="2"/>
    <n v="2"/>
    <s v="Mixed Economy"/>
    <n v="1306"/>
    <n v="0"/>
    <s v="Untapped"/>
    <n v="90"/>
    <s v="None"/>
    <n v="0"/>
    <s v="China"/>
    <s v="Neutral"/>
    <n v="2438"/>
    <s v="http://blocgame.com/stats.php?id=63903"/>
    <n v="0"/>
    <n v="0"/>
    <n v="188"/>
    <n v="1.8667687595712097"/>
    <n v="217.66666666666666"/>
    <n v="406.33333333333331"/>
  </r>
  <r>
    <s v="fuckmejerry"/>
    <s v="basher6643"/>
    <x v="0"/>
    <n v="21"/>
    <n v="0"/>
    <s v="Second World War surplus"/>
    <s v="Mad Dog"/>
    <n v="2"/>
    <s v="Good"/>
    <n v="1"/>
    <n v="3"/>
    <n v="2"/>
    <s v="Mixed Economy"/>
    <n v="1302"/>
    <n v="2552"/>
    <s v="Plentiful"/>
    <n v="70"/>
    <s v="Meagre"/>
    <n v="1.5"/>
    <s v="Egypt"/>
    <s v="Neutral"/>
    <n v="22359"/>
    <s v="http://blocgame.com/stats.php?id=64451"/>
    <n v="0"/>
    <n v="0"/>
    <n v="18984"/>
    <n v="17.172811059907833"/>
    <n v="217"/>
    <n v="3726.5"/>
  </r>
  <r>
    <s v="Alpha"/>
    <s v="Ryguy1005"/>
    <x v="8"/>
    <n v="10"/>
    <n v="0"/>
    <s v="First World War surplus"/>
    <s v="Good"/>
    <n v="1"/>
    <s v="Good"/>
    <n v="20"/>
    <n v="4"/>
    <n v="3"/>
    <s v="Mixed Economy"/>
    <n v="1300"/>
    <n v="37"/>
    <n v="0"/>
    <n v="40"/>
    <s v="None"/>
    <n v="0"/>
    <s v="Gran Colombia"/>
    <s v="Neutral"/>
    <n v="22756"/>
    <s v="http://blocgame.com/stats.php?id=64279"/>
    <n v="0"/>
    <n v="0"/>
    <n v="19381"/>
    <n v="17.504615384615384"/>
    <n v="216.66666666666666"/>
    <n v="3792.6666666666665"/>
  </r>
  <r>
    <s v="Soviet Prussia"/>
    <s v="PrussNet"/>
    <x v="7"/>
    <n v="50"/>
    <n v="1"/>
    <s v="Second World War surplus"/>
    <s v="Gandhi-like"/>
    <n v="2"/>
    <s v="Good"/>
    <n v="2"/>
    <n v="14"/>
    <n v="8"/>
    <s v="Central Planning"/>
    <n v="1300"/>
    <n v="362"/>
    <n v="0"/>
    <n v="40"/>
    <s v="Mediocre"/>
    <n v="4.5"/>
    <s v="Pacific Rim"/>
    <s v="Soviet Union"/>
    <n v="22783"/>
    <s v="http://blocgame.com/stats.php?id=64882"/>
    <n v="0"/>
    <n v="0"/>
    <n v="13033"/>
    <n v="17.525384615384617"/>
    <n v="216.66666666666666"/>
    <n v="3797.1666666666665"/>
  </r>
  <r>
    <s v="Honesty"/>
    <s v="Fury"/>
    <x v="8"/>
    <n v="4"/>
    <n v="0"/>
    <s v="Finest of the 19th century"/>
    <s v="Questionable"/>
    <n v="0"/>
    <s v="Good"/>
    <n v="47"/>
    <n v="3"/>
    <n v="0"/>
    <s v="Mixed Economy"/>
    <n v="1295"/>
    <n v="0"/>
    <s v="Untapped"/>
    <n v="90"/>
    <s v="None"/>
    <n v="0"/>
    <s v="Mesopotamia"/>
    <s v="Neutral"/>
    <n v="1213"/>
    <s v="http://blocgame.com/stats.php?id=62094"/>
    <n v="0"/>
    <n v="0"/>
    <n v="88"/>
    <n v="0.93667953667953663"/>
    <n v="215.83333333333334"/>
    <n v="202.16666666666666"/>
  </r>
  <r>
    <s v="United-Muslims"/>
    <s v="Karim"/>
    <x v="3"/>
    <n v="7"/>
    <n v="0"/>
    <s v="First World War surplus"/>
    <s v="Questionable"/>
    <n v="0"/>
    <s v="Standard"/>
    <n v="47"/>
    <n v="4"/>
    <n v="0"/>
    <s v="Mixed Economy"/>
    <n v="1280"/>
    <n v="0"/>
    <s v="Untapped"/>
    <n v="90"/>
    <s v="None"/>
    <n v="0"/>
    <s v="Mesopotamia"/>
    <s v="Neutral"/>
    <n v="1440"/>
    <s v="http://blocgame.com/stats.php?id=61674"/>
    <n v="0"/>
    <n v="0"/>
    <n v="-60"/>
    <n v="1.125"/>
    <n v="213.33333333333334"/>
    <n v="240"/>
  </r>
  <r>
    <s v="WolfEinstein"/>
    <s v="Giftedwhitewolf"/>
    <x v="24"/>
    <n v="11"/>
    <n v="0"/>
    <s v="First World War surplus"/>
    <s v="Gandhi-like"/>
    <n v="1"/>
    <s v="Elite"/>
    <n v="21"/>
    <n v="10"/>
    <n v="6"/>
    <s v="Free Market"/>
    <n v="1280"/>
    <n v="187"/>
    <s v="Untapped"/>
    <n v="90"/>
    <s v="Small"/>
    <n v="3"/>
    <s v="Southern Cone"/>
    <s v="United States"/>
    <n v="21784"/>
    <s v="http://blocgame.com/stats.php?id=65025"/>
    <n v="0"/>
    <n v="0"/>
    <n v="15034"/>
    <n v="17.018750000000001"/>
    <n v="213.33333333333334"/>
    <n v="3630.6666666666665"/>
  </r>
  <r>
    <s v="Boomtown"/>
    <s v="Rataca1000"/>
    <x v="5"/>
    <n v="78"/>
    <n v="2"/>
    <s v="Korean War surplus"/>
    <s v="Gandhi-like"/>
    <n v="2"/>
    <s v="Good"/>
    <n v="5"/>
    <n v="10"/>
    <n v="5"/>
    <s v="Central Planning"/>
    <n v="1275"/>
    <n v="55"/>
    <s v="Untapped"/>
    <n v="90"/>
    <s v="Very Powerful"/>
    <n v="10"/>
    <s v="China"/>
    <s v="Soviet Union"/>
    <n v="32331"/>
    <s v="http://blocgame.com/stats.php?id=50054"/>
    <n v="0"/>
    <n v="0"/>
    <n v="25206"/>
    <n v="25.357647058823531"/>
    <n v="212.5"/>
    <n v="5388.5"/>
  </r>
  <r>
    <s v="Whole Grain"/>
    <s v="Ben Carson"/>
    <x v="8"/>
    <n v="56"/>
    <n v="0"/>
    <s v="Second World War surplus"/>
    <s v="Gandhi-like"/>
    <n v="1"/>
    <s v="Poor"/>
    <n v="5"/>
    <n v="6"/>
    <n v="3"/>
    <s v="Central Planning"/>
    <n v="1274"/>
    <n v="763"/>
    <s v="Near Depletion"/>
    <n v="10"/>
    <s v="Mediocre"/>
    <n v="4.5"/>
    <s v="Egypt"/>
    <s v="Neutral"/>
    <n v="8993"/>
    <s v="http://blocgame.com/stats.php?id=64675"/>
    <n v="0"/>
    <n v="0"/>
    <n v="4868"/>
    <n v="7.0588697017268442"/>
    <n v="212.33333333333334"/>
    <n v="1498.8333333333333"/>
  </r>
  <r>
    <s v="lordmason22"/>
    <s v="lordmason22"/>
    <x v="8"/>
    <n v="7"/>
    <n v="0"/>
    <s v="First World War surplus"/>
    <s v="Questionable"/>
    <n v="1"/>
    <s v="Undisciplined Rabble"/>
    <n v="92"/>
    <n v="4"/>
    <n v="3"/>
    <s v="Mixed Economy"/>
    <n v="1268"/>
    <n v="722"/>
    <s v="Untapped"/>
    <n v="90"/>
    <s v="Mediocre"/>
    <n v="4.5"/>
    <s v="Atlas"/>
    <s v="Neutral"/>
    <n v="6267"/>
    <s v="http://blocgame.com/stats.php?id=63733"/>
    <n v="0"/>
    <n v="0"/>
    <n v="2892"/>
    <n v="4.9424290220820186"/>
    <n v="211.33333333333334"/>
    <n v="1044.5"/>
  </r>
  <r>
    <s v="Selayang"/>
    <s v="mhmz89"/>
    <x v="6"/>
    <n v="41"/>
    <n v="0"/>
    <s v="Korean War surplus"/>
    <s v="Gandhi-like"/>
    <n v="1"/>
    <s v="Good"/>
    <n v="8"/>
    <n v="11"/>
    <n v="6"/>
    <s v="Central Planning"/>
    <n v="1262"/>
    <n v="146"/>
    <s v="Untapped"/>
    <n v="90"/>
    <s v="Very Powerful"/>
    <n v="10"/>
    <s v="East Indies"/>
    <s v="Neutral"/>
    <n v="18832"/>
    <s v="http://blocgame.com/stats.php?id=60642"/>
    <n v="0"/>
    <n v="0"/>
    <n v="11707"/>
    <n v="14.922345483359747"/>
    <n v="210.33333333333334"/>
    <n v="3138.6666666666665"/>
  </r>
  <r>
    <s v="Rare_Pepes"/>
    <s v="Karl_M."/>
    <x v="14"/>
    <n v="48"/>
    <n v="3"/>
    <s v="Second World War surplus"/>
    <s v="Normal"/>
    <n v="3"/>
    <s v="Standard"/>
    <n v="2"/>
    <n v="9"/>
    <n v="6"/>
    <s v="Central Planning"/>
    <n v="1258"/>
    <n v="286"/>
    <n v="0"/>
    <n v="40"/>
    <s v="Somewhat Large"/>
    <n v="6"/>
    <s v="Guinea"/>
    <s v="Soviet Union"/>
    <n v="26422"/>
    <s v="http://blocgame.com/stats.php?id=63313"/>
    <n v="0"/>
    <n v="0"/>
    <n v="18547"/>
    <n v="21.003179650238472"/>
    <n v="209.66666666666666"/>
    <n v="4403.666666666667"/>
  </r>
  <r>
    <s v="KaIfa"/>
    <s v="kaIfa"/>
    <x v="5"/>
    <n v="93"/>
    <n v="2"/>
    <s v="Second World War surplus"/>
    <s v="Gandhi-like"/>
    <n v="3"/>
    <s v="Good"/>
    <n v="4"/>
    <n v="13"/>
    <n v="8"/>
    <s v="Central Planning"/>
    <n v="1251"/>
    <n v="191"/>
    <s v="Untapped"/>
    <n v="90"/>
    <s v="Powerful"/>
    <n v="9"/>
    <s v="Congo"/>
    <s v="Soviet Union"/>
    <n v="32250"/>
    <s v="http://blocgame.com/stats.php?id=61737"/>
    <n v="0"/>
    <n v="0"/>
    <n v="22125"/>
    <n v="25.779376498800961"/>
    <n v="208.5"/>
    <n v="5375"/>
  </r>
  <r>
    <s v="MembumiHangus"/>
    <s v="Hambikko"/>
    <x v="6"/>
    <n v="50"/>
    <n v="10"/>
    <s v="Second World War surplus"/>
    <s v="Gandhi-like"/>
    <n v="3"/>
    <s v="Good"/>
    <n v="9"/>
    <n v="12"/>
    <n v="11"/>
    <s v="Central Planning"/>
    <n v="1245"/>
    <n v="2031"/>
    <s v="Untapped"/>
    <n v="90"/>
    <s v="Powerful"/>
    <n v="9"/>
    <s v="Atlas"/>
    <s v="Neutral"/>
    <n v="16420"/>
    <s v="http://blocgame.com/stats.php?id=62424"/>
    <n v="0"/>
    <n v="0"/>
    <n v="5545"/>
    <n v="13.188755020080322"/>
    <n v="207.5"/>
    <n v="2736.6666666666665"/>
  </r>
  <r>
    <s v="Pingaslavia"/>
    <s v="CowsRTasty"/>
    <x v="5"/>
    <n v="31"/>
    <n v="0"/>
    <s v="Korean War surplus"/>
    <s v="Gandhi-like"/>
    <n v="2"/>
    <s v="Elite"/>
    <n v="51"/>
    <n v="15"/>
    <n v="3"/>
    <s v="Free Market"/>
    <n v="1244"/>
    <n v="387"/>
    <s v="Untapped"/>
    <n v="90"/>
    <s v="Powerful"/>
    <n v="9"/>
    <s v="East Indies"/>
    <s v="United States"/>
    <n v="24399"/>
    <s v="http://blocgame.com/stats.php?id=6730"/>
    <n v="0"/>
    <n v="0"/>
    <n v="16149"/>
    <n v="19.613344051446944"/>
    <n v="207.33333333333334"/>
    <n v="4066.5"/>
  </r>
  <r>
    <s v="lmaokai"/>
    <s v="Rairiku"/>
    <x v="14"/>
    <n v="27"/>
    <n v="0"/>
    <s v="Korean War surplus"/>
    <s v="Gandhi-like"/>
    <n v="1"/>
    <s v="Poor"/>
    <n v="23"/>
    <n v="5"/>
    <n v="3"/>
    <s v="Central Planning"/>
    <n v="1241"/>
    <n v="94"/>
    <s v="Untapped"/>
    <n v="90"/>
    <s v="None"/>
    <n v="0"/>
    <s v="West Africa"/>
    <s v="Soviet Union"/>
    <n v="20000"/>
    <s v="http://blocgame.com/stats.php?id=64701"/>
    <n v="0"/>
    <n v="0"/>
    <n v="16250"/>
    <n v="16.116035455278002"/>
    <n v="206.83333333333334"/>
    <n v="3333.3333333333335"/>
  </r>
  <r>
    <s v="pasemboq"/>
    <s v="DiDi29"/>
    <x v="6"/>
    <n v="49"/>
    <n v="0"/>
    <s v="Second World War surplus"/>
    <s v="Gandhi-like"/>
    <n v="1"/>
    <s v="Good"/>
    <n v="17"/>
    <n v="9"/>
    <n v="3"/>
    <s v="Central Planning"/>
    <n v="1241"/>
    <n v="334"/>
    <s v="Untapped"/>
    <n v="90"/>
    <s v="Large"/>
    <n v="7.5"/>
    <s v="Pacific Rim"/>
    <s v="Soviet Union"/>
    <n v="20000"/>
    <s v="http://blocgame.com/stats.php?id=64845"/>
    <n v="0"/>
    <n v="0"/>
    <n v="14750"/>
    <n v="16.116035455278002"/>
    <n v="206.83333333333334"/>
    <n v="3333.3333333333335"/>
  </r>
  <r>
    <s v="Spooktune"/>
    <s v="Spookwave"/>
    <x v="1"/>
    <n v="79"/>
    <n v="7"/>
    <s v="Vietnam War surplus"/>
    <s v="Gandhi-like"/>
    <n v="4"/>
    <s v="Elite"/>
    <n v="2"/>
    <n v="21"/>
    <n v="14"/>
    <s v="Central Planning"/>
    <n v="1239"/>
    <n v="386"/>
    <s v="Untapped"/>
    <n v="90"/>
    <s v="Very Powerful"/>
    <n v="10"/>
    <s v="China"/>
    <s v="Soviet Union"/>
    <n v="40809"/>
    <s v="http://blocgame.com/stats.php?id=62983"/>
    <n v="0"/>
    <n v="0"/>
    <n v="24684"/>
    <n v="32.937046004842614"/>
    <n v="206.5"/>
    <n v="6801.5"/>
  </r>
  <r>
    <s v="oreoxmonster"/>
    <s v="haramxjadah"/>
    <x v="0"/>
    <n v="106"/>
    <n v="0"/>
    <s v="Second World War surplus"/>
    <s v="Gandhi-like"/>
    <n v="2"/>
    <s v="Good"/>
    <n v="9"/>
    <n v="14"/>
    <n v="14"/>
    <s v="Free Market"/>
    <n v="1238"/>
    <n v="4459"/>
    <s v="Near Depletion"/>
    <n v="10"/>
    <s v="Powerful"/>
    <n v="9"/>
    <s v="Persia"/>
    <s v="United States"/>
    <n v="35325"/>
    <s v="http://blocgame.com/stats.php?id=64351"/>
    <n v="0"/>
    <n v="0"/>
    <n v="23325"/>
    <n v="28.533925686591274"/>
    <n v="206.33333333333334"/>
    <n v="5887.5"/>
  </r>
  <r>
    <s v="claytonG"/>
    <s v="clayton yidi"/>
    <x v="8"/>
    <n v="4"/>
    <n v="0"/>
    <s v="First World War surplus"/>
    <s v="Normal"/>
    <n v="1"/>
    <s v="Good"/>
    <n v="4"/>
    <n v="3"/>
    <n v="2"/>
    <s v="Mixed Economy"/>
    <n v="1236"/>
    <n v="2"/>
    <s v="Untapped"/>
    <n v="90"/>
    <s v="Meagre"/>
    <n v="1.5"/>
    <s v="China"/>
    <s v="Neutral"/>
    <n v="4371"/>
    <s v="http://blocgame.com/stats.php?id=64428"/>
    <n v="0"/>
    <n v="0"/>
    <n v="1746"/>
    <n v="3.5364077669902914"/>
    <n v="206"/>
    <n v="728.5"/>
  </r>
  <r>
    <s v="CivilRights"/>
    <s v="DorothyMays"/>
    <x v="5"/>
    <n v="8"/>
    <n v="0"/>
    <s v="Second World War surplus"/>
    <s v="Gandhi-like"/>
    <n v="1"/>
    <s v="Undisciplined Rabble"/>
    <n v="1"/>
    <n v="4"/>
    <n v="1"/>
    <s v="Central Planning"/>
    <n v="1235"/>
    <n v="121"/>
    <s v="Untapped"/>
    <n v="90"/>
    <s v="None"/>
    <n v="0"/>
    <s v="West Africa"/>
    <s v="Neutral"/>
    <n v="16500"/>
    <s v="http://blocgame.com/stats.php?id=64740"/>
    <n v="0"/>
    <n v="0"/>
    <n v="13875"/>
    <n v="13.360323886639677"/>
    <n v="205.83333333333334"/>
    <n v="2750"/>
  </r>
  <r>
    <s v="Ballzinga"/>
    <s v="Carejo"/>
    <x v="0"/>
    <n v="141"/>
    <n v="4"/>
    <s v="Korean War surplus"/>
    <s v="Gandhi-like"/>
    <n v="5"/>
    <s v="Good"/>
    <n v="101"/>
    <n v="49"/>
    <n v="16"/>
    <s v="Central Planning"/>
    <n v="1232"/>
    <n v="1272"/>
    <s v="Untapped"/>
    <n v="90"/>
    <s v="Very Powerful"/>
    <n v="10"/>
    <s v="Guinea"/>
    <s v="Soviet Union"/>
    <n v="51257"/>
    <s v="http://blocgame.com/stats.php?id=63397"/>
    <n v="0"/>
    <n v="0"/>
    <n v="23132"/>
    <n v="41.60470779220779"/>
    <n v="205.33333333333334"/>
    <n v="8542.8333333333339"/>
  </r>
  <r>
    <s v="Scrubistan"/>
    <s v="Fernando_Shiros"/>
    <x v="1"/>
    <n v="121"/>
    <n v="5"/>
    <s v="Vietnam War surplus"/>
    <s v="Gandhi-like"/>
    <n v="5"/>
    <s v="Elite"/>
    <n v="6"/>
    <n v="41"/>
    <n v="24"/>
    <s v="Central Planning"/>
    <n v="1231"/>
    <n v="6018"/>
    <s v="Untapped"/>
    <n v="90"/>
    <s v="Very Powerful"/>
    <n v="10"/>
    <s v="Persia"/>
    <s v="Soviet Union"/>
    <n v="53173"/>
    <s v="http://blocgame.com/stats.php?id=59122"/>
    <n v="0"/>
    <n v="0"/>
    <n v="25048"/>
    <n v="43.194963444354187"/>
    <n v="205.16666666666666"/>
    <n v="8862.1666666666661"/>
  </r>
  <r>
    <s v="SAUDI OPEC"/>
    <s v="OPEC"/>
    <x v="1"/>
    <n v="3"/>
    <n v="0"/>
    <s v="Finest of the 19th century"/>
    <s v="Normal"/>
    <n v="1"/>
    <s v="Undisciplined Rabble"/>
    <n v="117"/>
    <n v="3"/>
    <n v="7"/>
    <s v="Mixed Economy"/>
    <n v="1230"/>
    <n v="262"/>
    <s v="Untapped"/>
    <n v="90"/>
    <s v="Meagre"/>
    <n v="1.5"/>
    <s v="Arabia"/>
    <s v="Neutral"/>
    <n v="11231"/>
    <s v="http://blocgame.com/stats.php?id=62838"/>
    <n v="0"/>
    <n v="0"/>
    <n v="6731"/>
    <n v="9.1308943089430894"/>
    <n v="205"/>
    <n v="1871.8333333333333"/>
  </r>
  <r>
    <s v="Ghost"/>
    <s v="Kaali"/>
    <x v="0"/>
    <n v="92"/>
    <n v="3"/>
    <s v="Korean War surplus"/>
    <s v="Gandhi-like"/>
    <n v="3"/>
    <s v="Elite"/>
    <n v="0"/>
    <n v="25"/>
    <n v="19"/>
    <s v="Free Market"/>
    <n v="1230"/>
    <n v="4823"/>
    <s v="Untapped"/>
    <n v="90"/>
    <s v="Very Powerful"/>
    <n v="10"/>
    <s v="Arabia"/>
    <s v="United States"/>
    <n v="40496"/>
    <s v="http://blocgame.com/stats.php?id=63068"/>
    <n v="0"/>
    <n v="0"/>
    <n v="21746"/>
    <n v="32.923577235772356"/>
    <n v="205"/>
    <n v="6749.333333333333"/>
  </r>
  <r>
    <s v="Meviora"/>
    <s v="Mevius"/>
    <x v="11"/>
    <n v="60"/>
    <n v="1"/>
    <s v="Korean War surplus"/>
    <s v="Gandhi-like"/>
    <n v="2"/>
    <s v="Good"/>
    <n v="26"/>
    <n v="17"/>
    <n v="16"/>
    <s v="Central Planning"/>
    <n v="1223"/>
    <n v="1899"/>
    <s v="Untapped"/>
    <n v="90"/>
    <s v="Very Powerful"/>
    <n v="10"/>
    <s v="Persia"/>
    <s v="Soviet Union"/>
    <n v="16545"/>
    <s v="http://blocgame.com/stats.php?id=62583"/>
    <n v="0"/>
    <n v="0"/>
    <n v="2670"/>
    <n v="13.528209321340965"/>
    <n v="203.83333333333334"/>
    <n v="2757.5"/>
  </r>
  <r>
    <s v="Dengue"/>
    <s v="Kraken"/>
    <x v="14"/>
    <n v="80"/>
    <n v="0"/>
    <s v="Korean War surplus"/>
    <s v="Normal"/>
    <n v="2"/>
    <s v="Elite"/>
    <n v="0"/>
    <n v="15"/>
    <n v="13"/>
    <s v="Central Planning"/>
    <n v="1223"/>
    <n v="2908"/>
    <s v="Untapped"/>
    <n v="90"/>
    <s v="Very Powerful"/>
    <n v="10"/>
    <s v="Mesopotamia"/>
    <s v="Soviet Union"/>
    <n v="18526"/>
    <s v="http://blocgame.com/stats.php?id=64008"/>
    <n v="0"/>
    <n v="0"/>
    <n v="6526"/>
    <n v="15.147996729354048"/>
    <n v="203.83333333333334"/>
    <n v="3087.6666666666665"/>
  </r>
  <r>
    <s v="Black Gold"/>
    <s v="SIEG_HEIL"/>
    <x v="0"/>
    <n v="45"/>
    <n v="0"/>
    <s v="Korean War surplus"/>
    <s v="Gandhi-like"/>
    <n v="1"/>
    <s v="Good"/>
    <n v="22"/>
    <n v="7"/>
    <n v="11"/>
    <s v="Central Planning"/>
    <n v="1222"/>
    <n v="6573"/>
    <s v="Untapped"/>
    <n v="90"/>
    <s v="Large"/>
    <n v="7.5"/>
    <s v="Egypt"/>
    <s v="Soviet Union"/>
    <n v="42098"/>
    <s v="http://blocgame.com/stats.php?id=64027"/>
    <n v="0"/>
    <n v="0"/>
    <n v="34598"/>
    <n v="34.450081833060558"/>
    <n v="203.66666666666666"/>
    <n v="7016.333333333333"/>
  </r>
  <r>
    <s v="Ishtar"/>
    <s v="Magnus Magnus"/>
    <x v="1"/>
    <n v="98"/>
    <n v="10"/>
    <s v="Vietnam War surplus"/>
    <s v="Gandhi-like"/>
    <n v="3"/>
    <s v="Elite"/>
    <n v="7"/>
    <n v="24"/>
    <n v="14"/>
    <s v="Central Planning"/>
    <n v="1219"/>
    <n v="4828"/>
    <s v="Untapped"/>
    <n v="90"/>
    <s v="Very Powerful"/>
    <n v="10"/>
    <s v="Mesopotamia"/>
    <s v="Soviet Union"/>
    <n v="37607"/>
    <s v="http://blocgame.com/stats.php?id=55882"/>
    <n v="0"/>
    <n v="0"/>
    <n v="21107"/>
    <n v="30.850697292863003"/>
    <n v="203.16666666666666"/>
    <n v="6267.833333333333"/>
  </r>
  <r>
    <s v="Kampung Dusun"/>
    <s v="Sarip Dol"/>
    <x v="11"/>
    <n v="70"/>
    <n v="1"/>
    <s v="Korean War surplus"/>
    <s v="Gandhi-like"/>
    <n v="3"/>
    <s v="Good"/>
    <n v="14"/>
    <n v="16"/>
    <n v="10"/>
    <s v="Central Planning"/>
    <n v="1215"/>
    <n v="191"/>
    <s v="Untapped"/>
    <n v="90"/>
    <s v="Very Powerful"/>
    <n v="10"/>
    <s v="Pacific Rim"/>
    <s v="Soviet Union"/>
    <n v="25420"/>
    <s v="http://blocgame.com/stats.php?id=62351"/>
    <n v="0"/>
    <n v="0"/>
    <n v="13420"/>
    <n v="20.921810699588477"/>
    <n v="202.5"/>
    <n v="4236.666666666667"/>
  </r>
  <r>
    <s v="Entah"/>
    <s v="remtap"/>
    <x v="6"/>
    <n v="110"/>
    <n v="4"/>
    <s v="Korean War surplus"/>
    <s v="Gandhi-like"/>
    <n v="3"/>
    <s v="Good"/>
    <n v="4"/>
    <n v="8"/>
    <n v="5"/>
    <s v="Mixed Economy"/>
    <n v="1214"/>
    <n v="5042"/>
    <s v="Untapped"/>
    <n v="90"/>
    <s v="Powerful"/>
    <n v="9"/>
    <s v="Atlas"/>
    <s v="Neutral"/>
    <n v="27675"/>
    <s v="http://blocgame.com/stats.php?id=60530"/>
    <n v="0"/>
    <n v="0"/>
    <n v="20550"/>
    <n v="22.796540362438222"/>
    <n v="202.33333333333334"/>
    <n v="4612.5"/>
  </r>
  <r>
    <s v="Nimei"/>
    <s v="Xitler"/>
    <x v="15"/>
    <n v="6"/>
    <n v="0"/>
    <s v="First World War surplus"/>
    <s v="Normal"/>
    <n v="1"/>
    <s v="Standard"/>
    <n v="49"/>
    <n v="4"/>
    <n v="5"/>
    <s v="Mixed Economy"/>
    <n v="1210"/>
    <n v="5"/>
    <s v="Untapped"/>
    <n v="90"/>
    <s v="Mediocre"/>
    <n v="4.5"/>
    <s v="China"/>
    <s v="Neutral"/>
    <n v="3696"/>
    <s v="http://blocgame.com/stats.php?id=64022"/>
    <n v="0"/>
    <n v="0"/>
    <n v="-429"/>
    <n v="3.0545454545454547"/>
    <n v="201.66666666666666"/>
    <n v="616"/>
  </r>
  <r>
    <s v="Perullamas"/>
    <s v="Fernandocsv"/>
    <x v="8"/>
    <n v="5"/>
    <n v="0"/>
    <s v="First World War surplus"/>
    <s v="Gandhi-like"/>
    <n v="1"/>
    <s v="Standard"/>
    <n v="48"/>
    <n v="10"/>
    <n v="8"/>
    <s v="Free Market"/>
    <n v="1207"/>
    <n v="85"/>
    <s v="Untapped"/>
    <n v="90"/>
    <s v="Small"/>
    <n v="3"/>
    <s v="Gran Colombia"/>
    <s v="United States"/>
    <n v="20471"/>
    <s v="http://blocgame.com/stats.php?id=64461"/>
    <n v="0"/>
    <n v="0"/>
    <n v="12971"/>
    <n v="16.960231980115989"/>
    <n v="201.16666666666666"/>
    <n v="3411.8333333333335"/>
  </r>
  <r>
    <s v="Gumbo"/>
    <s v="Gumbo954"/>
    <x v="8"/>
    <n v="8"/>
    <n v="0"/>
    <s v="Second World War surplus"/>
    <s v="Angelic"/>
    <n v="2"/>
    <s v="Elite"/>
    <n v="17"/>
    <n v="11"/>
    <n v="10"/>
    <s v="Mixed Economy"/>
    <n v="1204"/>
    <n v="115"/>
    <n v="0"/>
    <n v="40"/>
    <s v="Mediocre"/>
    <n v="4.5"/>
    <s v="Caribbean"/>
    <s v="United States"/>
    <n v="13984"/>
    <s v="http://blocgame.com/stats.php?id=64201"/>
    <n v="0"/>
    <n v="0"/>
    <n v="4609"/>
    <n v="11.614617940199336"/>
    <n v="200.66666666666666"/>
    <n v="2330.6666666666665"/>
  </r>
  <r>
    <s v="Shanghai"/>
    <s v="Lon Dyo"/>
    <x v="6"/>
    <n v="69"/>
    <n v="2"/>
    <s v="Second World War surplus"/>
    <s v="Gandhi-like"/>
    <n v="2"/>
    <s v="Elite"/>
    <n v="0"/>
    <n v="25"/>
    <n v="7"/>
    <s v="Central Planning"/>
    <n v="1201"/>
    <n v="482"/>
    <s v="Untapped"/>
    <n v="90"/>
    <s v="Very Powerful"/>
    <n v="10"/>
    <s v="China"/>
    <s v="Soviet Union"/>
    <n v="56155"/>
    <s v="http://blocgame.com/stats.php?id=63118"/>
    <n v="0"/>
    <n v="0"/>
    <n v="42655"/>
    <n v="46.756869275603663"/>
    <n v="200.16666666666666"/>
    <n v="9359.1666666666661"/>
  </r>
  <r>
    <s v="Tokai"/>
    <s v="hana"/>
    <x v="0"/>
    <n v="56"/>
    <n v="0"/>
    <s v="First World War surplus"/>
    <s v="Gandhi-like"/>
    <n v="2"/>
    <s v="Undisciplined Rabble"/>
    <n v="4"/>
    <n v="32"/>
    <n v="3"/>
    <s v="Central Planning"/>
    <n v="1196"/>
    <n v="103"/>
    <s v="Near Depletion"/>
    <n v="10"/>
    <s v="Large"/>
    <n v="7.5"/>
    <s v="Guinea"/>
    <s v="Soviet Union"/>
    <n v="20000"/>
    <s v="http://blocgame.com/stats.php?id=64972"/>
    <n v="0"/>
    <n v="0"/>
    <n v="5375"/>
    <n v="16.722408026755854"/>
    <n v="199.33333333333334"/>
    <n v="3333.3333333333335"/>
  </r>
  <r>
    <s v="Upper Volta"/>
    <s v="Muhammad Keita"/>
    <x v="0"/>
    <n v="36"/>
    <n v="0"/>
    <s v="First World War surplus"/>
    <s v="Questionable"/>
    <n v="1"/>
    <s v="Good"/>
    <n v="3"/>
    <n v="18"/>
    <n v="4"/>
    <s v="Central Planning"/>
    <n v="1196"/>
    <n v="784"/>
    <s v="Untapped"/>
    <n v="90"/>
    <s v="Meagre"/>
    <n v="1.5"/>
    <s v="West Africa"/>
    <s v="Soviet Union"/>
    <n v="35310"/>
    <s v="http://blocgame.com/stats.php?id=65530"/>
    <n v="0"/>
    <n v="0"/>
    <n v="26310"/>
    <n v="29.523411371237458"/>
    <n v="199.33333333333334"/>
    <n v="5885"/>
  </r>
  <r>
    <s v="Langit7"/>
    <s v="Echa"/>
    <x v="1"/>
    <n v="68"/>
    <n v="1"/>
    <s v="Korean War surplus"/>
    <s v="Gandhi-like"/>
    <n v="2"/>
    <s v="Poor"/>
    <n v="24"/>
    <n v="17"/>
    <n v="14"/>
    <s v="Central Planning"/>
    <n v="1195"/>
    <n v="1033"/>
    <s v="Untapped"/>
    <n v="90"/>
    <s v="Very Powerful"/>
    <n v="10"/>
    <s v="Arabia"/>
    <s v="Neutral"/>
    <n v="19799"/>
    <s v="http://blocgame.com/stats.php?id=61131"/>
    <n v="0"/>
    <n v="0"/>
    <n v="6674"/>
    <n v="16.568200836820083"/>
    <n v="199.16666666666666"/>
    <n v="3299.8333333333335"/>
  </r>
  <r>
    <s v="Planeptune"/>
    <s v="Nep-Nep"/>
    <x v="5"/>
    <n v="66"/>
    <n v="0"/>
    <s v="Second World War surplus"/>
    <s v="Gandhi-like"/>
    <n v="2"/>
    <s v="Good"/>
    <n v="13"/>
    <n v="18"/>
    <n v="6"/>
    <s v="Free Market"/>
    <n v="1192"/>
    <n v="338"/>
    <s v="Untapped"/>
    <n v="90"/>
    <s v="Large"/>
    <n v="7.5"/>
    <s v="Pacific Rim"/>
    <s v="United States"/>
    <n v="32730"/>
    <s v="http://blocgame.com/stats.php?id=55590"/>
    <n v="5"/>
    <n v="0"/>
    <n v="22230"/>
    <n v="27.458053691275168"/>
    <n v="198.66666666666666"/>
    <n v="5455"/>
  </r>
  <r>
    <s v="GayRights"/>
    <s v="CrazyFrog"/>
    <x v="1"/>
    <n v="3"/>
    <n v="0"/>
    <s v="First World War surplus"/>
    <s v="Questionable"/>
    <n v="0"/>
    <s v="Undisciplined Rabble"/>
    <n v="47"/>
    <n v="10"/>
    <n v="0"/>
    <s v="Mixed Economy"/>
    <n v="1192"/>
    <n v="0"/>
    <s v="Untapped"/>
    <n v="90"/>
    <s v="None"/>
    <n v="0"/>
    <s v="Arabia"/>
    <s v="Neutral"/>
    <n v="9209"/>
    <s v="http://blocgame.com/stats.php?id=62099"/>
    <n v="0"/>
    <n v="0"/>
    <n v="5459"/>
    <n v="7.7256711409395971"/>
    <n v="198.66666666666666"/>
    <n v="1534.8333333333333"/>
  </r>
  <r>
    <s v="MyKingdom"/>
    <s v="General"/>
    <x v="6"/>
    <n v="127"/>
    <n v="8"/>
    <s v="Second World War surplus"/>
    <s v="Angelic"/>
    <n v="4"/>
    <s v="Good"/>
    <n v="2"/>
    <n v="31"/>
    <n v="11"/>
    <s v="Central Planning"/>
    <n v="1190"/>
    <n v="274"/>
    <s v="Untapped"/>
    <n v="90"/>
    <s v="Very Powerful"/>
    <n v="10"/>
    <s v="East Indies"/>
    <s v="Soviet Union"/>
    <n v="46296"/>
    <s v="http://blocgame.com/stats.php?id=60728"/>
    <n v="0"/>
    <n v="0"/>
    <n v="27546"/>
    <n v="38.904201680672266"/>
    <n v="198.33333333333334"/>
    <n v="7716"/>
  </r>
  <r>
    <s v="Alorian"/>
    <s v="Azril91"/>
    <x v="8"/>
    <n v="9"/>
    <n v="0"/>
    <s v="Second World War surplus"/>
    <s v="Questionable"/>
    <n v="0"/>
    <s v="Undisciplined Rabble"/>
    <n v="0"/>
    <n v="0"/>
    <n v="0"/>
    <s v="Mixed Economy"/>
    <n v="1189"/>
    <n v="20"/>
    <n v="0"/>
    <n v="40"/>
    <s v="None"/>
    <n v="0"/>
    <s v="Pacific Rim"/>
    <s v="Neutral"/>
    <n v="315"/>
    <s v="http://blocgame.com/stats.php?id=61749"/>
    <n v="0"/>
    <n v="0"/>
    <n v="315"/>
    <n v="0.26492851135407908"/>
    <n v="198.16666666666666"/>
    <n v="52.5"/>
  </r>
  <r>
    <s v="RumBumistan"/>
    <s v="Bite Me Rum Bum"/>
    <x v="8"/>
    <n v="2"/>
    <n v="0"/>
    <s v="Second World War surplus"/>
    <s v="Normal"/>
    <n v="1"/>
    <s v="Undisciplined Rabble"/>
    <n v="6"/>
    <n v="2"/>
    <n v="0"/>
    <s v="Mixed Economy"/>
    <n v="1186"/>
    <n v="21"/>
    <s v="Untapped"/>
    <n v="90"/>
    <s v="Meagre"/>
    <n v="1.5"/>
    <s v="Indochina"/>
    <s v="Neutral"/>
    <n v="1765"/>
    <s v="http://blocgame.com/stats.php?id=64055"/>
    <n v="0"/>
    <n v="0"/>
    <n v="265"/>
    <n v="1.4881956155143339"/>
    <n v="197.66666666666666"/>
    <n v="294.16666666666669"/>
  </r>
  <r>
    <s v="Lakepointe"/>
    <s v="jphwsu"/>
    <x v="8"/>
    <n v="9"/>
    <n v="0"/>
    <s v="First World War surplus"/>
    <s v="Gandhi-like"/>
    <n v="0"/>
    <s v="Standard"/>
    <n v="164"/>
    <n v="8"/>
    <n v="4"/>
    <s v="Free Market"/>
    <n v="1184"/>
    <n v="0"/>
    <s v="Untapped"/>
    <n v="90"/>
    <s v="Meagre"/>
    <n v="1.5"/>
    <s v="Southern Cone"/>
    <s v="United States"/>
    <n v="13435"/>
    <s v="http://blocgame.com/stats.php?id=64908"/>
    <n v="0"/>
    <n v="0"/>
    <n v="8935"/>
    <n v="11.347128378378379"/>
    <n v="197.33333333333334"/>
    <n v="2239.1666666666665"/>
  </r>
  <r>
    <s v="The Jar"/>
    <s v="Mr.Pickles"/>
    <x v="0"/>
    <n v="64"/>
    <n v="4"/>
    <s v="Korean War surplus"/>
    <s v="Gandhi-like"/>
    <n v="2"/>
    <s v="Good"/>
    <n v="25"/>
    <n v="20"/>
    <n v="9"/>
    <s v="Central Planning"/>
    <n v="1180"/>
    <n v="1566"/>
    <s v="Untapped"/>
    <n v="90"/>
    <s v="Very Powerful"/>
    <n v="10"/>
    <s v="Guinea"/>
    <s v="Neutral"/>
    <n v="25235"/>
    <s v="http://blocgame.com/stats.php?id=60355"/>
    <n v="0"/>
    <n v="0"/>
    <n v="12860"/>
    <n v="21.385593220338983"/>
    <n v="196.66666666666666"/>
    <n v="4205.833333333333"/>
  </r>
  <r>
    <s v="Sheena"/>
    <s v="Lord Alphus Maximus Spaz"/>
    <x v="8"/>
    <n v="6"/>
    <n v="0"/>
    <s v="First World War surplus"/>
    <s v="Good"/>
    <n v="1"/>
    <s v="Undisciplined Rabble"/>
    <n v="111"/>
    <n v="2"/>
    <n v="2"/>
    <s v="Mixed Economy"/>
    <n v="1178"/>
    <n v="3"/>
    <s v="Untapped"/>
    <n v="90"/>
    <s v="Small"/>
    <n v="3"/>
    <s v="Congo"/>
    <s v="Neutral"/>
    <n v="3439"/>
    <s v="http://blocgame.com/stats.php?id=62190"/>
    <n v="0"/>
    <n v="0"/>
    <n v="1189"/>
    <n v="2.9193548387096775"/>
    <n v="196.33333333333334"/>
    <n v="573.16666666666663"/>
  </r>
  <r>
    <s v="Chaz"/>
    <s v="Jack Urzak"/>
    <x v="0"/>
    <n v="86"/>
    <n v="6"/>
    <s v="Second World War surplus"/>
    <s v="Gandhi-like"/>
    <n v="3"/>
    <s v="Elite"/>
    <n v="13"/>
    <n v="23"/>
    <n v="9"/>
    <s v="Free Market"/>
    <n v="1175"/>
    <n v="985"/>
    <s v="Untapped"/>
    <n v="90"/>
    <s v="Very Powerful"/>
    <n v="10"/>
    <s v="East Africa"/>
    <s v="United States"/>
    <n v="45412"/>
    <s v="http://blocgame.com/stats.php?id=63326"/>
    <n v="0"/>
    <n v="0"/>
    <n v="31162"/>
    <n v="38.648510638297871"/>
    <n v="195.83333333333334"/>
    <n v="7568.666666666667"/>
  </r>
  <r>
    <s v="Reikland"/>
    <s v="Karl-Franz I"/>
    <x v="3"/>
    <n v="92"/>
    <n v="6"/>
    <s v="Korean War surplus"/>
    <s v="Gandhi-like"/>
    <n v="2"/>
    <s v="Elite"/>
    <n v="0"/>
    <n v="17"/>
    <n v="22"/>
    <s v="Central Planning"/>
    <n v="1169"/>
    <n v="6653"/>
    <s v="Untapped"/>
    <n v="90"/>
    <s v="Very Powerful"/>
    <n v="10"/>
    <s v="Persia"/>
    <s v="Soviet Union"/>
    <n v="36774"/>
    <s v="http://blocgame.com/stats.php?id=58781"/>
    <n v="0"/>
    <n v="0"/>
    <n v="20649"/>
    <n v="31.45765611633875"/>
    <n v="194.83333333333334"/>
    <n v="6129"/>
  </r>
  <r>
    <s v="UNIland"/>
    <s v="Anna5"/>
    <x v="3"/>
    <n v="5"/>
    <n v="0"/>
    <s v="Finest of the 19th century"/>
    <s v="Good"/>
    <n v="1"/>
    <s v="Good"/>
    <n v="47"/>
    <n v="10"/>
    <n v="0"/>
    <s v="Mixed Economy"/>
    <n v="1163"/>
    <n v="0"/>
    <s v="Untapped"/>
    <n v="90"/>
    <s v="None"/>
    <n v="0"/>
    <s v="Persia"/>
    <s v="Neutral"/>
    <n v="6308"/>
    <s v="http://blocgame.com/stats.php?id=62192"/>
    <n v="0"/>
    <n v="0"/>
    <n v="1808"/>
    <n v="5.4239036973344801"/>
    <n v="193.83333333333334"/>
    <n v="1051.3333333333333"/>
  </r>
  <r>
    <s v="jongos"/>
    <s v="barros"/>
    <x v="8"/>
    <n v="1"/>
    <n v="0"/>
    <s v="Second World War surplus"/>
    <s v="Good"/>
    <n v="0"/>
    <s v="Undisciplined Rabble"/>
    <n v="34"/>
    <n v="1"/>
    <n v="1"/>
    <s v="Mixed Economy"/>
    <n v="1151"/>
    <n v="1"/>
    <s v="Untapped"/>
    <n v="90"/>
    <s v="Small"/>
    <n v="3"/>
    <s v="East Indies"/>
    <s v="Neutral"/>
    <n v="1002"/>
    <s v="http://blocgame.com/stats.php?id=61892"/>
    <n v="0"/>
    <n v="0"/>
    <n v="252"/>
    <n v="0.87054735013032147"/>
    <n v="191.83333333333334"/>
    <n v="167"/>
  </r>
  <r>
    <s v="Krvaalia"/>
    <s v="Lorddeathbane"/>
    <x v="1"/>
    <n v="70"/>
    <n v="0"/>
    <s v="Second World War surplus"/>
    <s v="Gandhi-like"/>
    <n v="2"/>
    <s v="Elite"/>
    <n v="2"/>
    <n v="15"/>
    <n v="5"/>
    <s v="Central Planning"/>
    <n v="1149"/>
    <n v="423"/>
    <s v="Untapped"/>
    <n v="90"/>
    <s v="Large"/>
    <n v="7.5"/>
    <s v="The Subcontinent"/>
    <s v="Soviet Union"/>
    <n v="35766"/>
    <s v="http://blocgame.com/stats.php?id=51768"/>
    <n v="0"/>
    <n v="0"/>
    <n v="26766"/>
    <n v="31.127937336814622"/>
    <n v="191.5"/>
    <n v="5961"/>
  </r>
  <r>
    <s v="Democrastan"/>
    <s v="Demochi"/>
    <x v="0"/>
    <n v="106"/>
    <n v="1"/>
    <s v="Second World War surplus"/>
    <s v="Gandhi-like"/>
    <n v="6"/>
    <s v="Poor"/>
    <n v="9"/>
    <n v="14"/>
    <n v="9"/>
    <s v="Free Market"/>
    <n v="1149"/>
    <n v="915"/>
    <s v="Untapped"/>
    <n v="90"/>
    <s v="Very Powerful"/>
    <n v="10"/>
    <s v="West Africa"/>
    <s v="United States"/>
    <n v="29605"/>
    <s v="http://blocgame.com/stats.php?id=63132"/>
    <n v="0"/>
    <n v="0"/>
    <n v="16480"/>
    <n v="25.765883376849434"/>
    <n v="191.5"/>
    <n v="4934.166666666667"/>
  </r>
  <r>
    <s v="Qastury"/>
    <s v="kasturi"/>
    <x v="6"/>
    <n v="89"/>
    <n v="4"/>
    <s v="Korean War surplus"/>
    <s v="Gandhi-like"/>
    <n v="2"/>
    <s v="Poor"/>
    <n v="9"/>
    <n v="8"/>
    <n v="5"/>
    <s v="Free Market"/>
    <n v="1146"/>
    <n v="954"/>
    <s v="Untapped"/>
    <n v="90"/>
    <s v="Large"/>
    <n v="7.5"/>
    <s v="Atlas"/>
    <s v="Neutral"/>
    <n v="13310"/>
    <s v="http://blocgame.com/stats.php?id=61699"/>
    <n v="0"/>
    <n v="0"/>
    <n v="6935"/>
    <n v="11.614310645724258"/>
    <n v="191"/>
    <n v="2218.3333333333335"/>
  </r>
  <r>
    <s v="Sunbhistan"/>
    <s v="Le_Huck"/>
    <x v="1"/>
    <n v="49"/>
    <n v="1"/>
    <s v="Second World War surplus"/>
    <s v="Gandhi-like"/>
    <n v="2"/>
    <s v="Good"/>
    <n v="1"/>
    <n v="18"/>
    <n v="6"/>
    <s v="Free Market"/>
    <n v="1140"/>
    <n v="3442"/>
    <s v="Plentiful"/>
    <n v="70"/>
    <s v="Mediocre"/>
    <n v="4.5"/>
    <s v="Arabia"/>
    <s v="United States"/>
    <n v="36153"/>
    <s v="http://blocgame.com/stats.php?id=64796"/>
    <n v="0"/>
    <n v="0"/>
    <n v="25653"/>
    <n v="31.713157894736842"/>
    <n v="190"/>
    <n v="6025.5"/>
  </r>
  <r>
    <s v="New Germany"/>
    <s v="TheWhiteCoons"/>
    <x v="0"/>
    <n v="74"/>
    <n v="0"/>
    <s v="Second World War surplus"/>
    <s v="Gandhi-like"/>
    <n v="2"/>
    <s v="Good"/>
    <n v="22"/>
    <n v="5"/>
    <n v="2"/>
    <s v="Mixed Economy"/>
    <n v="1138"/>
    <n v="316"/>
    <s v="Untapped"/>
    <n v="90"/>
    <s v="Powerful"/>
    <n v="9"/>
    <s v="China"/>
    <s v="Soviet Union"/>
    <n v="26877"/>
    <s v="http://blocgame.com/stats.php?id=39025"/>
    <n v="0"/>
    <n v="0"/>
    <n v="22752"/>
    <n v="23.61775043936731"/>
    <n v="189.66666666666666"/>
    <n v="4479.5"/>
  </r>
  <r>
    <s v="Seraph"/>
    <s v="Seraph"/>
    <x v="5"/>
    <n v="59"/>
    <n v="2"/>
    <s v="Second World War surplus"/>
    <s v="Gandhi-like"/>
    <n v="2"/>
    <s v="Good"/>
    <n v="0"/>
    <n v="9"/>
    <n v="9"/>
    <s v="Central Planning"/>
    <n v="1138"/>
    <n v="4264"/>
    <s v="Untapped"/>
    <n v="90"/>
    <s v="Very Powerful"/>
    <n v="10"/>
    <s v="Persia"/>
    <s v="Soviet Union"/>
    <n v="35614"/>
    <s v="http://blocgame.com/stats.php?id=64949"/>
    <n v="0"/>
    <n v="0"/>
    <n v="27364"/>
    <n v="31.295254833040421"/>
    <n v="189.66666666666666"/>
    <n v="5935.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1137"/>
    <n v="5274"/>
    <s v="Untapped"/>
    <n v="90"/>
    <s v="Very Powerful"/>
    <n v="10"/>
    <s v="Arabia"/>
    <s v="Soviet Union"/>
    <n v="46194"/>
    <s v="http://blocgame.com/stats.php?id=63245"/>
    <n v="0"/>
    <n v="0"/>
    <n v="30819"/>
    <n v="40.62796833773087"/>
    <n v="189.5"/>
    <n v="7699"/>
  </r>
  <r>
    <s v="CLASSIFIED"/>
    <s v="unidentified"/>
    <x v="6"/>
    <n v="83"/>
    <n v="7"/>
    <s v="Second World War surplus"/>
    <s v="Gandhi-like"/>
    <n v="3"/>
    <s v="Good"/>
    <n v="11"/>
    <n v="20"/>
    <n v="10"/>
    <s v="Free Market"/>
    <n v="1136"/>
    <n v="52"/>
    <s v="Untapped"/>
    <n v="90"/>
    <s v="Powerful"/>
    <n v="9"/>
    <s v="East Indies"/>
    <s v="United States"/>
    <n v="28826"/>
    <s v="http://blocgame.com/stats.php?id=64604"/>
    <n v="0"/>
    <s v="1 Tons"/>
    <n v="15326"/>
    <n v="25.375"/>
    <n v="189.33333333333334"/>
    <n v="4804.333333333333"/>
  </r>
  <r>
    <s v="bukitbendera98"/>
    <s v="myms7375"/>
    <x v="6"/>
    <n v="2"/>
    <n v="1"/>
    <s v="Second World War surplus"/>
    <s v="Normal"/>
    <n v="2"/>
    <s v="Undisciplined Rabble"/>
    <n v="13"/>
    <n v="10"/>
    <n v="6"/>
    <s v="Mixed Economy"/>
    <n v="1129"/>
    <n v="2980"/>
    <s v="Untapped"/>
    <n v="90"/>
    <s v="None"/>
    <n v="0"/>
    <s v="Arabia"/>
    <s v="Neutral"/>
    <n v="10673"/>
    <s v="http://blocgame.com/stats.php?id=62501"/>
    <n v="0"/>
    <n v="0"/>
    <n v="3173"/>
    <n v="9.4534986713906104"/>
    <n v="188.16666666666666"/>
    <n v="1778.8333333333333"/>
  </r>
  <r>
    <s v="penang fc"/>
    <s v="faiz subri"/>
    <x v="6"/>
    <n v="53"/>
    <n v="6"/>
    <s v="Korean War surplus"/>
    <s v="Angelic"/>
    <n v="3"/>
    <s v="Good"/>
    <n v="5"/>
    <n v="11"/>
    <n v="7"/>
    <s v="Free Market"/>
    <n v="1128"/>
    <n v="2725"/>
    <s v="Untapped"/>
    <n v="90"/>
    <s v="Powerful"/>
    <n v="9"/>
    <s v="Arabia"/>
    <s v="United States"/>
    <n v="40158"/>
    <s v="http://blocgame.com/stats.php?id=64923"/>
    <n v="0"/>
    <n v="0"/>
    <n v="31158"/>
    <n v="35.601063829787236"/>
    <n v="188"/>
    <n v="6693"/>
  </r>
  <r>
    <s v="Bantersciz"/>
    <s v="Banterscnizzle Cuperpatch"/>
    <x v="8"/>
    <n v="12"/>
    <n v="0"/>
    <s v="First World War surplus"/>
    <s v="Normal"/>
    <n v="1"/>
    <s v="Undisciplined Rabble"/>
    <n v="39"/>
    <n v="2"/>
    <n v="3"/>
    <s v="Mixed Economy"/>
    <n v="1120"/>
    <n v="44"/>
    <s v="Untapped"/>
    <n v="90"/>
    <s v="None"/>
    <n v="0"/>
    <s v="Southern Africa"/>
    <s v="Neutral"/>
    <n v="2870"/>
    <s v="http://blocgame.com/stats.php?id=63604"/>
    <n v="0"/>
    <n v="0"/>
    <n v="245"/>
    <n v="2.5625"/>
    <n v="186.66666666666666"/>
    <n v="478.33333333333331"/>
  </r>
  <r>
    <s v="Roarspekistan"/>
    <s v="roar"/>
    <x v="3"/>
    <n v="65"/>
    <n v="1"/>
    <s v="Second World War surplus"/>
    <s v="Gandhi-like"/>
    <n v="2"/>
    <s v="Standard"/>
    <n v="5"/>
    <n v="7"/>
    <n v="3"/>
    <s v="Central Planning"/>
    <n v="1119"/>
    <n v="614"/>
    <s v="Untapped"/>
    <n v="90"/>
    <s v="Mediocre"/>
    <n v="4.5"/>
    <s v="Gran Colombia"/>
    <s v="Soviet Union"/>
    <n v="20000"/>
    <s v="http://blocgame.com/stats.php?id=59084"/>
    <n v="0"/>
    <n v="0"/>
    <n v="14750"/>
    <n v="17.873100983020553"/>
    <n v="186.5"/>
    <n v="3333.3333333333335"/>
  </r>
  <r>
    <s v="Netland"/>
    <s v="netcode"/>
    <x v="0"/>
    <n v="98"/>
    <n v="1"/>
    <s v="Second World War surplus"/>
    <s v="Gandhi-like"/>
    <n v="2"/>
    <s v="Good"/>
    <n v="1"/>
    <n v="16"/>
    <n v="2"/>
    <s v="Central Planning"/>
    <n v="1119"/>
    <n v="48"/>
    <s v="Untapped"/>
    <n v="90"/>
    <s v="Small"/>
    <n v="3"/>
    <s v="Mesoamerica"/>
    <s v="United States"/>
    <n v="36909"/>
    <s v="http://blocgame.com/stats.php?id=63148"/>
    <n v="0"/>
    <n v="0"/>
    <n v="28659"/>
    <n v="32.983914209115284"/>
    <n v="186.5"/>
    <n v="6151.5"/>
  </r>
  <r>
    <s v="New Hollywood"/>
    <s v="Mel Gibson"/>
    <x v="9"/>
    <n v="48"/>
    <n v="1"/>
    <s v="Second World War surplus"/>
    <s v="Nice"/>
    <n v="2"/>
    <s v="Good"/>
    <n v="0"/>
    <n v="16"/>
    <n v="5"/>
    <s v="Central Planning"/>
    <n v="1117"/>
    <n v="379"/>
    <s v="Untapped"/>
    <n v="90"/>
    <s v="Mediocre"/>
    <n v="4.5"/>
    <s v="Southern Africa"/>
    <s v="Soviet Union"/>
    <n v="19700"/>
    <s v="http://blocgame.com/stats.php?id=64747"/>
    <n v="0"/>
    <n v="0"/>
    <n v="10325"/>
    <n v="17.636526410026857"/>
    <n v="186.16666666666666"/>
    <n v="3283.3333333333335"/>
  </r>
  <r>
    <s v="Falamata"/>
    <s v="Hansfuergo"/>
    <x v="2"/>
    <n v="77"/>
    <n v="1"/>
    <s v="Second World War surplus"/>
    <s v="Good"/>
    <n v="4"/>
    <s v="Undisciplined Rabble"/>
    <n v="17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0"/>
    <n v="0"/>
    <n v="35893"/>
    <n v="50.643369175627242"/>
    <n v="186"/>
    <n v="9419.6666666666661"/>
  </r>
  <r>
    <s v="Apolosia"/>
    <s v="Myterius"/>
    <x v="0"/>
    <n v="79"/>
    <n v="1"/>
    <s v="Second World War surplus"/>
    <s v="Gandhi-like"/>
    <n v="2"/>
    <s v="Undisciplined Rabble"/>
    <n v="9"/>
    <n v="14"/>
    <n v="2"/>
    <s v="Mixed Economy"/>
    <n v="1109"/>
    <n v="251"/>
    <s v="Untapped"/>
    <n v="90"/>
    <s v="Somewhat Large"/>
    <n v="6"/>
    <s v="East Indies"/>
    <s v="United States"/>
    <n v="37163"/>
    <s v="http://blocgame.com/stats.php?id=64900"/>
    <n v="0"/>
    <n v="0"/>
    <n v="29663"/>
    <n v="33.510369702434623"/>
    <n v="184.83333333333334"/>
    <n v="6193.833333333333"/>
  </r>
  <r>
    <s v="Utopiastan"/>
    <s v="SilmAlpha"/>
    <x v="0"/>
    <n v="120"/>
    <n v="11"/>
    <s v="Korean War surplus"/>
    <s v="Angelic"/>
    <n v="8"/>
    <s v="Standard"/>
    <n v="0"/>
    <n v="69"/>
    <n v="5"/>
    <s v="Free Market"/>
    <n v="1108"/>
    <n v="3415"/>
    <s v="Untapped"/>
    <n v="90"/>
    <s v="Very Powerful"/>
    <n v="10"/>
    <s v="Guinea"/>
    <s v="Soviet Union"/>
    <n v="66772"/>
    <s v="http://blocgame.com/stats.php?id=56876"/>
    <n v="0"/>
    <n v="0"/>
    <n v="33022"/>
    <n v="60.263537906137181"/>
    <n v="184.66666666666666"/>
    <n v="11128.666666666666"/>
  </r>
  <r>
    <s v="Kondominium"/>
    <s v="AdamKarolczak"/>
    <x v="0"/>
    <n v="141"/>
    <n v="4"/>
    <s v="Korean War surplus"/>
    <s v="Gandhi-like"/>
    <n v="3"/>
    <s v="Poor"/>
    <n v="5"/>
    <n v="38"/>
    <n v="26"/>
    <s v="Free Market"/>
    <n v="1106"/>
    <n v="866"/>
    <n v="0"/>
    <n v="40"/>
    <s v="Powerful"/>
    <n v="9"/>
    <s v="Arabia"/>
    <s v="United States"/>
    <n v="30222"/>
    <s v="http://blocgame.com/stats.php?id=61576"/>
    <n v="0"/>
    <n v="0"/>
    <n v="3972"/>
    <n v="27.325497287522605"/>
    <n v="184.33333333333334"/>
    <n v="5037"/>
  </r>
  <r>
    <s v="Angles"/>
    <s v="Badman"/>
    <x v="3"/>
    <n v="8"/>
    <n v="0"/>
    <s v="Second World War surplus"/>
    <s v="Questionable"/>
    <n v="2"/>
    <s v="Good"/>
    <n v="47"/>
    <n v="10"/>
    <n v="0"/>
    <s v="Mixed Economy"/>
    <n v="1105"/>
    <n v="0"/>
    <s v="Untapped"/>
    <n v="90"/>
    <s v="None"/>
    <n v="0"/>
    <s v="Mesopotamia"/>
    <s v="Neutral"/>
    <n v="11421"/>
    <s v="http://blocgame.com/stats.php?id=62095"/>
    <n v="0"/>
    <n v="0"/>
    <n v="6171"/>
    <n v="10.335746606334842"/>
    <n v="184.16666666666666"/>
    <n v="1903.5"/>
  </r>
  <r>
    <s v="Jerai"/>
    <s v="muadz.zulkar9"/>
    <x v="8"/>
    <n v="9"/>
    <n v="0"/>
    <s v="First World War surplus"/>
    <s v="Gandhi-like"/>
    <n v="1"/>
    <s v="Standard"/>
    <n v="170"/>
    <n v="2"/>
    <n v="7"/>
    <s v="Free Market"/>
    <n v="1101"/>
    <n v="721"/>
    <s v="Untapped"/>
    <n v="90"/>
    <s v="Meagre"/>
    <n v="1.5"/>
    <s v="Atlas"/>
    <s v="United States"/>
    <n v="14270"/>
    <s v="http://blocgame.com/stats.php?id=60621"/>
    <n v="0"/>
    <n v="0"/>
    <n v="10145"/>
    <n v="12.96094459582198"/>
    <n v="183.5"/>
    <n v="2378.3333333333335"/>
  </r>
  <r>
    <s v="SAMSON"/>
    <s v="Delilah"/>
    <x v="11"/>
    <n v="65"/>
    <n v="0"/>
    <s v="Second World War surplus"/>
    <s v="Angelic"/>
    <n v="1"/>
    <s v="Good"/>
    <n v="25"/>
    <n v="10"/>
    <n v="9"/>
    <s v="Mixed Economy"/>
    <n v="1100"/>
    <n v="2096"/>
    <s v="Untapped"/>
    <n v="90"/>
    <s v="Somewhat Large"/>
    <n v="6"/>
    <s v="Egypt"/>
    <s v="United States"/>
    <n v="10304"/>
    <s v="http://blocgame.com/stats.php?id=62316"/>
    <n v="0"/>
    <n v="0"/>
    <n v="2429"/>
    <n v="9.3672727272727272"/>
    <n v="183.33333333333334"/>
    <n v="1717.3333333333333"/>
  </r>
  <r>
    <s v="Chetzerland"/>
    <s v="Bad Chad"/>
    <x v="8"/>
    <n v="75"/>
    <n v="0"/>
    <s v="Second World War surplus"/>
    <s v="Gandhi-like"/>
    <n v="2"/>
    <s v="Standard"/>
    <n v="2"/>
    <n v="9"/>
    <n v="3"/>
    <s v="Free Market"/>
    <n v="1098"/>
    <n v="114"/>
    <s v="Untapped"/>
    <n v="90"/>
    <s v="Powerful"/>
    <n v="9"/>
    <s v="Southern Cone"/>
    <s v="United States"/>
    <n v="29205"/>
    <s v="http://blocgame.com/stats.php?id=64680"/>
    <n v="0"/>
    <n v="0"/>
    <n v="23205"/>
    <n v="26.598360655737704"/>
    <n v="183"/>
    <n v="4867.5"/>
  </r>
  <r>
    <s v="MAROSTONIA"/>
    <s v="SAAD2016"/>
    <x v="8"/>
    <n v="9"/>
    <n v="0"/>
    <s v="Second World War surplus"/>
    <s v="Gandhi-like"/>
    <n v="0"/>
    <s v="Good"/>
    <n v="23"/>
    <n v="1"/>
    <n v="2"/>
    <s v="Mixed Economy"/>
    <n v="1090"/>
    <n v="418"/>
    <s v="Untapped"/>
    <n v="90"/>
    <s v="Meagre"/>
    <n v="1.5"/>
    <s v="Atlas"/>
    <s v="United States"/>
    <n v="4470"/>
    <s v="http://blocgame.com/stats.php?id=64019"/>
    <n v="0"/>
    <n v="0"/>
    <n v="3345"/>
    <n v="4.1009174311926602"/>
    <n v="181.66666666666666"/>
    <n v="745"/>
  </r>
  <r>
    <s v="Pahang Power"/>
    <s v="Kerol"/>
    <x v="6"/>
    <n v="137"/>
    <n v="3"/>
    <s v="Korean War surplus"/>
    <s v="Gandhi-like"/>
    <n v="4"/>
    <s v="Good"/>
    <n v="11"/>
    <n v="17"/>
    <n v="8"/>
    <s v="Free Market"/>
    <n v="1089"/>
    <n v="415"/>
    <s v="Untapped"/>
    <n v="90"/>
    <s v="Very Powerful"/>
    <n v="10"/>
    <s v="East Indies"/>
    <s v="United States"/>
    <n v="32019"/>
    <s v="http://blocgame.com/stats.php?id=60578"/>
    <n v="0"/>
    <s v="1 Tons"/>
    <n v="19644"/>
    <n v="29.40220385674931"/>
    <n v="181.5"/>
    <n v="5336.5"/>
  </r>
  <r>
    <s v="DickKickem"/>
    <s v="SirReginaldDickface"/>
    <x v="0"/>
    <n v="59"/>
    <n v="0"/>
    <s v="Second World War surplus"/>
    <s v="Gandhi-like"/>
    <n v="1"/>
    <s v="Undisciplined Rabble"/>
    <n v="45"/>
    <n v="12"/>
    <n v="3"/>
    <s v="Mixed Economy"/>
    <n v="1087"/>
    <n v="453"/>
    <s v="Untapped"/>
    <n v="90"/>
    <s v="Small"/>
    <n v="3"/>
    <s v="Pacific Rim"/>
    <s v="Neutral"/>
    <n v="20000"/>
    <s v="http://blocgame.com/stats.php?id=59772"/>
    <n v="0"/>
    <n v="0"/>
    <n v="13625"/>
    <n v="18.399264029438822"/>
    <n v="181.16666666666666"/>
    <n v="3333.3333333333335"/>
  </r>
  <r>
    <s v="kebulur"/>
    <s v="Lapar"/>
    <x v="0"/>
    <n v="34"/>
    <n v="0"/>
    <s v="Second World War surplus"/>
    <s v="Gandhi-like"/>
    <n v="1"/>
    <s v="Standard"/>
    <n v="9"/>
    <n v="9"/>
    <n v="3"/>
    <s v="Mixed Economy"/>
    <n v="1084"/>
    <n v="197"/>
    <s v="Untapped"/>
    <n v="90"/>
    <s v="Meagre"/>
    <n v="1.5"/>
    <s v="Guinea"/>
    <s v="Soviet Union"/>
    <n v="20000"/>
    <s v="http://blocgame.com/stats.php?id=64971"/>
    <n v="0"/>
    <n v="0"/>
    <n v="14750"/>
    <n v="18.450184501845019"/>
    <n v="180.66666666666666"/>
    <n v="3333.3333333333335"/>
  </r>
  <r>
    <s v="West Pacific"/>
    <s v="Thunder Eagle"/>
    <x v="14"/>
    <n v="11"/>
    <n v="0"/>
    <s v="First World War surplus"/>
    <s v="Angelic"/>
    <n v="0"/>
    <s v="Elite"/>
    <n v="5"/>
    <n v="0"/>
    <n v="0"/>
    <s v="Mixed Economy"/>
    <n v="1083"/>
    <n v="141"/>
    <n v="0"/>
    <n v="40"/>
    <s v="Large"/>
    <n v="7.5"/>
    <s v="Pacific Rim"/>
    <s v="Neutral"/>
    <n v="290"/>
    <s v="http://blocgame.com/stats.php?id=62429"/>
    <n v="0"/>
    <n v="0"/>
    <n v="290"/>
    <n v="0.26777469990766389"/>
    <n v="180.5"/>
    <n v="48.333333333333336"/>
  </r>
  <r>
    <s v="WUBstep"/>
    <s v="WUBstep"/>
    <x v="1"/>
    <n v="94"/>
    <n v="3"/>
    <s v="Korean War surplus"/>
    <s v="Gandhi-like"/>
    <n v="3"/>
    <s v="Standard"/>
    <n v="10"/>
    <n v="38"/>
    <n v="21"/>
    <s v="Central Planning"/>
    <n v="1079"/>
    <n v="3367"/>
    <s v="Untapped"/>
    <n v="90"/>
    <s v="Very Powerful"/>
    <n v="10"/>
    <s v="Persia"/>
    <s v="Soviet Union"/>
    <n v="48861"/>
    <s v="http://blocgame.com/stats.php?id=39023"/>
    <n v="0"/>
    <n v="0"/>
    <n v="24486"/>
    <n v="45.283595922150141"/>
    <n v="179.83333333333334"/>
    <n v="8143.5"/>
  </r>
  <r>
    <s v="TheTrueAsia"/>
    <s v="Vinney420"/>
    <x v="0"/>
    <n v="20"/>
    <n v="0"/>
    <s v="First World War surplus"/>
    <s v="Axis of Evil"/>
    <n v="1"/>
    <s v="Undisciplined Rabble"/>
    <n v="1"/>
    <n v="3"/>
    <n v="3"/>
    <s v="Mixed Economy"/>
    <n v="1076"/>
    <n v="195"/>
    <s v="Untapped"/>
    <n v="90"/>
    <s v="Mediocre"/>
    <n v="4.5"/>
    <s v="Pacific Rim"/>
    <s v="Neutral"/>
    <n v="10219"/>
    <s v="http://blocgame.com/stats.php?id=64516"/>
    <n v="0"/>
    <n v="0"/>
    <n v="7219"/>
    <n v="9.4972118959107803"/>
    <n v="179.33333333333334"/>
    <n v="1703.1666666666667"/>
  </r>
  <r>
    <s v="Abgmahdahmarah"/>
    <s v="Abgbesar"/>
    <x v="6"/>
    <n v="66"/>
    <n v="1"/>
    <s v="Second World War surplus"/>
    <s v="Gandhi-like"/>
    <n v="3"/>
    <s v="Poor"/>
    <n v="1"/>
    <n v="17"/>
    <n v="8"/>
    <s v="Central Planning"/>
    <n v="1071"/>
    <n v="309"/>
    <n v="0"/>
    <n v="40"/>
    <s v="Large"/>
    <n v="7.5"/>
    <s v="East Indies"/>
    <s v="United States"/>
    <n v="23136"/>
    <s v="http://blocgame.com/stats.php?id=64851"/>
    <n v="0"/>
    <n v="0"/>
    <n v="11511"/>
    <n v="21.602240896358545"/>
    <n v="178.5"/>
    <n v="3856"/>
  </r>
  <r>
    <s v="Afpakistan"/>
    <s v="WolfyTheAlpha"/>
    <x v="14"/>
    <n v="50"/>
    <n v="1"/>
    <s v="Second World War surplus"/>
    <s v="Gandhi-like"/>
    <n v="2"/>
    <s v="Standard"/>
    <n v="1"/>
    <n v="16"/>
    <n v="14"/>
    <s v="Central Planning"/>
    <n v="1063"/>
    <n v="683"/>
    <s v="Untapped"/>
    <n v="90"/>
    <s v="Large"/>
    <n v="7.5"/>
    <s v="Atlas"/>
    <s v="Soviet Union"/>
    <n v="13146"/>
    <s v="http://blocgame.com/stats.php?id=64497"/>
    <n v="0"/>
    <n v="0"/>
    <n v="396"/>
    <n v="12.366886171213547"/>
    <n v="177.16666666666666"/>
    <n v="2191"/>
  </r>
  <r>
    <s v="Hexis"/>
    <s v="ArchDukeHexal"/>
    <x v="4"/>
    <n v="17"/>
    <n v="0"/>
    <s v="First World War surplus"/>
    <s v="Gandhi-like"/>
    <n v="0"/>
    <s v="Good"/>
    <n v="0"/>
    <n v="13"/>
    <n v="3"/>
    <s v="Central Planning"/>
    <n v="1062"/>
    <n v="292"/>
    <s v="Untapped"/>
    <n v="90"/>
    <s v="Meagre"/>
    <n v="1.5"/>
    <s v="Pacific Rim"/>
    <s v="Soviet Union"/>
    <n v="13750"/>
    <s v="http://blocgame.com/stats.php?id=57551"/>
    <n v="0"/>
    <n v="0"/>
    <n v="7750"/>
    <n v="12.947269303201507"/>
    <n v="177"/>
    <n v="2291.6666666666665"/>
  </r>
  <r>
    <s v="Newport High"/>
    <s v="Astalavista"/>
    <x v="0"/>
    <n v="85"/>
    <n v="1"/>
    <s v="Korean War surplus"/>
    <s v="Good"/>
    <n v="3"/>
    <s v="Good"/>
    <n v="12"/>
    <n v="37"/>
    <n v="4"/>
    <s v="Central Planning"/>
    <n v="1057"/>
    <n v="120"/>
    <s v="Untapped"/>
    <n v="90"/>
    <s v="Powerful"/>
    <n v="9"/>
    <s v="Mesoamerica"/>
    <s v="Soviet Union"/>
    <n v="48950"/>
    <s v="http://blocgame.com/stats.php?id=62860"/>
    <n v="0"/>
    <s v="1 Tons"/>
    <n v="31325"/>
    <n v="46.310312204351938"/>
    <n v="176.16666666666666"/>
    <n v="8158.333333333333"/>
  </r>
  <r>
    <s v="Manitoba"/>
    <s v="Louis Riel"/>
    <x v="0"/>
    <n v="57"/>
    <n v="0"/>
    <s v="Second World War surplus"/>
    <s v="Gandhi-like"/>
    <n v="1"/>
    <s v="Elite"/>
    <n v="0"/>
    <n v="15"/>
    <n v="3"/>
    <s v="Central Planning"/>
    <n v="1051"/>
    <n v="195"/>
    <s v="Untapped"/>
    <n v="90"/>
    <s v="Mediocre"/>
    <n v="4.5"/>
    <s v="Amazonia"/>
    <s v="Soviet Union"/>
    <n v="27430"/>
    <s v="http://blocgame.com/stats.php?id=65065"/>
    <n v="0"/>
    <n v="0"/>
    <n v="19930"/>
    <n v="26.098953377735491"/>
    <n v="175.16666666666666"/>
    <n v="4571.666666666667"/>
  </r>
  <r>
    <s v="Yarzulem"/>
    <s v="Azeth Meron"/>
    <x v="8"/>
    <n v="10"/>
    <n v="0"/>
    <s v="First World War surplus"/>
    <s v="Nice"/>
    <n v="0"/>
    <s v="Poor"/>
    <n v="25"/>
    <n v="6"/>
    <n v="0"/>
    <s v="Free Market"/>
    <n v="1050"/>
    <n v="0"/>
    <s v="Untapped"/>
    <n v="90"/>
    <s v="None"/>
    <n v="0"/>
    <s v="East Indies"/>
    <s v="United States"/>
    <n v="6184"/>
    <s v="http://blocgame.com/stats.php?id=64887"/>
    <n v="0"/>
    <n v="0"/>
    <n v="3934"/>
    <n v="5.8895238095238094"/>
    <n v="175"/>
    <n v="1030.6666666666667"/>
  </r>
  <r>
    <s v="Yidi Gao"/>
    <s v="Clayton Gao"/>
    <x v="8"/>
    <n v="5"/>
    <n v="0"/>
    <s v="First World War surplus"/>
    <s v="Questionable"/>
    <n v="0"/>
    <s v="Poor"/>
    <n v="4"/>
    <n v="0"/>
    <n v="0"/>
    <s v="Mixed Economy"/>
    <n v="1048"/>
    <n v="0"/>
    <s v="Untapped"/>
    <n v="90"/>
    <s v="None"/>
    <n v="0"/>
    <s v="China"/>
    <s v="Neutral"/>
    <n v="4339"/>
    <s v="http://blocgame.com/stats.php?id=64426"/>
    <n v="0"/>
    <n v="0"/>
    <n v="4339"/>
    <n v="4.1402671755725189"/>
    <n v="174.66666666666666"/>
    <n v="723.16666666666663"/>
  </r>
  <r>
    <s v="East Tanzia"/>
    <s v="Lenini"/>
    <x v="12"/>
    <n v="66"/>
    <n v="0"/>
    <s v="Second World War surplus"/>
    <s v="Gandhi-like"/>
    <n v="2"/>
    <s v="Good"/>
    <n v="8"/>
    <n v="10"/>
    <n v="7"/>
    <s v="Central Planning"/>
    <n v="1046"/>
    <n v="1000"/>
    <s v="Untapped"/>
    <n v="90"/>
    <s v="Large"/>
    <n v="7.5"/>
    <s v="Mesopotamia"/>
    <s v="Soviet Union"/>
    <n v="18249"/>
    <s v="http://blocgame.com/stats.php?id=64550"/>
    <n v="0"/>
    <n v="0"/>
    <n v="10374"/>
    <n v="17.446462715105163"/>
    <n v="174.33333333333334"/>
    <n v="3041.5"/>
  </r>
  <r>
    <s v="Chagondowidi"/>
    <s v="Tom Spanks"/>
    <x v="8"/>
    <n v="8"/>
    <n v="0"/>
    <s v="Second World War surplus"/>
    <s v="Normal"/>
    <n v="1"/>
    <s v="Undisciplined Rabble"/>
    <n v="5"/>
    <n v="3"/>
    <n v="0"/>
    <s v="Mixed Economy"/>
    <n v="1042"/>
    <n v="45"/>
    <s v="Untapped"/>
    <n v="90"/>
    <s v="None"/>
    <n v="0"/>
    <s v="Congo"/>
    <s v="Neutral"/>
    <n v="2114"/>
    <s v="http://blocgame.com/stats.php?id=64136"/>
    <n v="0"/>
    <n v="0"/>
    <n v="239"/>
    <n v="2.0287907869481767"/>
    <n v="173.66666666666666"/>
    <n v="352.33333333333331"/>
  </r>
  <r>
    <s v="Kamikazie"/>
    <s v="kamikazie"/>
    <x v="6"/>
    <n v="101"/>
    <n v="4"/>
    <s v="Korean War surplus"/>
    <s v="Gandhi-like"/>
    <n v="3"/>
    <s v="Elite"/>
    <n v="13"/>
    <n v="23"/>
    <n v="23"/>
    <s v="Free Market"/>
    <n v="1038"/>
    <n v="6128"/>
    <n v="0"/>
    <n v="40"/>
    <s v="Very Powerful"/>
    <n v="10"/>
    <s v="Egypt"/>
    <s v="United States"/>
    <n v="51538"/>
    <s v="http://blocgame.com/stats.php?id=61783"/>
    <n v="0"/>
    <n v="0"/>
    <n v="32038"/>
    <n v="49.651252408477845"/>
    <n v="173"/>
    <n v="8589.6666666666661"/>
  </r>
  <r>
    <s v="Hells Angel"/>
    <s v="Avangarde"/>
    <x v="0"/>
    <n v="117"/>
    <n v="1"/>
    <s v="Korean War surplus"/>
    <s v="Gandhi-like"/>
    <n v="3"/>
    <s v="Poor"/>
    <n v="11"/>
    <n v="32"/>
    <n v="11"/>
    <s v="Central Planning"/>
    <n v="1037"/>
    <n v="3504"/>
    <s v="Untapped"/>
    <n v="90"/>
    <s v="Powerful"/>
    <n v="9"/>
    <s v="Guinea"/>
    <s v="Soviet Union"/>
    <n v="46532"/>
    <s v="http://blocgame.com/stats.php?id=63923"/>
    <n v="0"/>
    <s v="1 Tons"/>
    <n v="28157"/>
    <n v="44.871745419479268"/>
    <n v="172.83333333333334"/>
    <n v="7755.333333333333"/>
  </r>
  <r>
    <s v="Rhuer"/>
    <s v="Ha1000"/>
    <x v="8"/>
    <n v="6"/>
    <n v="0"/>
    <s v="First World War surplus"/>
    <s v="Questionable"/>
    <n v="1"/>
    <s v="Poor"/>
    <n v="155"/>
    <n v="7"/>
    <n v="2"/>
    <s v="Mixed Economy"/>
    <n v="1035"/>
    <n v="781"/>
    <s v="Untapped"/>
    <n v="90"/>
    <s v="None"/>
    <n v="0"/>
    <s v="Arabia"/>
    <s v="Neutral"/>
    <n v="4431"/>
    <s v="http://blocgame.com/stats.php?id=63913"/>
    <n v="0"/>
    <n v="0"/>
    <n v="306"/>
    <n v="4.2811594202898551"/>
    <n v="172.5"/>
    <n v="738.5"/>
  </r>
  <r>
    <s v="Tok Jembal"/>
    <s v="Lady H"/>
    <x v="0"/>
    <n v="72"/>
    <n v="1"/>
    <s v="Korean War surplus"/>
    <s v="Gandhi-like"/>
    <n v="2"/>
    <s v="Poor"/>
    <n v="24"/>
    <n v="17"/>
    <n v="17"/>
    <s v="Mixed Economy"/>
    <n v="1029"/>
    <n v="933"/>
    <s v="Untapped"/>
    <n v="90"/>
    <s v="Very Powerful"/>
    <n v="10"/>
    <s v="Arabia"/>
    <s v="Neutral"/>
    <n v="26627"/>
    <s v="http://blocgame.com/stats.php?id=60840"/>
    <n v="0"/>
    <n v="0"/>
    <n v="12377"/>
    <n v="25.876579203109817"/>
    <n v="171.5"/>
    <n v="4437.833333333333"/>
  </r>
  <r>
    <s v="Askya"/>
    <s v="EskimoKing"/>
    <x v="12"/>
    <n v="47"/>
    <n v="0"/>
    <s v="First World War surplus"/>
    <s v="Gandhi-like"/>
    <n v="1"/>
    <s v="Elite"/>
    <n v="18"/>
    <n v="2"/>
    <n v="1"/>
    <s v="Mixed Economy"/>
    <n v="1029"/>
    <n v="166"/>
    <s v="Untapped"/>
    <n v="90"/>
    <s v="Somewhat Large"/>
    <n v="6"/>
    <s v="East Africa"/>
    <s v="Soviet Union"/>
    <n v="16761"/>
    <s v="http://blocgame.com/stats.php?id=65129"/>
    <n v="0"/>
    <n v="0"/>
    <n v="14886"/>
    <n v="16.28862973760933"/>
    <n v="171.5"/>
    <n v="2793.5"/>
  </r>
  <r>
    <s v="New Granada"/>
    <s v="Huey Long"/>
    <x v="8"/>
    <n v="110"/>
    <n v="0"/>
    <s v="Second World War surplus"/>
    <s v="Gandhi-like"/>
    <n v="3"/>
    <s v="Good"/>
    <n v="159"/>
    <n v="21"/>
    <n v="7"/>
    <s v="Mixed Economy"/>
    <n v="1028"/>
    <n v="246"/>
    <s v="Untapped"/>
    <n v="90"/>
    <s v="Very Powerful"/>
    <n v="10"/>
    <s v="Southern Cone"/>
    <s v="United States"/>
    <n v="29677"/>
    <s v="http://blocgame.com/stats.php?id=63401"/>
    <n v="0"/>
    <n v="0"/>
    <n v="16927"/>
    <n v="28.868677042801558"/>
    <n v="171.33333333333334"/>
    <n v="4946.166666666667"/>
  </r>
  <r>
    <s v="BULWELL"/>
    <s v="TWBBULWELL"/>
    <x v="0"/>
    <n v="20"/>
    <n v="0"/>
    <s v="Second World War surplus"/>
    <s v="Gandhi-like"/>
    <n v="1"/>
    <s v="Good"/>
    <n v="0"/>
    <n v="11"/>
    <n v="8"/>
    <s v="Central Planning"/>
    <n v="1024"/>
    <n v="389"/>
    <s v="Untapped"/>
    <n v="90"/>
    <s v="Mediocre"/>
    <n v="4.5"/>
    <s v="China"/>
    <s v="United States"/>
    <n v="19285"/>
    <s v="http://blocgame.com/stats.php?id=64946"/>
    <n v="0"/>
    <n v="0"/>
    <n v="11410"/>
    <n v="18.8330078125"/>
    <n v="170.66666666666666"/>
    <n v="3214.1666666666665"/>
  </r>
  <r>
    <s v="Hazelnut Union"/>
    <s v="polandgunbro"/>
    <x v="25"/>
    <n v="7"/>
    <n v="0"/>
    <s v="Second World War surplus"/>
    <s v="Gandhi-like"/>
    <n v="1"/>
    <s v="Undisciplined Rabble"/>
    <n v="91"/>
    <n v="4"/>
    <n v="2"/>
    <s v="Central Planning"/>
    <n v="1022"/>
    <n v="171"/>
    <s v="Untapped"/>
    <n v="90"/>
    <s v="Mediocre"/>
    <n v="4.5"/>
    <s v="Pacific Rim"/>
    <s v="Soviet Union"/>
    <n v="11231"/>
    <s v="http://blocgame.com/stats.php?id=64983"/>
    <n v="0"/>
    <n v="0"/>
    <n v="8231"/>
    <n v="10.989236790606654"/>
    <n v="170.33333333333334"/>
    <n v="1871.8333333333333"/>
  </r>
  <r>
    <s v="Koreochina"/>
    <s v="knight_raider"/>
    <x v="9"/>
    <n v="29"/>
    <n v="0"/>
    <s v="Second World War surplus"/>
    <s v="Gandhi-like"/>
    <n v="1"/>
    <s v="Elite"/>
    <n v="11"/>
    <n v="5"/>
    <n v="2"/>
    <s v="Central Planning"/>
    <n v="1019"/>
    <n v="76"/>
    <s v="Untapped"/>
    <n v="90"/>
    <s v="Small"/>
    <n v="3"/>
    <s v="Pacific Rim"/>
    <s v="Soviet Union"/>
    <n v="16335"/>
    <s v="http://blocgame.com/stats.php?id=64961"/>
    <n v="0"/>
    <n v="0"/>
    <n v="12960"/>
    <n v="16.030421982335625"/>
    <n v="169.83333333333334"/>
    <n v="2722.5"/>
  </r>
  <r>
    <s v="Snowden"/>
    <s v="GeekyOtaku"/>
    <x v="8"/>
    <n v="8"/>
    <n v="0"/>
    <s v="First World War surplus"/>
    <s v="Gandhi-like"/>
    <n v="0"/>
    <s v="Good"/>
    <n v="3"/>
    <n v="7"/>
    <n v="1"/>
    <s v="Central Planning"/>
    <n v="1019"/>
    <n v="214"/>
    <s v="Untapped"/>
    <n v="90"/>
    <s v="None"/>
    <n v="0"/>
    <s v="Guinea"/>
    <s v="Soviet Union"/>
    <n v="12564"/>
    <s v="http://blocgame.com/stats.php?id=65100"/>
    <n v="0"/>
    <n v="0"/>
    <n v="9564"/>
    <n v="12.329735034347399"/>
    <n v="169.83333333333334"/>
    <n v="2094"/>
  </r>
  <r>
    <s v="Zimbiosis"/>
    <s v="Zimbiote"/>
    <x v="8"/>
    <n v="1"/>
    <n v="0"/>
    <s v="First World War surplus"/>
    <s v="Gandhi-like"/>
    <n v="0"/>
    <s v="Standard"/>
    <n v="21"/>
    <n v="4"/>
    <n v="2"/>
    <s v="Central Planning"/>
    <n v="1016"/>
    <n v="329"/>
    <s v="Untapped"/>
    <n v="90"/>
    <s v="None"/>
    <n v="0"/>
    <s v="Southern Cone"/>
    <s v="United States"/>
    <n v="16172"/>
    <s v="http://blocgame.com/stats.php?id=40417"/>
    <n v="0"/>
    <n v="0"/>
    <n v="13922"/>
    <n v="15.917322834645669"/>
    <n v="169.33333333333334"/>
    <n v="2695.3333333333335"/>
  </r>
  <r>
    <s v="kuci"/>
    <s v="kiki"/>
    <x v="8"/>
    <n v="3"/>
    <n v="0"/>
    <s v="First World War surplus"/>
    <s v="Questionable"/>
    <n v="1"/>
    <s v="Standard"/>
    <n v="41"/>
    <n v="3"/>
    <n v="1"/>
    <s v="Mixed Economy"/>
    <n v="1014"/>
    <n v="82"/>
    <s v="Untapped"/>
    <n v="90"/>
    <s v="None"/>
    <n v="0"/>
    <s v="East Indies"/>
    <s v="Neutral"/>
    <n v="290"/>
    <s v="http://blocgame.com/stats.php?id=63755"/>
    <n v="0"/>
    <n v="0"/>
    <n v="-1960"/>
    <n v="0.28599605522682447"/>
    <n v="169"/>
    <n v="48.333333333333336"/>
  </r>
  <r>
    <s v="DaSanese"/>
    <s v="DaSa"/>
    <x v="0"/>
    <n v="36"/>
    <n v="0"/>
    <s v="First World War surplus"/>
    <s v="Gandhi-like"/>
    <n v="1"/>
    <s v="Poor"/>
    <n v="45"/>
    <n v="6"/>
    <n v="2"/>
    <s v="Central Planning"/>
    <n v="1014"/>
    <n v="356"/>
    <s v="Untapped"/>
    <n v="90"/>
    <s v="Large"/>
    <n v="7.5"/>
    <s v="Amazonia"/>
    <s v="Soviet Union"/>
    <n v="19800"/>
    <s v="http://blocgame.com/stats.php?id=64610"/>
    <n v="0"/>
    <n v="0"/>
    <n v="16050"/>
    <n v="19.526627218934912"/>
    <n v="169"/>
    <n v="3300"/>
  </r>
  <r>
    <s v="New Sandez"/>
    <s v="Fragtastic"/>
    <x v="8"/>
    <n v="6"/>
    <n v="0"/>
    <s v="First World War surplus"/>
    <s v="Gandhi-like"/>
    <n v="1"/>
    <s v="Undisciplined Rabble"/>
    <n v="78"/>
    <n v="3"/>
    <n v="3"/>
    <s v="Free Market"/>
    <n v="1008"/>
    <n v="1507"/>
    <s v="Untapped"/>
    <n v="90"/>
    <s v="Small"/>
    <n v="3"/>
    <s v="Atlas"/>
    <s v="Neutral"/>
    <n v="16335"/>
    <s v="http://blocgame.com/stats.php?id=65017"/>
    <n v="0"/>
    <n v="0"/>
    <n v="13335"/>
    <n v="16.205357142857142"/>
    <n v="168"/>
    <n v="2722.5"/>
  </r>
  <r>
    <s v="La Federacion"/>
    <s v="Jose Raul Martinez"/>
    <x v="7"/>
    <n v="10"/>
    <n v="0"/>
    <s v="Second World War surplus"/>
    <s v="Gandhi-like"/>
    <n v="1"/>
    <s v="Standard"/>
    <n v="161"/>
    <n v="6"/>
    <n v="1"/>
    <s v="Central Planning"/>
    <n v="1006"/>
    <n v="286"/>
    <s v="Untapped"/>
    <n v="90"/>
    <s v="Somewhat Large"/>
    <n v="6"/>
    <s v="Mesoamerica"/>
    <s v="Soviet Union"/>
    <n v="22919"/>
    <s v="http://blocgame.com/stats.php?id=64281"/>
    <n v="0"/>
    <n v="0"/>
    <n v="19544"/>
    <n v="22.782306163021868"/>
    <n v="167.66666666666666"/>
    <n v="3819.8333333333335"/>
  </r>
  <r>
    <s v="Esmair"/>
    <s v="muffjin"/>
    <x v="0"/>
    <n v="90"/>
    <n v="1"/>
    <s v="Korean War surplus"/>
    <s v="Gandhi-like"/>
    <n v="2"/>
    <s v="Good"/>
    <n v="60"/>
    <n v="12"/>
    <n v="2"/>
    <s v="Free Market"/>
    <n v="1005"/>
    <n v="201"/>
    <s v="Untapped"/>
    <n v="90"/>
    <s v="Large"/>
    <n v="7.5"/>
    <s v="Indochina"/>
    <s v="Neutral"/>
    <n v="22870"/>
    <s v="http://blocgame.com/stats.php?id=40882"/>
    <n v="0"/>
    <n v="0"/>
    <n v="16120"/>
    <n v="22.756218905472636"/>
    <n v="167.5"/>
    <n v="3811.6666666666665"/>
  </r>
  <r>
    <s v="N'vear"/>
    <s v="Czar Jakola"/>
    <x v="8"/>
    <n v="9"/>
    <n v="0"/>
    <s v="Second World War surplus"/>
    <s v="Gandhi-like"/>
    <n v="0"/>
    <s v="Elite"/>
    <n v="1"/>
    <n v="3"/>
    <n v="2"/>
    <s v="Mixed Economy"/>
    <n v="1003"/>
    <n v="323"/>
    <s v="Untapped"/>
    <n v="90"/>
    <s v="None"/>
    <n v="0"/>
    <s v="Caribbean"/>
    <s v="Soviet Union"/>
    <n v="9267"/>
    <s v="http://blocgame.com/stats.php?id=51690"/>
    <n v="0"/>
    <n v="0"/>
    <n v="7392"/>
    <n v="9.2392821535393814"/>
    <n v="167.16666666666666"/>
    <n v="1544.5"/>
  </r>
  <r>
    <s v="Acirassi"/>
    <s v="Flexy"/>
    <x v="0"/>
    <n v="259"/>
    <n v="22"/>
    <s v="Almost Modern"/>
    <s v="Gandhi-like"/>
    <n v="6"/>
    <s v="Good"/>
    <n v="2"/>
    <n v="100"/>
    <n v="75"/>
    <s v="Mixed Economy"/>
    <n v="1002"/>
    <n v="7461"/>
    <s v="Untapped"/>
    <n v="90"/>
    <s v="Very Powerful"/>
    <n v="10"/>
    <s v="Mesopotamia"/>
    <s v="United States"/>
    <n v="117494"/>
    <s v="http://blocgame.com/stats.php?id=49805"/>
    <n v="0"/>
    <n v="0"/>
    <n v="47369"/>
    <n v="117.25948103792415"/>
    <n v="167"/>
    <n v="19582.333333333332"/>
  </r>
  <r>
    <s v="Copilandia"/>
    <s v="Genghis Copi"/>
    <x v="8"/>
    <n v="47"/>
    <n v="0"/>
    <s v="Second World War surplus"/>
    <s v="Good"/>
    <n v="1"/>
    <s v="Elite"/>
    <n v="23"/>
    <n v="11"/>
    <n v="2"/>
    <s v="Central Planning"/>
    <n v="1001"/>
    <n v="339"/>
    <s v="Untapped"/>
    <n v="90"/>
    <s v="Meagre"/>
    <n v="1.5"/>
    <s v="Gran Colombia"/>
    <s v="Soviet Union"/>
    <n v="32479"/>
    <s v="http://blocgame.com/stats.php?id=65165"/>
    <n v="0"/>
    <s v="1 Tons"/>
    <n v="26854"/>
    <n v="32.446553446553445"/>
    <n v="166.83333333333334"/>
    <n v="5413.166666666667"/>
  </r>
  <r>
    <s v="Necessidades"/>
    <s v="mae ana"/>
    <x v="8"/>
    <n v="6"/>
    <n v="0"/>
    <s v="Second World War surplus"/>
    <s v="Angelic"/>
    <n v="0"/>
    <s v="Undisciplined Rabble"/>
    <n v="124"/>
    <n v="5"/>
    <n v="0"/>
    <s v="Mixed Economy"/>
    <n v="997"/>
    <n v="65"/>
    <s v="Untapped"/>
    <n v="90"/>
    <s v="None"/>
    <n v="0"/>
    <s v="Caribbean"/>
    <s v="Neutral"/>
    <n v="11288"/>
    <s v="http://blocgame.com/stats.php?id=63925"/>
    <n v="0"/>
    <n v="0"/>
    <n v="9413"/>
    <n v="11.321965897693079"/>
    <n v="166.16666666666666"/>
    <n v="1881.3333333333333"/>
  </r>
  <r>
    <s v="Travland"/>
    <s v="Jon Cruz el grande"/>
    <x v="26"/>
    <n v="25"/>
    <n v="0"/>
    <s v="First World War surplus"/>
    <s v="Gandhi-like"/>
    <n v="0"/>
    <s v="Good"/>
    <n v="39"/>
    <n v="8"/>
    <n v="5"/>
    <s v="Central Planning"/>
    <n v="997"/>
    <n v="445"/>
    <s v="Untapped"/>
    <n v="90"/>
    <s v="Mediocre"/>
    <n v="4.5"/>
    <s v="Mesoamerica"/>
    <s v="Soviet Union"/>
    <n v="24421"/>
    <s v="http://blocgame.com/stats.php?id=65087"/>
    <n v="0"/>
    <n v="0"/>
    <n v="19546"/>
    <n v="24.494483450351055"/>
    <n v="166.16666666666666"/>
    <n v="4070.1666666666665"/>
  </r>
  <r>
    <s v="DevilsAndDemons"/>
    <s v="Andrew666"/>
    <x v="8"/>
    <n v="8"/>
    <n v="0"/>
    <s v="Finest of the 19th century"/>
    <s v="Normal"/>
    <n v="1"/>
    <s v="Standard"/>
    <n v="47"/>
    <n v="1"/>
    <n v="1"/>
    <s v="Mixed Economy"/>
    <n v="992"/>
    <n v="0"/>
    <s v="Untapped"/>
    <n v="90"/>
    <s v="None"/>
    <n v="0"/>
    <s v="Arabia"/>
    <s v="Neutral"/>
    <n v="1386"/>
    <s v="http://blocgame.com/stats.php?id=64116"/>
    <n v="0"/>
    <n v="0"/>
    <n v="-114"/>
    <n v="1.3971774193548387"/>
    <n v="165.33333333333334"/>
    <n v="231"/>
  </r>
  <r>
    <s v="Yamada"/>
    <s v="Yamazaki"/>
    <x v="11"/>
    <n v="10"/>
    <n v="0"/>
    <s v="Second World War surplus"/>
    <s v="Normal"/>
    <n v="1"/>
    <s v="Undisciplined Rabble"/>
    <n v="0"/>
    <n v="9"/>
    <n v="1"/>
    <s v="Central Planning"/>
    <n v="990"/>
    <n v="156"/>
    <s v="Near Depletion"/>
    <n v="10"/>
    <s v="Somewhat Large"/>
    <n v="6"/>
    <s v="Pacific Rim"/>
    <s v="Soviet Union"/>
    <n v="25146"/>
    <s v="http://blocgame.com/stats.php?id=64884"/>
    <n v="0"/>
    <n v="0"/>
    <n v="20646"/>
    <n v="25.4"/>
    <n v="165"/>
    <n v="4191"/>
  </r>
  <r>
    <s v="Awesomeria"/>
    <s v="killbodies"/>
    <x v="0"/>
    <n v="72"/>
    <n v="9"/>
    <s v="Second World War surplus"/>
    <s v="Nice"/>
    <n v="6"/>
    <s v="Undisciplined Rabble"/>
    <n v="9"/>
    <n v="60"/>
    <n v="10"/>
    <s v="Mixed Economy"/>
    <n v="986"/>
    <n v="10"/>
    <s v="Untapped"/>
    <n v="90"/>
    <s v="Very Powerful"/>
    <n v="10"/>
    <s v="Congo"/>
    <s v="Neutral"/>
    <n v="58529"/>
    <s v="http://blocgame.com/stats.php?id=57755"/>
    <n v="0"/>
    <n v="0"/>
    <n v="27779"/>
    <n v="59.360040567951316"/>
    <n v="164.33333333333334"/>
    <n v="9754.8333333333339"/>
  </r>
  <r>
    <s v="Tigner"/>
    <s v="atiah"/>
    <x v="6"/>
    <n v="35"/>
    <n v="2"/>
    <s v="Korean War surplus"/>
    <s v="Gandhi-like"/>
    <n v="2"/>
    <s v="Undisciplined Rabble"/>
    <n v="16"/>
    <n v="20"/>
    <n v="17"/>
    <s v="Free Market"/>
    <n v="982"/>
    <n v="5261"/>
    <s v="Untapped"/>
    <n v="90"/>
    <s v="Large"/>
    <n v="7.5"/>
    <s v="Egypt"/>
    <s v="United States"/>
    <n v="26752"/>
    <s v="http://blocgame.com/stats.php?id=64128"/>
    <n v="0"/>
    <n v="0"/>
    <n v="11377"/>
    <n v="27.242362525458248"/>
    <n v="163.66666666666666"/>
    <n v="4458.666666666667"/>
  </r>
  <r>
    <s v="JapaneseMeme"/>
    <s v="Leonardotse"/>
    <x v="6"/>
    <n v="17"/>
    <n v="0"/>
    <s v="Second World War surplus"/>
    <s v="Isolated"/>
    <n v="1"/>
    <s v="Standard"/>
    <n v="1"/>
    <n v="6"/>
    <n v="1"/>
    <s v="Mixed Economy"/>
    <n v="982"/>
    <n v="18"/>
    <s v="Untapped"/>
    <n v="90"/>
    <s v="None"/>
    <n v="0"/>
    <s v="Pacific Rim"/>
    <s v="Neutral"/>
    <n v="5309"/>
    <s v="http://blocgame.com/stats.php?id=64540"/>
    <n v="0"/>
    <n v="0"/>
    <n v="1934"/>
    <n v="5.4063136456211813"/>
    <n v="163.66666666666666"/>
    <n v="884.83333333333337"/>
  </r>
  <r>
    <s v="Wolfveiria"/>
    <s v="Sharuez"/>
    <x v="13"/>
    <n v="29"/>
    <n v="0"/>
    <s v="Second World War surplus"/>
    <s v="Angelic"/>
    <n v="1"/>
    <s v="Good"/>
    <n v="11"/>
    <n v="8"/>
    <n v="2"/>
    <s v="Central Planning"/>
    <n v="978"/>
    <n v="75"/>
    <s v="Untapped"/>
    <n v="90"/>
    <s v="Meagre"/>
    <n v="1.5"/>
    <s v="Mesoamerica"/>
    <s v="Soviet Union"/>
    <n v="23296"/>
    <s v="http://blocgame.com/stats.php?id=64523"/>
    <n v="0"/>
    <n v="0"/>
    <n v="18796"/>
    <n v="23.820040899795501"/>
    <n v="163"/>
    <n v="3882.6666666666665"/>
  </r>
  <r>
    <s v="Disnomica"/>
    <s v="Chaad"/>
    <x v="8"/>
    <n v="38"/>
    <n v="4"/>
    <s v="Second World War surplus"/>
    <s v="Gandhi-like"/>
    <n v="2"/>
    <s v="Undisciplined Rabble"/>
    <n v="18"/>
    <n v="10"/>
    <n v="24"/>
    <s v="Central Planning"/>
    <n v="976"/>
    <n v="4170"/>
    <s v="Plentiful"/>
    <n v="70"/>
    <s v="Mediocre"/>
    <n v="4.5"/>
    <s v="Arabia"/>
    <s v="Soviet Union"/>
    <n v="49114"/>
    <s v="http://blocgame.com/stats.php?id=60992"/>
    <n v="0"/>
    <n v="0"/>
    <n v="34864"/>
    <n v="50.321721311475407"/>
    <n v="162.66666666666666"/>
    <n v="8185.666666666667"/>
  </r>
  <r>
    <s v="Sungai batu"/>
    <s v="Ammarrusli"/>
    <x v="3"/>
    <n v="46"/>
    <n v="2"/>
    <s v="First World War surplus"/>
    <s v="Gandhi-like"/>
    <n v="2"/>
    <s v="Standard"/>
    <n v="7"/>
    <n v="10"/>
    <n v="5"/>
    <s v="Central Planning"/>
    <n v="976"/>
    <n v="81"/>
    <s v="Untapped"/>
    <n v="90"/>
    <s v="Powerful"/>
    <n v="9"/>
    <s v="East Indies"/>
    <s v="Soviet Union"/>
    <n v="20000"/>
    <s v="http://blocgame.com/stats.php?id=64422"/>
    <n v="0"/>
    <s v="1 Tons"/>
    <n v="12875"/>
    <n v="20.491803278688526"/>
    <n v="162.66666666666666"/>
    <n v="3333.3333333333335"/>
  </r>
  <r>
    <s v="Newasher"/>
    <s v="Adenauer"/>
    <x v="8"/>
    <n v="6"/>
    <n v="0"/>
    <s v="Finest of the 19th century"/>
    <s v="Gandhi-like"/>
    <n v="0"/>
    <s v="Elite"/>
    <n v="138"/>
    <n v="3"/>
    <n v="1"/>
    <s v="Free Market"/>
    <n v="976"/>
    <n v="136"/>
    <s v="Untapped"/>
    <n v="90"/>
    <s v="None"/>
    <n v="0"/>
    <s v="East Indies"/>
    <s v="Neutral"/>
    <n v="13613"/>
    <s v="http://blocgame.com/stats.php?id=64940"/>
    <n v="0"/>
    <n v="0"/>
    <n v="12113"/>
    <n v="13.947745901639344"/>
    <n v="162.66666666666666"/>
    <n v="2268.8333333333335"/>
  </r>
  <r>
    <s v="Agostino"/>
    <s v="Augusto"/>
    <x v="0"/>
    <n v="162"/>
    <n v="1"/>
    <s v="Korean War surplus"/>
    <s v="Gandhi-like"/>
    <n v="6"/>
    <s v="Poor"/>
    <n v="7"/>
    <n v="19"/>
    <n v="11"/>
    <s v="Mixed Economy"/>
    <n v="975"/>
    <n v="7658"/>
    <n v="0"/>
    <n v="40"/>
    <s v="Very Powerful"/>
    <n v="10"/>
    <s v="Atlas"/>
    <s v="Soviet Union"/>
    <n v="31242"/>
    <s v="http://blocgame.com/stats.php?id=60229"/>
    <n v="0"/>
    <n v="0"/>
    <n v="15492"/>
    <n v="32.043076923076924"/>
    <n v="162.5"/>
    <n v="5207"/>
  </r>
  <r>
    <s v="Ira"/>
    <s v="TheCatOfTens"/>
    <x v="0"/>
    <n v="198"/>
    <n v="1"/>
    <s v="Korean War surplus"/>
    <s v="Gandhi-like"/>
    <n v="4"/>
    <s v="Standard"/>
    <n v="2"/>
    <n v="53"/>
    <n v="0"/>
    <s v="Free Market"/>
    <n v="974"/>
    <n v="8"/>
    <s v="Untapped"/>
    <n v="90"/>
    <s v="Very Powerful"/>
    <n v="10"/>
    <s v="Congo"/>
    <s v="United States"/>
    <n v="43394"/>
    <s v="http://blocgame.com/stats.php?id=62332"/>
    <n v="0"/>
    <n v="0"/>
    <n v="20519"/>
    <n v="44.552361396303901"/>
    <n v="162.33333333333334"/>
    <n v="7232.333333333333"/>
  </r>
  <r>
    <s v="Toron"/>
    <s v="Ragnar Gojie"/>
    <x v="8"/>
    <n v="8"/>
    <n v="0"/>
    <s v="Finest of the 19th century"/>
    <s v="Normal"/>
    <n v="0"/>
    <s v="Undisciplined Rabble"/>
    <n v="82"/>
    <n v="0"/>
    <n v="0"/>
    <s v="Mixed Economy"/>
    <n v="973"/>
    <n v="0"/>
    <s v="Untapped"/>
    <n v="90"/>
    <s v="None"/>
    <n v="0"/>
    <s v="China"/>
    <s v="Neutral"/>
    <n v="258"/>
    <s v="http://blocgame.com/stats.php?id=63275"/>
    <n v="0"/>
    <n v="0"/>
    <n v="258"/>
    <n v="0.26515930113052416"/>
    <n v="162.16666666666666"/>
    <n v="43"/>
  </r>
  <r>
    <s v="Flower Hippies"/>
    <s v="Wolololo"/>
    <x v="2"/>
    <n v="6"/>
    <n v="0"/>
    <s v="Second World War surplus"/>
    <s v="Nice"/>
    <n v="1"/>
    <s v="Good"/>
    <n v="8"/>
    <n v="9"/>
    <n v="3"/>
    <s v="Central Planning"/>
    <n v="972"/>
    <n v="79"/>
    <n v="0"/>
    <n v="40"/>
    <s v="Small"/>
    <n v="3"/>
    <s v="Pacific Rim"/>
    <s v="United States"/>
    <n v="15486"/>
    <s v="http://blocgame.com/stats.php?id=64563"/>
    <n v="0"/>
    <n v="0"/>
    <n v="10236"/>
    <n v="15.932098765432098"/>
    <n v="162"/>
    <n v="2581"/>
  </r>
  <r>
    <s v="NationalFreedom"/>
    <s v="Muhammad Ali"/>
    <x v="1"/>
    <n v="2"/>
    <n v="0"/>
    <s v="First World War surplus"/>
    <s v="Normal"/>
    <n v="1"/>
    <s v="Standard"/>
    <n v="47"/>
    <n v="10"/>
    <n v="0"/>
    <s v="Mixed Economy"/>
    <n v="971"/>
    <n v="143"/>
    <s v="Untapped"/>
    <n v="90"/>
    <s v="None"/>
    <n v="0"/>
    <s v="Mesopotamia"/>
    <s v="Neutral"/>
    <n v="7393"/>
    <s v="http://blocgame.com/stats.php?id=62085"/>
    <n v="0"/>
    <n v="0"/>
    <n v="2893"/>
    <n v="7.6138002059732237"/>
    <n v="161.83333333333334"/>
    <n v="1232.1666666666667"/>
  </r>
  <r>
    <s v="Notrealistan"/>
    <s v="braderrrs"/>
    <x v="13"/>
    <n v="0"/>
    <n v="0"/>
    <s v="First World War surplus"/>
    <s v="Axis of Evil"/>
    <n v="0"/>
    <s v="Elite"/>
    <n v="5"/>
    <n v="2"/>
    <n v="0"/>
    <s v="Central Planning"/>
    <n v="970"/>
    <n v="0"/>
    <s v="Untapped"/>
    <n v="90"/>
    <s v="Meagre"/>
    <n v="1.5"/>
    <s v="Arabia"/>
    <s v="Neutral"/>
    <n v="9360"/>
    <s v="http://blocgame.com/stats.php?id=64801"/>
    <n v="0"/>
    <n v="0"/>
    <n v="8610"/>
    <n v="9.6494845360824737"/>
    <n v="161.66666666666666"/>
    <n v="1560"/>
  </r>
  <r>
    <s v="Made of Beans"/>
    <s v="FAVsniper69"/>
    <x v="19"/>
    <n v="19"/>
    <n v="0"/>
    <s v="First World War surplus"/>
    <s v="Gandhi-like"/>
    <n v="2"/>
    <s v="Elite"/>
    <n v="36"/>
    <n v="9"/>
    <n v="2"/>
    <s v="Free Market"/>
    <n v="970"/>
    <n v="720"/>
    <s v="Untapped"/>
    <n v="90"/>
    <s v="Mediocre"/>
    <n v="4.5"/>
    <s v="China"/>
    <s v="United States"/>
    <n v="29880"/>
    <s v="http://blocgame.com/stats.php?id=64806"/>
    <n v="0"/>
    <n v="0"/>
    <n v="24255"/>
    <n v="30.804123711340207"/>
    <n v="161.66666666666666"/>
    <n v="4980"/>
  </r>
  <r>
    <s v="Kongasi"/>
    <s v="Din Diallo"/>
    <x v="8"/>
    <n v="6"/>
    <n v="0"/>
    <s v="First World War surplus"/>
    <s v="Normal"/>
    <n v="0"/>
    <s v="Undisciplined Rabble"/>
    <n v="78"/>
    <n v="2"/>
    <n v="0"/>
    <s v="Mixed Economy"/>
    <n v="968"/>
    <n v="0"/>
    <s v="Untapped"/>
    <n v="90"/>
    <s v="None"/>
    <n v="0"/>
    <s v="Congo"/>
    <s v="Neutral"/>
    <n v="2511"/>
    <s v="http://blocgame.com/stats.php?id=58832"/>
    <n v="0"/>
    <n v="0"/>
    <n v="1761"/>
    <n v="2.59400826446281"/>
    <n v="161.33333333333334"/>
    <n v="418.5"/>
  </r>
  <r>
    <s v="santau"/>
    <s v="tujutuju"/>
    <x v="6"/>
    <n v="101"/>
    <n v="0"/>
    <s v="First World War surplus"/>
    <s v="Gandhi-like"/>
    <n v="2"/>
    <s v="Good"/>
    <n v="9"/>
    <n v="18"/>
    <n v="6"/>
    <s v="Mixed Economy"/>
    <n v="962"/>
    <n v="5537"/>
    <s v="Untapped"/>
    <n v="90"/>
    <s v="Powerful"/>
    <n v="9"/>
    <s v="Mesopotamia"/>
    <s v="Soviet Union"/>
    <n v="40078"/>
    <s v="http://blocgame.com/stats.php?id=64416"/>
    <n v="0"/>
    <n v="0"/>
    <n v="29578"/>
    <n v="41.661122661122661"/>
    <n v="160.33333333333334"/>
    <n v="6679.666666666667"/>
  </r>
  <r>
    <s v="Malaysiastan"/>
    <s v="Pussiepounder"/>
    <x v="8"/>
    <n v="69"/>
    <n v="1"/>
    <s v="Korean War surplus"/>
    <s v="Gandhi-like"/>
    <n v="4"/>
    <s v="Undisciplined Rabble"/>
    <n v="19"/>
    <n v="27"/>
    <n v="7"/>
    <s v="Central Planning"/>
    <n v="961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672216441207077"/>
    <n v="160.16666666666666"/>
    <n v="6194"/>
  </r>
  <r>
    <s v="Radimostan"/>
    <s v="ondralukas"/>
    <x v="2"/>
    <n v="10"/>
    <n v="0"/>
    <s v="First World War surplus"/>
    <s v="Gandhi-like"/>
    <n v="0"/>
    <s v="Standard"/>
    <n v="170"/>
    <n v="6"/>
    <n v="1"/>
    <s v="Central Planning"/>
    <n v="960"/>
    <n v="106"/>
    <s v="Untapped"/>
    <n v="90"/>
    <s v="Meagre"/>
    <n v="1.5"/>
    <s v="Pacific Rim"/>
    <s v="Soviet Union"/>
    <n v="15850"/>
    <s v="http://blocgame.com/stats.php?id=62926"/>
    <n v="0"/>
    <n v="0"/>
    <n v="13225"/>
    <n v="16.510416666666668"/>
    <n v="160"/>
    <n v="2641.6666666666665"/>
  </r>
  <r>
    <s v="siput sedut"/>
    <s v="Mr. President Aizat"/>
    <x v="6"/>
    <n v="241"/>
    <n v="1"/>
    <s v="Korean War surplus"/>
    <s v="Gandhi-like"/>
    <n v="5"/>
    <s v="Standard"/>
    <n v="4"/>
    <n v="28"/>
    <n v="15"/>
    <s v="Free Market"/>
    <n v="959"/>
    <n v="73"/>
    <s v="Untapped"/>
    <n v="90"/>
    <s v="Powerful"/>
    <n v="9"/>
    <s v="East Indies"/>
    <s v="United States"/>
    <n v="48807"/>
    <s v="http://blocgame.com/stats.php?id=60552"/>
    <n v="0"/>
    <n v="0"/>
    <n v="28932"/>
    <n v="50.893639207507817"/>
    <n v="159.83333333333334"/>
    <n v="8134.5"/>
  </r>
  <r>
    <s v="Calimisfits"/>
    <s v="Kay0404"/>
    <x v="27"/>
    <n v="10"/>
    <n v="0"/>
    <s v="First World War surplus"/>
    <s v="Gandhi-like"/>
    <n v="0"/>
    <s v="Good"/>
    <n v="96"/>
    <n v="2"/>
    <n v="0"/>
    <s v="Central Planning"/>
    <n v="958"/>
    <n v="0"/>
    <s v="Untapped"/>
    <n v="90"/>
    <s v="None"/>
    <n v="0"/>
    <s v="Southern Africa"/>
    <s v="Soviet Union"/>
    <n v="13209"/>
    <s v="http://blocgame.com/stats.php?id=65122"/>
    <n v="0"/>
    <n v="0"/>
    <n v="12459"/>
    <n v="13.788100208768267"/>
    <n v="159.66666666666666"/>
    <n v="2201.5"/>
  </r>
  <r>
    <s v="Magna Bonom"/>
    <s v="Krull"/>
    <x v="1"/>
    <n v="94"/>
    <n v="10"/>
    <s v="Korean War surplus"/>
    <s v="Gandhi-like"/>
    <n v="4"/>
    <s v="Elite"/>
    <n v="7"/>
    <n v="27"/>
    <n v="17"/>
    <s v="Central Planning"/>
    <n v="955"/>
    <n v="4833"/>
    <s v="Untapped"/>
    <n v="90"/>
    <s v="Very Powerful"/>
    <n v="10"/>
    <s v="Egypt"/>
    <s v="Soviet Union"/>
    <n v="42094"/>
    <s v="http://blocgame.com/stats.php?id=59435"/>
    <n v="0"/>
    <n v="0"/>
    <n v="22594"/>
    <n v="44.077486910994764"/>
    <n v="159.16666666666666"/>
    <n v="7015.666666666667"/>
  </r>
  <r>
    <s v="charlesxavier"/>
    <s v="charlesxavier"/>
    <x v="8"/>
    <n v="3"/>
    <n v="0"/>
    <s v="Finest of the 19th century"/>
    <s v="Normal"/>
    <n v="0"/>
    <s v="Undisciplined Rabble"/>
    <n v="176"/>
    <n v="2"/>
    <n v="2"/>
    <s v="Mixed Economy"/>
    <n v="955"/>
    <n v="590"/>
    <s v="Untapped"/>
    <n v="90"/>
    <s v="None"/>
    <n v="0"/>
    <s v="Atlas"/>
    <s v="Neutral"/>
    <n v="9113"/>
    <s v="http://blocgame.com/stats.php?id=64355"/>
    <n v="0"/>
    <n v="0"/>
    <n v="7613"/>
    <n v="9.5424083769633512"/>
    <n v="159.16666666666666"/>
    <n v="1518.8333333333333"/>
  </r>
  <r>
    <s v="icenation"/>
    <s v="icenation"/>
    <x v="8"/>
    <n v="3"/>
    <n v="0"/>
    <s v="Finest of the 19th century"/>
    <s v="Questionable"/>
    <n v="0"/>
    <s v="Undisciplined Rabble"/>
    <n v="176"/>
    <n v="2"/>
    <n v="2"/>
    <s v="Mixed Economy"/>
    <n v="944"/>
    <n v="904"/>
    <s v="Untapped"/>
    <n v="90"/>
    <s v="None"/>
    <n v="0"/>
    <s v="Atlas"/>
    <s v="Neutral"/>
    <n v="11045"/>
    <s v="http://blocgame.com/stats.php?id=64337"/>
    <n v="0"/>
    <n v="0"/>
    <n v="9545"/>
    <n v="11.70021186440678"/>
    <n v="157.33333333333334"/>
    <n v="1840.8333333333333"/>
  </r>
  <r>
    <s v="Lanun johor"/>
    <s v="Aqildaniyal"/>
    <x v="6"/>
    <n v="42"/>
    <n v="0"/>
    <s v="Second World War surplus"/>
    <s v="Gandhi-like"/>
    <n v="1"/>
    <s v="Undisciplined Rabble"/>
    <n v="14"/>
    <n v="6"/>
    <n v="7"/>
    <s v="Central Planning"/>
    <n v="942"/>
    <n v="923"/>
    <n v="0"/>
    <n v="40"/>
    <s v="Large"/>
    <n v="7.5"/>
    <s v="Persia"/>
    <s v="Neutral"/>
    <n v="19504"/>
    <s v="http://blocgame.com/stats.php?id=64514"/>
    <n v="0"/>
    <s v="1 Tons"/>
    <n v="13879"/>
    <n v="20.704883227176222"/>
    <n v="157"/>
    <n v="3250.6666666666665"/>
  </r>
  <r>
    <s v="kutu_babi"/>
    <s v="Kasspars"/>
    <x v="8"/>
    <n v="6"/>
    <n v="0"/>
    <s v="Second World War surplus"/>
    <s v="Normal"/>
    <n v="1"/>
    <s v="Undisciplined Rabble"/>
    <n v="82"/>
    <n v="3"/>
    <n v="1"/>
    <s v="Mixed Economy"/>
    <n v="942"/>
    <n v="57"/>
    <s v="Untapped"/>
    <n v="90"/>
    <s v="Meagre"/>
    <n v="1.5"/>
    <s v="Pacific Rim"/>
    <s v="Neutral"/>
    <n v="6301"/>
    <s v="http://blocgame.com/stats.php?id=64636"/>
    <n v="0"/>
    <n v="0"/>
    <n v="4051"/>
    <n v="6.6889596602972397"/>
    <n v="157"/>
    <n v="1050.1666666666667"/>
  </r>
  <r>
    <s v="Mauritius"/>
    <s v="Dragonz"/>
    <x v="14"/>
    <n v="59"/>
    <n v="1"/>
    <s v="Second World War surplus"/>
    <s v="Gandhi-like"/>
    <n v="2"/>
    <s v="Good"/>
    <n v="1"/>
    <n v="11"/>
    <n v="5"/>
    <s v="Free Market"/>
    <n v="942"/>
    <n v="164"/>
    <s v="Plentiful"/>
    <n v="70"/>
    <s v="Somewhat Large"/>
    <n v="6"/>
    <s v="East Africa"/>
    <s v="United States"/>
    <n v="20836"/>
    <s v="http://blocgame.com/stats.php?id=65031"/>
    <n v="0"/>
    <n v="0"/>
    <n v="13336"/>
    <n v="22.118895966029726"/>
    <n v="157"/>
    <n v="3472.6666666666665"/>
  </r>
  <r>
    <s v="Rattown"/>
    <s v="Furfag Commanding"/>
    <x v="0"/>
    <n v="506"/>
    <n v="6"/>
    <s v="Almost Modern"/>
    <s v="Nice"/>
    <n v="5"/>
    <s v="Standard"/>
    <n v="3"/>
    <n v="29"/>
    <n v="21"/>
    <s v="Free Market"/>
    <n v="941"/>
    <n v="5696"/>
    <s v="Untapped"/>
    <n v="90"/>
    <s v="Very Powerful"/>
    <n v="10"/>
    <s v="Mesopotamia"/>
    <s v="Neutral"/>
    <n v="51189"/>
    <s v="http://blocgame.com/stats.php?id=39062"/>
    <n v="0"/>
    <s v="2 Tons"/>
    <n v="28689"/>
    <n v="54.398512221041443"/>
    <n v="156.83333333333334"/>
    <n v="8531.5"/>
  </r>
  <r>
    <s v="Senglia"/>
    <s v="mreid2112"/>
    <x v="28"/>
    <n v="4"/>
    <n v="0"/>
    <s v="Second World War surplus"/>
    <s v="Questionable"/>
    <n v="1"/>
    <s v="Undisciplined Rabble"/>
    <n v="4"/>
    <n v="4"/>
    <n v="2"/>
    <s v="Mixed Economy"/>
    <n v="939"/>
    <n v="2"/>
    <s v="Untapped"/>
    <n v="90"/>
    <s v="Meagre"/>
    <n v="1.5"/>
    <s v="Indochina"/>
    <s v="Neutral"/>
    <n v="3523"/>
    <s v="http://blocgame.com/stats.php?id=62920"/>
    <n v="0"/>
    <n v="0"/>
    <n v="523"/>
    <n v="3.7518636847710329"/>
    <n v="156.5"/>
    <n v="587.16666666666663"/>
  </r>
  <r>
    <s v="Iraq"/>
    <s v="Saddam Hussein"/>
    <x v="8"/>
    <n v="67"/>
    <n v="0"/>
    <s v="Second World War surplus"/>
    <s v="Gandhi-like"/>
    <n v="2"/>
    <s v="Undisciplined Rabble"/>
    <n v="1"/>
    <n v="12"/>
    <n v="4"/>
    <s v="Free Market"/>
    <n v="938"/>
    <n v="2913"/>
    <s v="Near Depletion"/>
    <n v="10"/>
    <s v="Small"/>
    <n v="3"/>
    <s v="Mesopotamia"/>
    <s v="United States"/>
    <n v="18170"/>
    <s v="http://blocgame.com/stats.php?id=40446"/>
    <n v="0"/>
    <n v="0"/>
    <n v="10670"/>
    <n v="19.371002132196161"/>
    <n v="156.33333333333334"/>
    <n v="3028.3333333333335"/>
  </r>
  <r>
    <s v="Trade Economics"/>
    <s v="Gen. Internet"/>
    <x v="8"/>
    <n v="2"/>
    <n v="0"/>
    <s v="Finest of the 19th century"/>
    <s v="Gandhi-like"/>
    <n v="1"/>
    <s v="Standard"/>
    <n v="44"/>
    <n v="5"/>
    <n v="1"/>
    <s v="Mixed Economy"/>
    <n v="938"/>
    <n v="268"/>
    <s v="Untapped"/>
    <n v="90"/>
    <s v="Meagre"/>
    <n v="1.5"/>
    <s v="Caribbean"/>
    <s v="Neutral"/>
    <n v="22588"/>
    <s v="http://blocgame.com/stats.php?id=65164"/>
    <n v="0"/>
    <n v="0"/>
    <n v="19588"/>
    <n v="24.081023454157783"/>
    <n v="156.33333333333334"/>
    <n v="3764.6666666666665"/>
  </r>
  <r>
    <s v="qwertyuiop"/>
    <s v="rumsods mom"/>
    <x v="8"/>
    <n v="5"/>
    <n v="0"/>
    <s v="Second World War surplus"/>
    <s v="Normal"/>
    <n v="1"/>
    <s v="Undisciplined Rabble"/>
    <n v="5"/>
    <n v="4"/>
    <n v="0"/>
    <s v="Mixed Economy"/>
    <n v="937"/>
    <n v="0"/>
    <s v="Untapped"/>
    <n v="90"/>
    <s v="None"/>
    <n v="0"/>
    <s v="Arabia"/>
    <s v="Neutral"/>
    <n v="6630"/>
    <s v="http://blocgame.com/stats.php?id=59451"/>
    <n v="0"/>
    <n v="0"/>
    <n v="4380"/>
    <n v="7.0757737459978651"/>
    <n v="156.16666666666666"/>
    <n v="1105"/>
  </r>
  <r>
    <s v="Melengkar Alam"/>
    <s v="Raja dewata"/>
    <x v="6"/>
    <n v="105"/>
    <n v="1"/>
    <s v="Korean War surplus"/>
    <s v="Gandhi-like"/>
    <n v="6"/>
    <s v="Standard"/>
    <n v="11"/>
    <n v="27"/>
    <n v="13"/>
    <s v="Central Planning"/>
    <n v="936"/>
    <n v="4385"/>
    <s v="Untapped"/>
    <n v="90"/>
    <s v="Very Powerful"/>
    <n v="10"/>
    <s v="Arabia"/>
    <s v="Soviet Union"/>
    <n v="29410"/>
    <s v="http://blocgame.com/stats.php?id=60554"/>
    <n v="0"/>
    <n v="0"/>
    <n v="9910"/>
    <n v="31.42094017094017"/>
    <n v="156"/>
    <n v="4901.666666666667"/>
  </r>
  <r>
    <s v="Maiden"/>
    <s v="Queens Revenge"/>
    <x v="0"/>
    <n v="95"/>
    <n v="1"/>
    <s v="Second World War surplus"/>
    <s v="Gandhi-like"/>
    <n v="2"/>
    <s v="Standard"/>
    <n v="10"/>
    <n v="18"/>
    <n v="14"/>
    <s v="Mixed Economy"/>
    <n v="934"/>
    <n v="2867"/>
    <s v="Untapped"/>
    <n v="90"/>
    <s v="Powerful"/>
    <n v="9"/>
    <s v="Mesopotamia"/>
    <s v="United States"/>
    <n v="35913"/>
    <s v="http://blocgame.com/stats.php?id=64049"/>
    <n v="0"/>
    <n v="0"/>
    <n v="22413"/>
    <n v="38.450749464668093"/>
    <n v="155.66666666666666"/>
    <n v="5985.5"/>
  </r>
  <r>
    <s v="eddylane"/>
    <s v="eddylane1"/>
    <x v="13"/>
    <n v="11"/>
    <n v="0"/>
    <s v="First World War surplus"/>
    <s v="Angelic"/>
    <n v="0"/>
    <s v="Undisciplined Rabble"/>
    <n v="16"/>
    <n v="9"/>
    <n v="6"/>
    <s v="Central Planning"/>
    <n v="933"/>
    <n v="934"/>
    <s v="Near Depletion"/>
    <n v="10"/>
    <s v="None"/>
    <n v="0"/>
    <s v="Egypt"/>
    <s v="Soviet Union"/>
    <n v="10511"/>
    <s v="http://blocgame.com/stats.php?id=64920"/>
    <n v="0"/>
    <n v="0"/>
    <n v="4886"/>
    <n v="11.265809217577706"/>
    <n v="155.5"/>
    <n v="1751.8333333333333"/>
  </r>
  <r>
    <s v="YuvalF4gg"/>
    <s v="sahar1998"/>
    <x v="0"/>
    <n v="58"/>
    <n v="0"/>
    <s v="Second World War surplus"/>
    <s v="Gandhi-like"/>
    <n v="1"/>
    <s v="Standard"/>
    <n v="1"/>
    <n v="7"/>
    <n v="4"/>
    <s v="Mixed Economy"/>
    <n v="927"/>
    <n v="633"/>
    <s v="Near Depletion"/>
    <n v="10"/>
    <s v="Small"/>
    <n v="3"/>
    <s v="Arabia"/>
    <s v="Soviet Union"/>
    <n v="20026"/>
    <s v="http://blocgame.com/stats.php?id=65125"/>
    <n v="0"/>
    <n v="0"/>
    <n v="15151"/>
    <n v="21.603020496224381"/>
    <n v="154.5"/>
    <n v="3337.6666666666665"/>
  </r>
  <r>
    <s v="Persifio"/>
    <s v="Muizzuddin"/>
    <x v="6"/>
    <n v="3"/>
    <n v="0"/>
    <s v="Second World War surplus"/>
    <s v="Pariah"/>
    <n v="2"/>
    <s v="Elite"/>
    <n v="3"/>
    <n v="8"/>
    <n v="5"/>
    <s v="Mixed Economy"/>
    <n v="925"/>
    <n v="215"/>
    <n v="0"/>
    <n v="40"/>
    <s v="Somewhat Large"/>
    <n v="6"/>
    <s v="Pacific Rim"/>
    <s v="Neutral"/>
    <n v="9550"/>
    <s v="http://blocgame.com/stats.php?id=61664"/>
    <n v="0"/>
    <n v="0"/>
    <n v="3175"/>
    <n v="10.324324324324325"/>
    <n v="154.16666666666666"/>
    <n v="1591.6666666666667"/>
  </r>
  <r>
    <s v="Buzir"/>
    <s v="Sir Ribuz"/>
    <x v="19"/>
    <n v="110"/>
    <n v="1"/>
    <s v="Korean War surplus"/>
    <s v="Gandhi-like"/>
    <n v="2"/>
    <s v="Undisciplined Rabble"/>
    <n v="9"/>
    <n v="31"/>
    <n v="2"/>
    <s v="Mixed Economy"/>
    <n v="925"/>
    <n v="0"/>
    <s v="Untapped"/>
    <n v="90"/>
    <s v="Large"/>
    <n v="7.5"/>
    <s v="Southern Cone"/>
    <s v="Neutral"/>
    <n v="43125"/>
    <s v="http://blocgame.com/stats.php?id=64064"/>
    <n v="0"/>
    <n v="0"/>
    <n v="29250"/>
    <n v="46.621621621621621"/>
    <n v="154.16666666666666"/>
    <n v="7187.5"/>
  </r>
  <r>
    <s v="Hamshiretonland"/>
    <s v="Lord Hamshiretonburrough"/>
    <x v="1"/>
    <n v="78"/>
    <n v="0"/>
    <s v="Vietnam War surplus"/>
    <s v="Gandhi-like"/>
    <n v="2"/>
    <s v="Poor"/>
    <n v="11"/>
    <n v="10"/>
    <n v="2"/>
    <s v="Central Planning"/>
    <n v="923"/>
    <n v="160"/>
    <s v="Untapped"/>
    <n v="90"/>
    <s v="Very Powerful"/>
    <n v="10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ys glory"/>
    <s v="Mhanes27"/>
    <x v="0"/>
    <n v="113"/>
    <n v="12"/>
    <s v="Vietnam War surplus"/>
    <s v="Gandhi-like"/>
    <n v="3"/>
    <s v="Standard"/>
    <n v="12"/>
    <n v="25"/>
    <n v="10"/>
    <s v="Central Planning"/>
    <n v="922"/>
    <n v="53"/>
    <s v="Untapped"/>
    <n v="90"/>
    <s v="Very Powerful"/>
    <n v="10"/>
    <s v="Pacific Rim"/>
    <s v="Soviet Union"/>
    <n v="20470"/>
    <s v="http://blocgame.com/stats.php?id=62396"/>
    <n v="0"/>
    <n v="0"/>
    <n v="5095"/>
    <n v="22.20173535791757"/>
    <n v="153.66666666666666"/>
    <n v="3411.6666666666665"/>
  </r>
  <r>
    <s v="Iraqghanistan"/>
    <s v="an unwashed arab."/>
    <x v="14"/>
    <n v="0"/>
    <n v="0"/>
    <s v="Second World War surplus"/>
    <s v="Isolated"/>
    <n v="1"/>
    <s v="Undisciplined Rabble"/>
    <n v="6"/>
    <n v="9"/>
    <n v="4"/>
    <s v="Mixed Economy"/>
    <n v="915"/>
    <n v="455"/>
    <s v="Plentiful"/>
    <n v="70"/>
    <s v="Small"/>
    <n v="3"/>
    <s v="Egypt"/>
    <s v="Neutral"/>
    <n v="6333"/>
    <s v="http://blocgame.com/stats.php?id=64180"/>
    <n v="0"/>
    <n v="0"/>
    <n v="708"/>
    <n v="6.9213114754098362"/>
    <n v="152.5"/>
    <n v="1055.5"/>
  </r>
  <r>
    <s v="Fast Dragon"/>
    <s v="Matt Damion"/>
    <x v="29"/>
    <n v="8"/>
    <n v="2"/>
    <s v="Second World War surplus"/>
    <s v="Gandhi-like"/>
    <n v="3"/>
    <s v="Good"/>
    <n v="5"/>
    <n v="19"/>
    <n v="4"/>
    <s v="Free Market"/>
    <n v="914"/>
    <n v="457"/>
    <s v="Untapped"/>
    <n v="90"/>
    <s v="Mediocre"/>
    <n v="4.5"/>
    <s v="China"/>
    <s v="United States"/>
    <n v="30420"/>
    <s v="http://blocgame.com/stats.php?id=65502"/>
    <n v="0"/>
    <n v="0"/>
    <n v="19545"/>
    <n v="33.282275711159734"/>
    <n v="152.33333333333334"/>
    <n v="5070"/>
  </r>
  <r>
    <s v="Glueyou"/>
    <s v="Soupcockporkpie"/>
    <x v="0"/>
    <n v="76"/>
    <n v="0"/>
    <s v="Second World War surplus"/>
    <s v="Gandhi-like"/>
    <n v="1"/>
    <s v="Elite"/>
    <n v="12"/>
    <n v="8"/>
    <n v="3"/>
    <s v="Mixed Economy"/>
    <n v="911"/>
    <n v="104"/>
    <s v="Untapped"/>
    <n v="90"/>
    <s v="Very Powerful"/>
    <n v="10"/>
    <s v="Pacific Rim"/>
    <s v="Soviet Union"/>
    <n v="23990"/>
    <s v="http://blocgame.com/stats.php?id=63842"/>
    <n v="0"/>
    <n v="0"/>
    <n v="19115"/>
    <n v="26.333699231613611"/>
    <n v="151.83333333333334"/>
    <n v="3998.3333333333335"/>
  </r>
  <r>
    <s v="Orange Julius"/>
    <s v="5dollarcheezit"/>
    <x v="5"/>
    <n v="99"/>
    <n v="7"/>
    <s v="Second World War surplus"/>
    <s v="Gandhi-like"/>
    <n v="2"/>
    <s v="Good"/>
    <n v="4"/>
    <n v="16"/>
    <n v="6"/>
    <s v="Central Planning"/>
    <n v="910"/>
    <n v="1062"/>
    <s v="Untapped"/>
    <n v="90"/>
    <s v="Very Powerful"/>
    <n v="10"/>
    <s v="East Africa"/>
    <s v="United States"/>
    <n v="27293"/>
    <s v="http://blocgame.com/stats.php?id=46049"/>
    <n v="0"/>
    <n v="0"/>
    <n v="17543"/>
    <n v="29.992307692307691"/>
    <n v="151.66666666666666"/>
    <n v="4548.833333333333"/>
  </r>
  <r>
    <s v="Singapore no2"/>
    <s v="Caleb Neo"/>
    <x v="9"/>
    <n v="38"/>
    <n v="0"/>
    <s v="First World War surplus"/>
    <s v="Gandhi-like"/>
    <n v="1"/>
    <s v="Standard"/>
    <n v="4"/>
    <n v="15"/>
    <n v="3"/>
    <s v="Central Planning"/>
    <n v="909"/>
    <n v="113"/>
    <s v="Untapped"/>
    <n v="90"/>
    <s v="Mediocre"/>
    <n v="4.5"/>
    <s v="East Indies"/>
    <s v="Soviet Union"/>
    <n v="20000"/>
    <s v="http://blocgame.com/stats.php?id=64582"/>
    <n v="0"/>
    <n v="0"/>
    <n v="12500"/>
    <n v="22.002200220022001"/>
    <n v="151.5"/>
    <n v="3333.3333333333335"/>
  </r>
  <r>
    <s v="Niorgana"/>
    <s v="Jorge Harzia"/>
    <x v="8"/>
    <n v="32"/>
    <n v="0"/>
    <s v="Korean War surplus"/>
    <s v="Gandhi-like"/>
    <n v="1"/>
    <s v="Elite"/>
    <n v="19"/>
    <n v="6"/>
    <n v="4"/>
    <s v="Free Market"/>
    <n v="907"/>
    <n v="245"/>
    <s v="Untapped"/>
    <n v="90"/>
    <s v="Large"/>
    <n v="7.5"/>
    <s v="Caribbean"/>
    <s v="United States"/>
    <n v="16563"/>
    <s v="http://blocgame.com/stats.php?id=63970"/>
    <n v="0"/>
    <n v="0"/>
    <n v="12063"/>
    <n v="18.261300992282248"/>
    <n v="151.16666666666666"/>
    <n v="2760.5"/>
  </r>
  <r>
    <s v="Asgurd"/>
    <s v="oneiljack"/>
    <x v="0"/>
    <n v="25"/>
    <n v="0"/>
    <s v="Second World War surplus"/>
    <s v="Gandhi-like"/>
    <n v="3"/>
    <s v="Standard"/>
    <n v="4"/>
    <n v="3"/>
    <n v="3"/>
    <s v="Mixed Economy"/>
    <n v="907"/>
    <n v="430"/>
    <s v="Untapped"/>
    <n v="90"/>
    <s v="Large"/>
    <n v="7.5"/>
    <s v="Indochina"/>
    <s v="Soviet Union"/>
    <n v="23985"/>
    <s v="http://blocgame.com/stats.php?id=64960"/>
    <n v="0"/>
    <n v="0"/>
    <n v="19485"/>
    <n v="26.444321940463066"/>
    <n v="151.16666666666666"/>
    <n v="3997.5"/>
  </r>
  <r>
    <s v="Isla Grande"/>
    <s v="King Richard"/>
    <x v="6"/>
    <n v="83"/>
    <n v="1"/>
    <s v="Second World War surplus"/>
    <s v="Gandhi-like"/>
    <n v="2"/>
    <s v="Undisciplined Rabble"/>
    <n v="9"/>
    <n v="29"/>
    <n v="4"/>
    <s v="Central Planning"/>
    <n v="906"/>
    <n v="81"/>
    <s v="Untapped"/>
    <n v="90"/>
    <s v="Powerful"/>
    <n v="9"/>
    <s v="Caribbean"/>
    <s v="United States"/>
    <n v="34006"/>
    <s v="http://blocgame.com/stats.php?id=64171"/>
    <n v="0"/>
    <n v="0"/>
    <n v="20131"/>
    <n v="37.53421633554084"/>
    <n v="151"/>
    <n v="5667.666666666667"/>
  </r>
  <r>
    <s v="alyasan"/>
    <s v="alyas"/>
    <x v="13"/>
    <n v="42"/>
    <n v="0"/>
    <s v="Second World War surplus"/>
    <s v="Gandhi-like"/>
    <n v="0"/>
    <s v="Standard"/>
    <n v="15"/>
    <n v="15"/>
    <n v="3"/>
    <s v="Free Market"/>
    <n v="903"/>
    <n v="162"/>
    <s v="Untapped"/>
    <n v="90"/>
    <s v="Somewhat Large"/>
    <n v="6"/>
    <s v="China"/>
    <s v="Soviet Union"/>
    <n v="23468"/>
    <s v="http://blocgame.com/stats.php?id=65091"/>
    <n v="0"/>
    <n v="0"/>
    <n v="16718"/>
    <n v="25.98892580287929"/>
    <n v="150.5"/>
    <n v="3911.3333333333335"/>
  </r>
  <r>
    <s v="Krajina"/>
    <s v="ï¿½eljko Raï¿½natoviï¿½"/>
    <x v="0"/>
    <n v="99"/>
    <n v="9"/>
    <s v="Korean War surplus"/>
    <s v="Gandhi-like"/>
    <n v="3"/>
    <s v="Standard"/>
    <n v="5"/>
    <n v="36"/>
    <n v="26"/>
    <s v="Central Planning"/>
    <n v="901"/>
    <n v="3849"/>
    <s v="Untapped"/>
    <n v="90"/>
    <s v="Very Powerful"/>
    <n v="10"/>
    <s v="Mesopotamia"/>
    <s v="Soviet Union"/>
    <n v="39681"/>
    <s v="http://blocgame.com/stats.php?id=62961"/>
    <n v="0"/>
    <n v="0"/>
    <n v="14181"/>
    <n v="44.041065482796895"/>
    <n v="150.16666666666666"/>
    <n v="6613.5"/>
  </r>
  <r>
    <s v="North Oman"/>
    <s v="WISD0MTREE"/>
    <x v="19"/>
    <n v="15"/>
    <n v="0"/>
    <s v="Second World War surplus"/>
    <s v="Gandhi-like"/>
    <n v="1"/>
    <s v="Undisciplined Rabble"/>
    <n v="26"/>
    <n v="12"/>
    <n v="8"/>
    <s v="Central Planning"/>
    <n v="899"/>
    <n v="3161"/>
    <s v="Untapped"/>
    <n v="90"/>
    <s v="Mediocre"/>
    <n v="4.5"/>
    <s v="Arabia"/>
    <s v="Soviet Union"/>
    <n v="16926"/>
    <s v="http://blocgame.com/stats.php?id=9620"/>
    <n v="0"/>
    <n v="0"/>
    <n v="8676"/>
    <n v="18.827586206896552"/>
    <n v="149.83333333333334"/>
    <n v="2821"/>
  </r>
  <r>
    <s v="Del"/>
    <s v="arnoldNYAAAA"/>
    <x v="8"/>
    <n v="10"/>
    <n v="0"/>
    <s v="Finest of the 19th century"/>
    <s v="Gandhi-like"/>
    <n v="0"/>
    <s v="Good"/>
    <n v="101"/>
    <n v="2"/>
    <n v="0"/>
    <s v="Central Planning"/>
    <n v="897"/>
    <n v="0"/>
    <s v="Untapped"/>
    <n v="90"/>
    <s v="Meagre"/>
    <n v="1.5"/>
    <s v="Mesopotamia"/>
    <s v="Neutral"/>
    <n v="11345"/>
    <s v="http://blocgame.com/stats.php?id=59586"/>
    <n v="0"/>
    <n v="0"/>
    <n v="10595"/>
    <n v="12.647714604236343"/>
    <n v="149.5"/>
    <n v="1890.8333333333333"/>
  </r>
  <r>
    <s v="Mocha"/>
    <s v="dudearse"/>
    <x v="0"/>
    <n v="50"/>
    <n v="0"/>
    <s v="Second World War surplus"/>
    <s v="Gandhi-like"/>
    <n v="1"/>
    <s v="Standard"/>
    <n v="8"/>
    <n v="16"/>
    <n v="0"/>
    <s v="Free Market"/>
    <n v="897"/>
    <n v="0"/>
    <s v="Untapped"/>
    <n v="90"/>
    <s v="Very Powerful"/>
    <n v="10"/>
    <s v="Indochina"/>
    <s v="United States"/>
    <n v="14056"/>
    <s v="http://blocgame.com/stats.php?id=61298"/>
    <n v="0"/>
    <n v="0"/>
    <n v="7306"/>
    <n v="15.670011148272017"/>
    <n v="149.5"/>
    <n v="2342.6666666666665"/>
  </r>
  <r>
    <s v="VinyRuler"/>
    <s v="VinyTanker"/>
    <x v="8"/>
    <n v="5"/>
    <n v="0"/>
    <s v="First World War surplus"/>
    <s v="Questionable"/>
    <n v="0"/>
    <s v="Undisciplined Rabble"/>
    <n v="123"/>
    <n v="2"/>
    <n v="0"/>
    <s v="Mixed Economy"/>
    <n v="896"/>
    <n v="0"/>
    <s v="Untapped"/>
    <n v="90"/>
    <s v="None"/>
    <n v="0"/>
    <s v="Indochina"/>
    <s v="Neutral"/>
    <n v="5418"/>
    <s v="http://blocgame.com/stats.php?id=59709"/>
    <n v="0"/>
    <n v="0"/>
    <n v="4668"/>
    <n v="6.046875"/>
    <n v="149.33333333333334"/>
    <n v="903"/>
  </r>
  <r>
    <s v="mzymz"/>
    <s v="mzymz79"/>
    <x v="0"/>
    <n v="154"/>
    <n v="1"/>
    <s v="Vietnam War surplus"/>
    <s v="Gandhi-like"/>
    <n v="3"/>
    <s v="Poor"/>
    <n v="11"/>
    <n v="33"/>
    <n v="7"/>
    <s v="Central Planning"/>
    <n v="895"/>
    <n v="130"/>
    <s v="Untapped"/>
    <n v="90"/>
    <s v="Very Powerful"/>
    <n v="10"/>
    <s v="Caribbean"/>
    <s v="Soviet Union"/>
    <n v="38372"/>
    <s v="http://blocgame.com/stats.php?id=62580"/>
    <n v="0"/>
    <n v="0"/>
    <n v="21122"/>
    <n v="42.873743016759775"/>
    <n v="149.16666666666666"/>
    <n v="6395.333333333333"/>
  </r>
  <r>
    <s v="\\\'Nam"/>
    <s v="Ben DerHover"/>
    <x v="8"/>
    <n v="10"/>
    <n v="0"/>
    <s v="Second World War surplus"/>
    <s v="Good"/>
    <n v="1"/>
    <s v="Undisciplined Rabble"/>
    <n v="4"/>
    <n v="5"/>
    <n v="0"/>
    <s v="Mixed Economy"/>
    <n v="890"/>
    <n v="139"/>
    <s v="Untapped"/>
    <n v="90"/>
    <s v="None"/>
    <n v="0"/>
    <s v="East Indies"/>
    <s v="Neutral"/>
    <n v="5171"/>
    <s v="http://blocgame.com/stats.php?id=62900"/>
    <n v="0"/>
    <n v="0"/>
    <n v="2546"/>
    <n v="5.8101123595505619"/>
    <n v="148.33333333333334"/>
    <n v="861.83333333333337"/>
  </r>
  <r>
    <s v="AllBacon"/>
    <s v="RulerOfBacon"/>
    <x v="8"/>
    <n v="45"/>
    <n v="0"/>
    <s v="First World War surplus"/>
    <s v="Gandhi-like"/>
    <n v="1"/>
    <s v="Elite"/>
    <n v="5"/>
    <n v="4"/>
    <n v="4"/>
    <s v="Mixed Economy"/>
    <n v="890"/>
    <n v="608"/>
    <s v="Plentiful"/>
    <n v="70"/>
    <s v="Somewhat Large"/>
    <n v="6"/>
    <s v="China"/>
    <s v="United States"/>
    <n v="22685"/>
    <s v="http://blocgame.com/stats.php?id=65148"/>
    <n v="0"/>
    <n v="0"/>
    <n v="18935"/>
    <n v="25.488764044943821"/>
    <n v="148.33333333333334"/>
    <n v="3780.8333333333335"/>
  </r>
  <r>
    <s v="Beluncas War"/>
    <s v="RamaRama"/>
    <x v="6"/>
    <n v="98"/>
    <n v="11"/>
    <s v="Korean War surplus"/>
    <s v="Gandhi-like"/>
    <n v="6"/>
    <s v="Undisciplined Rabble"/>
    <n v="14"/>
    <n v="18"/>
    <n v="18"/>
    <s v="Mixed Economy"/>
    <n v="889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07424071991002"/>
    <n v="148.16666666666666"/>
    <n v="3349.6666666666665"/>
  </r>
  <r>
    <s v="MalayaRaya"/>
    <s v="Kitul"/>
    <x v="6"/>
    <n v="140"/>
    <n v="7"/>
    <s v="Korean War surplus"/>
    <s v="Gandhi-like"/>
    <n v="3"/>
    <s v="Poor"/>
    <n v="2"/>
    <n v="21"/>
    <n v="10"/>
    <s v="Free Market"/>
    <n v="887"/>
    <n v="2175"/>
    <s v="Untapped"/>
    <n v="90"/>
    <s v="Very Powerful"/>
    <n v="10"/>
    <s v="Atlas"/>
    <s v="United States"/>
    <n v="30013"/>
    <s v="http://blocgame.com/stats.php?id=60388"/>
    <n v="0"/>
    <n v="0"/>
    <n v="16138"/>
    <n v="33.836527621195039"/>
    <n v="147.83333333333334"/>
    <n v="5002.166666666667"/>
  </r>
  <r>
    <s v="Wick"/>
    <s v="goku69587"/>
    <x v="8"/>
    <n v="8"/>
    <n v="0"/>
    <s v="Second World War surplus"/>
    <s v="Good"/>
    <n v="0"/>
    <s v="Undisciplined Rabble"/>
    <n v="138"/>
    <n v="3"/>
    <n v="2"/>
    <s v="Mixed Economy"/>
    <n v="887"/>
    <n v="1648"/>
    <s v="Untapped"/>
    <n v="90"/>
    <s v="Mediocre"/>
    <n v="4.5"/>
    <s v="Arabia"/>
    <s v="Neutral"/>
    <n v="6185"/>
    <s v="http://blocgame.com/stats.php?id=62241"/>
    <n v="0"/>
    <n v="0"/>
    <n v="4310"/>
    <n v="6.9729425028184897"/>
    <n v="147.83333333333334"/>
    <n v="1030.8333333333333"/>
  </r>
  <r>
    <s v="PadangJarak"/>
    <s v="PadangJarak"/>
    <x v="11"/>
    <n v="16"/>
    <n v="0"/>
    <s v="Second World War surplus"/>
    <s v="Angelic"/>
    <n v="2"/>
    <s v="Elite"/>
    <n v="9"/>
    <n v="11"/>
    <n v="4"/>
    <s v="Mixed Economy"/>
    <n v="883"/>
    <n v="423"/>
    <s v="Untapped"/>
    <n v="90"/>
    <s v="Large"/>
    <n v="7.5"/>
    <s v="Guinea"/>
    <s v="Neutral"/>
    <n v="20000"/>
    <s v="http://blocgame.com/stats.php?id=64954"/>
    <n v="0"/>
    <n v="0"/>
    <n v="12875"/>
    <n v="22.650056625141563"/>
    <n v="147.16666666666666"/>
    <n v="3333.3333333333335"/>
  </r>
  <r>
    <s v="Salty"/>
    <s v="Elder Maxson."/>
    <x v="9"/>
    <n v="22"/>
    <n v="0"/>
    <s v="First World War surplus"/>
    <s v="Good"/>
    <n v="1"/>
    <s v="Standard"/>
    <n v="0"/>
    <n v="6"/>
    <n v="2"/>
    <s v="Central Planning"/>
    <n v="880"/>
    <n v="44"/>
    <s v="Near Depletion"/>
    <n v="10"/>
    <s v="Meagre"/>
    <n v="1.5"/>
    <s v="Caribbean"/>
    <s v="Soviet Union"/>
    <n v="27814"/>
    <s v="http://blocgame.com/stats.php?id=65237"/>
    <n v="0"/>
    <n v="0"/>
    <n v="24064"/>
    <n v="31.606818181818181"/>
    <n v="146.66666666666666"/>
    <n v="4635.666666666667"/>
  </r>
  <r>
    <s v="hypocrates"/>
    <s v="sarah4424"/>
    <x v="1"/>
    <n v="18"/>
    <n v="0"/>
    <s v="Second World War surplus"/>
    <s v="Angelic"/>
    <n v="1"/>
    <s v="Undisciplined Rabble"/>
    <n v="1"/>
    <n v="4"/>
    <n v="2"/>
    <s v="Central Planning"/>
    <n v="878"/>
    <n v="2963"/>
    <s v="Untapped"/>
    <n v="90"/>
    <s v="None"/>
    <n v="0"/>
    <s v="Mesopotamia"/>
    <s v="United States"/>
    <n v="20000"/>
    <s v="http://blocgame.com/stats.php?id=64450"/>
    <n v="0"/>
    <n v="0"/>
    <n v="17000"/>
    <n v="22.779043280182233"/>
    <n v="146.33333333333334"/>
    <n v="3333.3333333333335"/>
  </r>
  <r>
    <s v="hokoo"/>
    <s v="ovaltine"/>
    <x v="1"/>
    <n v="155"/>
    <n v="2"/>
    <s v="Korean War surplus"/>
    <s v="Gandhi-like"/>
    <n v="4"/>
    <s v="Good"/>
    <n v="18"/>
    <n v="24"/>
    <n v="32"/>
    <s v="Free Market"/>
    <n v="877"/>
    <n v="1618"/>
    <s v="Untapped"/>
    <n v="90"/>
    <s v="Very Powerful"/>
    <n v="10"/>
    <s v="Arabia"/>
    <s v="United States"/>
    <n v="44635"/>
    <s v="http://blocgame.com/stats.php?id=61111"/>
    <n v="0"/>
    <n v="0"/>
    <n v="20635"/>
    <n v="50.89509692132269"/>
    <n v="146.16666666666666"/>
    <n v="7439.166666666667"/>
  </r>
  <r>
    <s v="Clearwater"/>
    <s v="Creedence"/>
    <x v="8"/>
    <n v="3"/>
    <n v="0"/>
    <s v="Second World War surplus"/>
    <s v="Good"/>
    <n v="1"/>
    <s v="Undisciplined Rabble"/>
    <n v="6"/>
    <n v="8"/>
    <n v="0"/>
    <s v="Mixed Economy"/>
    <n v="877"/>
    <n v="0"/>
    <s v="Untapped"/>
    <n v="90"/>
    <s v="None"/>
    <n v="0"/>
    <s v="Indochina"/>
    <s v="Neutral"/>
    <n v="3855"/>
    <s v="http://blocgame.com/stats.php?id=64249"/>
    <n v="0"/>
    <n v="0"/>
    <n v="105"/>
    <n v="4.395667046750285"/>
    <n v="146.16666666666666"/>
    <n v="642.5"/>
  </r>
  <r>
    <s v="Anfield"/>
    <s v="p0ssyb0ss"/>
    <x v="8"/>
    <n v="9"/>
    <n v="0"/>
    <s v="Second World War surplus"/>
    <s v="Normal"/>
    <n v="0"/>
    <s v="Undisciplined Rabble"/>
    <n v="50"/>
    <n v="2"/>
    <n v="0"/>
    <s v="Mixed Economy"/>
    <n v="875"/>
    <n v="0"/>
    <s v="Untapped"/>
    <n v="90"/>
    <s v="None"/>
    <n v="0"/>
    <s v="China"/>
    <s v="Neutral"/>
    <n v="9175"/>
    <s v="http://blocgame.com/stats.php?id=64538"/>
    <n v="0"/>
    <n v="0"/>
    <n v="8425"/>
    <n v="10.485714285714286"/>
    <n v="145.83333333333334"/>
    <n v="1529.1666666666667"/>
  </r>
  <r>
    <s v="Swadia"/>
    <s v="SonnyJack"/>
    <x v="0"/>
    <n v="111"/>
    <n v="3"/>
    <s v="Korean War surplus"/>
    <s v="Gandhi-like"/>
    <n v="5"/>
    <s v="Good"/>
    <n v="8"/>
    <n v="40"/>
    <n v="41"/>
    <s v="Free Market"/>
    <n v="873"/>
    <n v="7375"/>
    <s v="Untapped"/>
    <n v="90"/>
    <s v="Very Powerful"/>
    <n v="10"/>
    <s v="Arabia"/>
    <s v="United States"/>
    <n v="89740"/>
    <s v="http://blocgame.com/stats.php?id=40011"/>
    <n v="0"/>
    <n v="0"/>
    <n v="55615"/>
    <n v="102.79495990836197"/>
    <n v="145.5"/>
    <n v="14956.666666666666"/>
  </r>
  <r>
    <s v="Nueva Coasta"/>
    <s v="PresidenteChango"/>
    <x v="8"/>
    <n v="16"/>
    <n v="0"/>
    <s v="First World War surplus"/>
    <s v="Gandhi-like"/>
    <n v="1"/>
    <s v="Standard"/>
    <n v="162"/>
    <n v="3"/>
    <n v="1"/>
    <s v="Central Planning"/>
    <n v="871"/>
    <n v="427"/>
    <s v="Untapped"/>
    <n v="90"/>
    <s v="Meagre"/>
    <n v="1.5"/>
    <s v="Mesoamerica"/>
    <s v="Soviet Union"/>
    <n v="20000"/>
    <s v="http://blocgame.com/stats.php?id=65037"/>
    <n v="0"/>
    <n v="0"/>
    <n v="17750"/>
    <n v="22.962112514351322"/>
    <n v="145.16666666666666"/>
    <n v="3333.3333333333335"/>
  </r>
  <r>
    <s v="Galifrey"/>
    <s v="Eduardo lomeli"/>
    <x v="8"/>
    <n v="10"/>
    <n v="0"/>
    <s v="First World War surplus"/>
    <s v="Angelic"/>
    <n v="1"/>
    <s v="Poor"/>
    <n v="18"/>
    <n v="4"/>
    <n v="2"/>
    <s v="Free Market"/>
    <n v="865"/>
    <n v="17"/>
    <s v="Untapped"/>
    <n v="90"/>
    <s v="None"/>
    <n v="0"/>
    <s v="West Africa"/>
    <s v="United States"/>
    <n v="11120"/>
    <s v="http://blocgame.com/stats.php?id=51939"/>
    <n v="0"/>
    <n v="0"/>
    <n v="8120"/>
    <n v="12.855491329479769"/>
    <n v="144.16666666666666"/>
    <n v="1853.3333333333333"/>
  </r>
  <r>
    <s v="Tsalvo"/>
    <s v="GhostBear"/>
    <x v="13"/>
    <n v="39"/>
    <n v="0"/>
    <s v="Second World War surplus"/>
    <s v="Gandhi-like"/>
    <n v="1"/>
    <s v="Elite"/>
    <n v="18"/>
    <n v="10"/>
    <n v="3"/>
    <s v="Central Planning"/>
    <n v="865"/>
    <n v="102"/>
    <s v="Untapped"/>
    <n v="90"/>
    <s v="Meagre"/>
    <n v="1.5"/>
    <s v="East Indies"/>
    <s v="Soviet Union"/>
    <n v="29594"/>
    <s v="http://blocgame.com/stats.php?id=65223"/>
    <n v="0"/>
    <n v="0"/>
    <n v="23969"/>
    <n v="34.21271676300578"/>
    <n v="144.16666666666666"/>
    <n v="4932.333333333333"/>
  </r>
  <r>
    <s v="Cheetos Fingers"/>
    <s v="Phantomir Putin"/>
    <x v="8"/>
    <n v="15"/>
    <n v="0"/>
    <s v="Second World War surplus"/>
    <s v="Gandhi-like"/>
    <n v="1"/>
    <s v="Standard"/>
    <n v="27"/>
    <n v="23"/>
    <n v="7"/>
    <s v="Free Market"/>
    <n v="858"/>
    <n v="262"/>
    <s v="Untapped"/>
    <n v="90"/>
    <s v="Small"/>
    <n v="3"/>
    <s v="Guinea"/>
    <s v="United States"/>
    <n v="30342"/>
    <s v="http://blocgame.com/stats.php?id=65144"/>
    <n v="0"/>
    <n v="0"/>
    <n v="18342"/>
    <n v="35.363636363636367"/>
    <n v="143"/>
    <n v="5057"/>
  </r>
  <r>
    <s v="Jon"/>
    <s v="John-cuck"/>
    <x v="6"/>
    <n v="16"/>
    <n v="0"/>
    <s v="First World War surplus"/>
    <s v="Gandhi-like"/>
    <n v="1"/>
    <s v="Undisciplined Rabble"/>
    <n v="1"/>
    <n v="13"/>
    <n v="1"/>
    <s v="Mixed Economy"/>
    <n v="854"/>
    <n v="343"/>
    <s v="Untapped"/>
    <n v="90"/>
    <s v="Meagre"/>
    <n v="1.5"/>
    <s v="Congo"/>
    <s v="Neutral"/>
    <n v="16335"/>
    <s v="http://blocgame.com/stats.php?id=65229"/>
    <n v="0"/>
    <n v="0"/>
    <n v="10335"/>
    <n v="19.127634660421545"/>
    <n v="142.33333333333334"/>
    <n v="2722.5"/>
  </r>
  <r>
    <s v="new shekelstan"/>
    <s v="mrluxx0"/>
    <x v="1"/>
    <n v="118"/>
    <n v="0"/>
    <s v="Korean War surplus"/>
    <s v="Gandhi-like"/>
    <n v="2"/>
    <s v="Good"/>
    <n v="24"/>
    <n v="21"/>
    <n v="14"/>
    <s v="Free Market"/>
    <n v="853"/>
    <n v="2396"/>
    <s v="Untapped"/>
    <n v="90"/>
    <s v="Very Powerful"/>
    <n v="10"/>
    <s v="Arabia"/>
    <s v="United States"/>
    <n v="17254"/>
    <s v="http://blocgame.com/stats.php?id=46292"/>
    <n v="0"/>
    <n v="0"/>
    <n v="2629"/>
    <n v="20.227432590855802"/>
    <n v="142.16666666666666"/>
    <n v="2875.6666666666665"/>
  </r>
  <r>
    <s v="Rising Dawn"/>
    <s v="White Light"/>
    <x v="19"/>
    <n v="78"/>
    <n v="0"/>
    <s v="Second World War surplus"/>
    <s v="Gandhi-like"/>
    <n v="2"/>
    <s v="Good"/>
    <n v="14"/>
    <n v="17"/>
    <n v="6"/>
    <s v="Free Market"/>
    <n v="851"/>
    <n v="247"/>
    <n v="0"/>
    <n v="40"/>
    <s v="Large"/>
    <n v="7.5"/>
    <s v="Southern Cone"/>
    <s v="United States"/>
    <n v="35973"/>
    <s v="http://blocgame.com/stats.php?id=64681"/>
    <n v="0"/>
    <n v="0"/>
    <n v="25848"/>
    <n v="42.271445358401877"/>
    <n v="141.83333333333334"/>
    <n v="5995.5"/>
  </r>
  <r>
    <s v="Yar"/>
    <s v="Johnny Depth"/>
    <x v="8"/>
    <n v="11"/>
    <n v="0"/>
    <s v="First World War surplus"/>
    <s v="Angelic"/>
    <n v="0"/>
    <s v="Good"/>
    <n v="5"/>
    <n v="1"/>
    <n v="1"/>
    <s v="Mixed Economy"/>
    <n v="849"/>
    <n v="1"/>
    <s v="Untapped"/>
    <n v="90"/>
    <s v="None"/>
    <n v="0"/>
    <s v="East Indies"/>
    <s v="Neutral"/>
    <n v="1011"/>
    <s v="http://blocgame.com/stats.php?id=62769"/>
    <n v="0"/>
    <n v="0"/>
    <n v="261"/>
    <n v="1.1908127208480566"/>
    <n v="141.5"/>
    <n v="168.5"/>
  </r>
  <r>
    <s v="place in asia"/>
    <s v="Fomalhaut"/>
    <x v="8"/>
    <n v="1"/>
    <n v="0"/>
    <s v="First World War surplus"/>
    <s v="Gandhi-like"/>
    <n v="1"/>
    <s v="Good"/>
    <n v="14"/>
    <n v="6"/>
    <n v="6"/>
    <s v="Central Planning"/>
    <n v="848"/>
    <n v="379"/>
    <s v="Untapped"/>
    <n v="90"/>
    <s v="Mediocre"/>
    <n v="4.5"/>
    <s v="Pacific Rim"/>
    <s v="Neutral"/>
    <n v="22825"/>
    <s v="http://blocgame.com/stats.php?id=63538"/>
    <n v="0"/>
    <n v="0"/>
    <n v="17575"/>
    <n v="26.91627358490566"/>
    <n v="141.33333333333334"/>
    <n v="3804.1666666666665"/>
  </r>
  <r>
    <s v="Svetia"/>
    <s v="VladyPut"/>
    <x v="30"/>
    <n v="8"/>
    <n v="0"/>
    <s v="First World War surplus"/>
    <s v="Gandhi-like"/>
    <n v="1"/>
    <s v="Standard"/>
    <n v="102"/>
    <n v="4"/>
    <n v="1"/>
    <s v="Central Planning"/>
    <n v="848"/>
    <n v="106"/>
    <s v="Untapped"/>
    <n v="90"/>
    <s v="None"/>
    <n v="0"/>
    <s v="China"/>
    <s v="United States"/>
    <n v="25051"/>
    <s v="http://blocgame.com/stats.php?id=64876"/>
    <n v="0"/>
    <n v="0"/>
    <n v="22426"/>
    <n v="29.54127358490566"/>
    <n v="141.33333333333334"/>
    <n v="4175.166666666667"/>
  </r>
  <r>
    <s v="WeWuz"/>
    <s v="OfficerDarrenWilson"/>
    <x v="3"/>
    <n v="3"/>
    <n v="0"/>
    <s v="Second World War surplus"/>
    <s v="Good"/>
    <n v="2"/>
    <s v="Elite"/>
    <n v="14"/>
    <n v="11"/>
    <n v="4"/>
    <s v="Mixed Economy"/>
    <n v="847"/>
    <n v="2461"/>
    <s v="Untapped"/>
    <n v="90"/>
    <s v="None"/>
    <n v="0"/>
    <s v="Egypt"/>
    <s v="Neutral"/>
    <n v="11120"/>
    <s v="http://blocgame.com/stats.php?id=63547"/>
    <n v="0"/>
    <n v="0"/>
    <n v="3995"/>
    <n v="13.128689492325856"/>
    <n v="141.16666666666666"/>
    <n v="1853.3333333333333"/>
  </r>
  <r>
    <s v="Great Poverty"/>
    <s v="SamoGrrr"/>
    <x v="8"/>
    <n v="4"/>
    <n v="0"/>
    <s v="Finest of the 19th century"/>
    <s v="Nice"/>
    <n v="0"/>
    <s v="Undisciplined Rabble"/>
    <n v="167"/>
    <n v="2"/>
    <n v="0"/>
    <s v="Mixed Economy"/>
    <n v="843"/>
    <n v="0"/>
    <s v="Untapped"/>
    <n v="90"/>
    <s v="None"/>
    <n v="0"/>
    <s v="Congo"/>
    <s v="Neutral"/>
    <n v="7645"/>
    <s v="http://blocgame.com/stats.php?id=52440"/>
    <n v="0"/>
    <n v="0"/>
    <n v="6895"/>
    <n v="9.0688018979833931"/>
    <n v="140.5"/>
    <n v="1274.1666666666667"/>
  </r>
  <r>
    <s v="gong badang"/>
    <s v="yusjimmy"/>
    <x v="6"/>
    <n v="240"/>
    <n v="11"/>
    <s v="Vietnam War surplus"/>
    <s v="Gandhi-like"/>
    <n v="4"/>
    <s v="Undisciplined Rabble"/>
    <n v="3"/>
    <n v="25"/>
    <n v="22"/>
    <s v="Free Market"/>
    <n v="843"/>
    <n v="2090"/>
    <s v="Near Depletion"/>
    <n v="10"/>
    <s v="Very Powerful"/>
    <n v="10"/>
    <s v="Arabia"/>
    <s v="United States"/>
    <n v="29257"/>
    <s v="http://blocgame.com/stats.php?id=61914"/>
    <n v="0"/>
    <n v="0"/>
    <n v="8632"/>
    <n v="34.705812574139976"/>
    <n v="140.5"/>
    <n v="4876.166666666667"/>
  </r>
  <r>
    <s v="Airmahal"/>
    <s v="Limtat"/>
    <x v="8"/>
    <n v="17"/>
    <n v="0"/>
    <s v="Second World War surplus"/>
    <s v="Gandhi-like"/>
    <n v="1"/>
    <s v="Poor"/>
    <n v="25"/>
    <n v="6"/>
    <n v="2"/>
    <s v="Mixed Economy"/>
    <n v="843"/>
    <n v="573"/>
    <n v="0"/>
    <n v="40"/>
    <s v="Meagre"/>
    <n v="1.5"/>
    <s v="Pacific Rim"/>
    <s v="Neutral"/>
    <n v="16010"/>
    <s v="http://blocgame.com/stats.php?id=65073"/>
    <n v="0"/>
    <n v="0"/>
    <n v="12260"/>
    <n v="18.991696322657177"/>
    <n v="140.5"/>
    <n v="2668.3333333333335"/>
  </r>
  <r>
    <s v="Luskwood"/>
    <s v="HylerVolfhelm"/>
    <x v="0"/>
    <n v="119"/>
    <n v="8"/>
    <s v="Korean War surplus"/>
    <s v="Gandhi-like"/>
    <n v="3"/>
    <s v="Elite"/>
    <n v="13"/>
    <n v="26"/>
    <n v="8"/>
    <s v="Central Planning"/>
    <n v="839"/>
    <n v="240"/>
    <s v="Untapped"/>
    <n v="90"/>
    <s v="Very Powerful"/>
    <n v="10"/>
    <s v="The Subcontinent"/>
    <s v="Soviet Union"/>
    <n v="44842"/>
    <s v="http://blocgame.com/stats.php?id=63171"/>
    <n v="0"/>
    <n v="0"/>
    <n v="29842"/>
    <n v="53.446960667461262"/>
    <n v="139.83333333333334"/>
    <n v="7473.666666666667"/>
  </r>
  <r>
    <s v="Salmi mamlaka"/>
    <s v="rhus"/>
    <x v="14"/>
    <n v="31"/>
    <n v="0"/>
    <s v="Second World War surplus"/>
    <s v="Gandhi-like"/>
    <n v="1"/>
    <s v="Good"/>
    <n v="18"/>
    <n v="7"/>
    <n v="6"/>
    <s v="Central Planning"/>
    <n v="838"/>
    <n v="4150"/>
    <s v="Untapped"/>
    <n v="90"/>
    <s v="Mediocre"/>
    <n v="4.5"/>
    <s v="Mesopotamia"/>
    <s v="Soviet Union"/>
    <n v="23431"/>
    <s v="http://blocgame.com/stats.php?id=57644"/>
    <n v="0"/>
    <n v="0"/>
    <n v="17806"/>
    <n v="27.960620525059667"/>
    <n v="139.66666666666666"/>
    <n v="3905.1666666666665"/>
  </r>
  <r>
    <s v="Pindostan"/>
    <s v="Khaet"/>
    <x v="8"/>
    <n v="8"/>
    <n v="0"/>
    <s v="First World War surplus"/>
    <s v="Gandhi-like"/>
    <n v="0"/>
    <s v="Undisciplined Rabble"/>
    <n v="55"/>
    <n v="2"/>
    <n v="0"/>
    <s v="Free Market"/>
    <n v="838"/>
    <n v="150"/>
    <s v="Untapped"/>
    <n v="90"/>
    <s v="None"/>
    <n v="0"/>
    <s v="Indochina"/>
    <s v="Neutral"/>
    <n v="13343"/>
    <s v="http://blocgame.com/stats.php?id=65187"/>
    <n v="0"/>
    <n v="0"/>
    <n v="12593"/>
    <n v="15.922434367541767"/>
    <n v="139.66666666666666"/>
    <n v="2223.8333333333335"/>
  </r>
  <r>
    <s v="Amrans fans"/>
    <s v="apaiblues83"/>
    <x v="11"/>
    <n v="65"/>
    <n v="1"/>
    <s v="Second World War surplus"/>
    <s v="Gandhi-like"/>
    <n v="2"/>
    <s v="Good"/>
    <n v="14"/>
    <n v="21"/>
    <n v="9"/>
    <s v="Central Planning"/>
    <n v="834"/>
    <n v="311"/>
    <s v="Untapped"/>
    <n v="90"/>
    <s v="Very Powerful"/>
    <n v="10"/>
    <s v="Caribbean"/>
    <s v="Soviet Union"/>
    <n v="39425"/>
    <s v="http://blocgame.com/stats.php?id=62203"/>
    <n v="0"/>
    <n v="0"/>
    <n v="26675"/>
    <n v="47.272182254196643"/>
    <n v="139"/>
    <n v="6570.833333333333"/>
  </r>
  <r>
    <s v="ONE__KOREA"/>
    <s v="kleebo_2"/>
    <x v="0"/>
    <n v="124"/>
    <n v="2"/>
    <s v="Korean War surplus"/>
    <s v="Angelic"/>
    <n v="3"/>
    <s v="Standard"/>
    <n v="0"/>
    <n v="24"/>
    <n v="11"/>
    <s v="Central Planning"/>
    <n v="834"/>
    <n v="198"/>
    <n v="0"/>
    <n v="40"/>
    <s v="Large"/>
    <n v="7.5"/>
    <s v="China"/>
    <s v="Soviet Union"/>
    <n v="25385"/>
    <s v="http://blocgame.com/stats.php?id=63934"/>
    <n v="0"/>
    <n v="0"/>
    <n v="10010"/>
    <n v="30.437649880095922"/>
    <n v="139"/>
    <n v="4230.833333333333"/>
  </r>
  <r>
    <s v="Karipuley"/>
    <s v="mapley"/>
    <x v="6"/>
    <n v="118"/>
    <n v="11"/>
    <s v="Second World War surplus"/>
    <s v="Angelic"/>
    <n v="4"/>
    <s v="Poor"/>
    <n v="8"/>
    <n v="10"/>
    <n v="6"/>
    <s v="Mixed Economy"/>
    <n v="834"/>
    <n v="191"/>
    <n v="0"/>
    <n v="40"/>
    <s v="Very Powerful"/>
    <n v="10"/>
    <s v="Pacific Rim"/>
    <s v="Neutral"/>
    <n v="34835"/>
    <s v="http://blocgame.com/stats.php?id=64454"/>
    <n v="0"/>
    <n v="0"/>
    <n v="25835"/>
    <n v="41.768585131894483"/>
    <n v="139"/>
    <n v="5805.833333333333"/>
  </r>
  <r>
    <s v="Bernie_Sanders"/>
    <s v="Adolf_Mussolini"/>
    <x v="0"/>
    <n v="98"/>
    <n v="1"/>
    <s v="Korean War surplus"/>
    <s v="Gandhi-like"/>
    <n v="3"/>
    <s v="Good"/>
    <n v="8"/>
    <n v="12"/>
    <n v="12"/>
    <s v="Central Planning"/>
    <n v="831"/>
    <n v="2096"/>
    <s v="Untapped"/>
    <n v="90"/>
    <s v="Very Powerful"/>
    <n v="10"/>
    <s v="Arabia"/>
    <s v="Soviet Union"/>
    <n v="32328"/>
    <s v="http://blocgame.com/stats.php?id=63432"/>
    <n v="0"/>
    <n v="0"/>
    <n v="21078"/>
    <n v="38.902527075812273"/>
    <n v="138.5"/>
    <n v="5388"/>
  </r>
  <r>
    <s v="ileristanistan"/>
    <s v="TheLongFootOfTheLaw"/>
    <x v="0"/>
    <n v="173"/>
    <n v="12"/>
    <s v="Korean War surplus"/>
    <s v="Gandhi-like"/>
    <n v="4"/>
    <s v="Good"/>
    <n v="13"/>
    <n v="50"/>
    <n v="13"/>
    <s v="Central Planning"/>
    <n v="831"/>
    <n v="296"/>
    <s v="Untapped"/>
    <n v="90"/>
    <s v="Very Powerful"/>
    <n v="10"/>
    <s v="China"/>
    <s v="Soviet Union"/>
    <n v="50327"/>
    <s v="http://blocgame.com/stats.php?id=63622"/>
    <n v="0"/>
    <n v="0"/>
    <n v="23702"/>
    <n v="60.561973525872446"/>
    <n v="138.5"/>
    <n v="8387.8333333333339"/>
  </r>
  <r>
    <s v="Lucianstan"/>
    <s v="Tovarishch Lukian"/>
    <x v="1"/>
    <n v="40"/>
    <n v="0"/>
    <s v="Second World War surplus"/>
    <s v="Gandhi-like"/>
    <n v="1"/>
    <s v="Elite"/>
    <n v="2"/>
    <n v="8"/>
    <n v="2"/>
    <s v="Mixed Economy"/>
    <n v="824"/>
    <n v="427"/>
    <s v="Untapped"/>
    <n v="90"/>
    <s v="Mediocre"/>
    <n v="4.5"/>
    <s v="Southern Cone"/>
    <s v="Neutral"/>
    <n v="20000"/>
    <s v="http://blocgame.com/stats.php?id=50168"/>
    <n v="0"/>
    <n v="0"/>
    <n v="15500"/>
    <n v="24.271844660194176"/>
    <n v="137.33333333333334"/>
    <n v="3333.3333333333335"/>
  </r>
  <r>
    <s v="saifullover"/>
    <s v="enickmalam"/>
    <x v="6"/>
    <n v="9"/>
    <n v="0"/>
    <s v="First World War surplus"/>
    <s v="Angelic"/>
    <n v="2"/>
    <s v="Poor"/>
    <n v="150"/>
    <n v="8"/>
    <n v="2"/>
    <s v="Free Market"/>
    <n v="824"/>
    <n v="277"/>
    <s v="Untapped"/>
    <n v="90"/>
    <s v="None"/>
    <n v="0"/>
    <s v="Indochina"/>
    <s v="Neutral"/>
    <n v="31048"/>
    <s v="http://blocgame.com/stats.php?id=65346"/>
    <n v="0"/>
    <n v="0"/>
    <n v="25798"/>
    <n v="37.679611650485434"/>
    <n v="137.33333333333334"/>
    <n v="5174.666666666667"/>
  </r>
  <r>
    <s v="Remote"/>
    <s v="Burgerking"/>
    <x v="3"/>
    <n v="167"/>
    <n v="2"/>
    <s v="Korean War surplus"/>
    <s v="Gandhi-like"/>
    <n v="5"/>
    <s v="Standard"/>
    <n v="4"/>
    <n v="45"/>
    <n v="11"/>
    <s v="Free Market"/>
    <n v="823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62.300121506682871"/>
    <n v="137.16666666666666"/>
    <n v="8545.5"/>
  </r>
  <r>
    <s v="Blackpearl"/>
    <s v="Ultraman"/>
    <x v="6"/>
    <n v="43"/>
    <n v="0"/>
    <s v="Korean War surplus"/>
    <s v="Gandhi-like"/>
    <n v="2"/>
    <s v="Standard"/>
    <n v="5"/>
    <n v="11"/>
    <n v="5"/>
    <s v="Central Planning"/>
    <n v="816"/>
    <n v="334"/>
    <s v="Untapped"/>
    <n v="90"/>
    <s v="Meagre"/>
    <n v="1.5"/>
    <s v="East Indies"/>
    <s v="Soviet Union"/>
    <n v="30822"/>
    <s v="http://blocgame.com/stats.php?id=64309"/>
    <n v="0"/>
    <n v="0"/>
    <n v="23322"/>
    <n v="37.772058823529413"/>
    <n v="136"/>
    <n v="5137"/>
  </r>
  <r>
    <s v="jaydensmith"/>
    <s v="jaydensmith"/>
    <x v="8"/>
    <n v="14"/>
    <n v="0"/>
    <s v="Finest of the 19th century"/>
    <s v="Good"/>
    <n v="0"/>
    <s v="Undisciplined Rabble"/>
    <n v="176"/>
    <n v="2"/>
    <n v="2"/>
    <s v="Mixed Economy"/>
    <n v="816"/>
    <n v="1636"/>
    <s v="Untapped"/>
    <n v="90"/>
    <s v="None"/>
    <n v="0"/>
    <s v="Egypt"/>
    <s v="Neutral"/>
    <n v="20000"/>
    <s v="http://blocgame.com/stats.php?id=64831"/>
    <n v="0"/>
    <n v="0"/>
    <n v="18500"/>
    <n v="24.509803921568629"/>
    <n v="136"/>
    <n v="3333.3333333333335"/>
  </r>
  <r>
    <s v="Ardrieireann"/>
    <s v="Great ONeill"/>
    <x v="8"/>
    <n v="21"/>
    <n v="0"/>
    <s v="Second World War surplus"/>
    <s v="Gandhi-like"/>
    <n v="1"/>
    <s v="Elite"/>
    <n v="0"/>
    <n v="3"/>
    <n v="3"/>
    <s v="Central Planning"/>
    <n v="815"/>
    <n v="2963"/>
    <n v="0"/>
    <n v="40"/>
    <s v="Mediocre"/>
    <n v="4.5"/>
    <s v="Mesopotamia"/>
    <s v="Soviet Union"/>
    <n v="13771"/>
    <s v="http://blocgame.com/stats.php?id=65133"/>
    <n v="0"/>
    <n v="0"/>
    <n v="10771"/>
    <n v="16.896932515337422"/>
    <n v="135.83333333333334"/>
    <n v="2295.1666666666665"/>
  </r>
  <r>
    <s v="Amirica"/>
    <s v="serb_"/>
    <x v="8"/>
    <n v="9"/>
    <n v="0"/>
    <s v="Finest of the 19th century"/>
    <s v="Gandhi-like"/>
    <n v="0"/>
    <s v="Poor"/>
    <n v="141"/>
    <n v="3"/>
    <n v="1"/>
    <s v="Mixed Economy"/>
    <n v="809"/>
    <n v="1"/>
    <s v="Untapped"/>
    <n v="90"/>
    <s v="None"/>
    <n v="0"/>
    <s v="Mesopotamia"/>
    <s v="Soviet Union"/>
    <n v="13613"/>
    <s v="http://blocgame.com/stats.php?id=65107"/>
    <n v="0"/>
    <n v="0"/>
    <n v="12113"/>
    <n v="16.826946847960446"/>
    <n v="134.83333333333334"/>
    <n v="2268.8333333333335"/>
  </r>
  <r>
    <s v="Dredd\\\'s"/>
    <s v="Dredd"/>
    <x v="1"/>
    <n v="131"/>
    <n v="1"/>
    <s v="Korean War surplus"/>
    <s v="Gandhi-like"/>
    <n v="2"/>
    <s v="Undisciplined Rabble"/>
    <n v="10"/>
    <n v="16"/>
    <n v="12"/>
    <s v="Central Planning"/>
    <n v="806"/>
    <n v="3255"/>
    <s v="Untapped"/>
    <n v="90"/>
    <s v="Very Powerful"/>
    <n v="10"/>
    <s v="Mesopotamia"/>
    <s v="Soviet Union"/>
    <n v="35755"/>
    <s v="http://blocgame.com/stats.php?id=62798"/>
    <n v="0"/>
    <n v="0"/>
    <n v="23755"/>
    <n v="44.361042183622828"/>
    <n v="134.33333333333334"/>
    <n v="5959.166666666667"/>
  </r>
  <r>
    <s v="Parit Sayang"/>
    <s v="Penghulu Seman"/>
    <x v="8"/>
    <n v="158"/>
    <n v="2"/>
    <s v="Vietnam War surplus"/>
    <s v="Gandhi-like"/>
    <n v="5"/>
    <s v="Good"/>
    <n v="5"/>
    <n v="51"/>
    <n v="11"/>
    <s v="Free Market"/>
    <n v="805"/>
    <n v="11"/>
    <s v="Untapped"/>
    <n v="90"/>
    <s v="Very Powerful"/>
    <n v="10"/>
    <s v="East Indies"/>
    <s v="United States"/>
    <n v="52892"/>
    <s v="http://blocgame.com/stats.php?id=60573"/>
    <n v="0"/>
    <n v="0"/>
    <n v="25892"/>
    <n v="65.704347826086959"/>
    <n v="134.16666666666666"/>
    <n v="8815.3333333333339"/>
  </r>
  <r>
    <s v="G.D.P"/>
    <s v="G.D. Product"/>
    <x v="8"/>
    <n v="4"/>
    <n v="0"/>
    <s v="Finest of the 19th century"/>
    <s v="Gandhi-like"/>
    <n v="0"/>
    <s v="Poor"/>
    <n v="48"/>
    <n v="8"/>
    <n v="8"/>
    <s v="Free Market"/>
    <n v="805"/>
    <n v="3902"/>
    <s v="Untapped"/>
    <n v="90"/>
    <s v="None"/>
    <n v="0"/>
    <s v="Arabia"/>
    <s v="United States"/>
    <n v="23600"/>
    <s v="http://blocgame.com/stats.php?id=65312"/>
    <n v="0"/>
    <n v="0"/>
    <n v="17600"/>
    <n v="29.316770186335404"/>
    <n v="134.16666666666666"/>
    <n v="3933.3333333333335"/>
  </r>
  <r>
    <s v="Lahanation"/>
    <s v="Sahanation"/>
    <x v="2"/>
    <n v="2"/>
    <n v="0"/>
    <s v="First World War surplus"/>
    <s v="Normal"/>
    <n v="0"/>
    <s v="Undisciplined Rabble"/>
    <n v="2"/>
    <n v="4"/>
    <n v="2"/>
    <s v="Mixed Economy"/>
    <n v="804"/>
    <n v="2"/>
    <s v="Untapped"/>
    <n v="90"/>
    <s v="Meagre"/>
    <n v="1.5"/>
    <s v="East Indies"/>
    <s v="Neutral"/>
    <n v="6633"/>
    <s v="http://blocgame.com/stats.php?id=60391"/>
    <n v="0"/>
    <n v="0"/>
    <n v="4383"/>
    <n v="8.25"/>
    <n v="134"/>
    <n v="1105.5"/>
  </r>
  <r>
    <s v="West-Korea"/>
    <s v="Chang Kai-Shrek"/>
    <x v="8"/>
    <n v="6"/>
    <n v="0"/>
    <s v="First World War surplus"/>
    <s v="Normal"/>
    <n v="1"/>
    <s v="Poor"/>
    <n v="50"/>
    <n v="3"/>
    <n v="0"/>
    <s v="Mixed Economy"/>
    <n v="802"/>
    <n v="200"/>
    <s v="Untapped"/>
    <n v="90"/>
    <s v="None"/>
    <n v="0"/>
    <s v="China"/>
    <s v="Neutral"/>
    <n v="11301"/>
    <s v="http://blocgame.com/stats.php?id=64148"/>
    <n v="0"/>
    <n v="0"/>
    <n v="9426"/>
    <n v="14.091022443890274"/>
    <n v="133.66666666666666"/>
    <n v="1883.5"/>
  </r>
  <r>
    <s v="Pie Fist"/>
    <s v="Zdudezy"/>
    <x v="9"/>
    <n v="15"/>
    <n v="0"/>
    <s v="First World War surplus"/>
    <s v="Gandhi-like"/>
    <n v="0"/>
    <s v="Standard"/>
    <n v="0"/>
    <n v="5"/>
    <n v="1"/>
    <s v="Central Planning"/>
    <n v="801"/>
    <n v="324"/>
    <s v="Untapped"/>
    <n v="90"/>
    <s v="None"/>
    <n v="0"/>
    <s v="Amazonia"/>
    <s v="Neutral"/>
    <n v="16667"/>
    <s v="http://blocgame.com/stats.php?id=65210"/>
    <n v="0"/>
    <n v="0"/>
    <n v="14417"/>
    <n v="20.807740324594256"/>
    <n v="133.5"/>
    <n v="2777.8333333333335"/>
  </r>
  <r>
    <s v="Slayer Kingdoms"/>
    <s v="Musashi"/>
    <x v="9"/>
    <n v="45"/>
    <n v="0"/>
    <s v="First World War surplus"/>
    <s v="Nice"/>
    <n v="0"/>
    <s v="Undisciplined Rabble"/>
    <n v="10"/>
    <n v="6"/>
    <n v="2"/>
    <s v="Mixed Economy"/>
    <n v="794"/>
    <n v="210"/>
    <s v="Plentiful"/>
    <n v="70"/>
    <s v="Mediocre"/>
    <n v="4.5"/>
    <s v="China"/>
    <s v="Neutral"/>
    <n v="16538"/>
    <s v="http://blocgame.com/stats.php?id=65155"/>
    <n v="0"/>
    <n v="0"/>
    <n v="13538"/>
    <n v="20.828715365239294"/>
    <n v="132.33333333333334"/>
    <n v="2756.3333333333335"/>
  </r>
  <r>
    <s v="Arabstan"/>
    <s v="AxanderTheGreat"/>
    <x v="3"/>
    <n v="2"/>
    <n v="0"/>
    <s v="Second World War surplus"/>
    <s v="Questionable"/>
    <n v="1"/>
    <s v="Standard"/>
    <n v="47"/>
    <n v="8"/>
    <n v="0"/>
    <s v="Mixed Economy"/>
    <n v="790"/>
    <n v="0"/>
    <s v="Untapped"/>
    <n v="90"/>
    <s v="Mediocre"/>
    <n v="4.5"/>
    <s v="Mesopotamia"/>
    <s v="Neutral"/>
    <n v="9360"/>
    <s v="http://blocgame.com/stats.php?id=61659"/>
    <n v="0"/>
    <n v="0"/>
    <n v="5610"/>
    <n v="11.848101265822784"/>
    <n v="131.66666666666666"/>
    <n v="1560"/>
  </r>
  <r>
    <s v="Obsrany Chlew"/>
    <s v="Janusz"/>
    <x v="0"/>
    <n v="105"/>
    <n v="10"/>
    <s v="Korean War surplus"/>
    <s v="Gandhi-like"/>
    <n v="3"/>
    <s v="Elite"/>
    <n v="5"/>
    <n v="63"/>
    <n v="5"/>
    <s v="Free Market"/>
    <n v="790"/>
    <n v="14"/>
    <s v="Untapped"/>
    <n v="90"/>
    <s v="Very Powerful"/>
    <n v="10"/>
    <s v="Caribbean"/>
    <s v="United States"/>
    <n v="50792"/>
    <s v="http://blocgame.com/stats.php?id=62973"/>
    <n v="0"/>
    <n v="0"/>
    <n v="23042"/>
    <n v="64.293670886075944"/>
    <n v="131.66666666666666"/>
    <n v="8465.3333333333339"/>
  </r>
  <r>
    <s v="swahilia"/>
    <s v="benkenobi7"/>
    <x v="8"/>
    <n v="8"/>
    <n v="0"/>
    <s v="First World War surplus"/>
    <s v="Questionable"/>
    <n v="0"/>
    <s v="Undisciplined Rabble"/>
    <n v="19"/>
    <n v="4"/>
    <n v="3"/>
    <s v="Mixed Economy"/>
    <n v="788"/>
    <n v="3"/>
    <s v="Untapped"/>
    <n v="90"/>
    <s v="None"/>
    <n v="0"/>
    <s v="Egypt"/>
    <s v="Neutral"/>
    <n v="6436"/>
    <s v="http://blocgame.com/stats.php?id=63085"/>
    <n v="0"/>
    <n v="0"/>
    <n v="3811"/>
    <n v="8.1675126903553306"/>
    <n v="131.33333333333334"/>
    <n v="1072.6666666666667"/>
  </r>
  <r>
    <s v="nadota"/>
    <s v="nadota"/>
    <x v="8"/>
    <n v="14"/>
    <n v="0"/>
    <s v="Finest of the 19th century"/>
    <s v="Questionable"/>
    <n v="0"/>
    <s v="Undisciplined Rabble"/>
    <n v="176"/>
    <n v="2"/>
    <n v="2"/>
    <s v="Mixed Economy"/>
    <n v="783"/>
    <n v="2392"/>
    <s v="Untapped"/>
    <n v="90"/>
    <s v="None"/>
    <n v="0"/>
    <s v="Egypt"/>
    <s v="Neutral"/>
    <n v="20000"/>
    <s v="http://blocgame.com/stats.php?id=64838"/>
    <n v="0"/>
    <n v="0"/>
    <n v="18500"/>
    <n v="25.542784163473819"/>
    <n v="130.5"/>
    <n v="3333.3333333333335"/>
  </r>
  <r>
    <s v="Darkplace"/>
    <s v="BlackAngel"/>
    <x v="8"/>
    <n v="7"/>
    <n v="0"/>
    <s v="First World War surplus"/>
    <s v="Normal"/>
    <n v="0"/>
    <s v="Poor"/>
    <n v="47"/>
    <n v="1"/>
    <n v="0"/>
    <s v="Mixed Economy"/>
    <n v="782"/>
    <n v="0"/>
    <s v="Untapped"/>
    <n v="90"/>
    <s v="None"/>
    <n v="0"/>
    <s v="Arabia"/>
    <s v="Neutral"/>
    <n v="564"/>
    <s v="http://blocgame.com/stats.php?id=62234"/>
    <n v="0"/>
    <n v="0"/>
    <n v="189"/>
    <n v="0.72122762148337594"/>
    <n v="130.33333333333334"/>
    <n v="94"/>
  </r>
  <r>
    <s v="Grenan"/>
    <s v="Alistair Kenovack"/>
    <x v="8"/>
    <n v="3"/>
    <n v="0"/>
    <s v="Second World War surplus"/>
    <s v="Gandhi-like"/>
    <n v="1"/>
    <s v="Elite"/>
    <n v="38"/>
    <n v="5"/>
    <n v="5"/>
    <s v="Central Planning"/>
    <n v="782"/>
    <n v="157"/>
    <n v="0"/>
    <n v="40"/>
    <s v="Meagre"/>
    <n v="1.5"/>
    <s v="Caribbean"/>
    <s v="Neutral"/>
    <n v="13616"/>
    <s v="http://blocgame.com/stats.php?id=65069"/>
    <n v="0"/>
    <n v="0"/>
    <n v="9116"/>
    <n v="17.411764705882351"/>
    <n v="130.33333333333334"/>
    <n v="2269.3333333333335"/>
  </r>
  <r>
    <s v="BerkeVille"/>
    <s v="VintageTanker"/>
    <x v="8"/>
    <n v="4"/>
    <n v="0"/>
    <s v="First World War surplus"/>
    <s v="Angelic"/>
    <n v="0"/>
    <s v="Undisciplined Rabble"/>
    <n v="125"/>
    <n v="2"/>
    <n v="0"/>
    <s v="Central Planning"/>
    <n v="776"/>
    <n v="0"/>
    <s v="Untapped"/>
    <n v="90"/>
    <s v="None"/>
    <n v="0"/>
    <s v="Southern Africa"/>
    <s v="Neutral"/>
    <n v="4189"/>
    <s v="http://blocgame.com/stats.php?id=59187"/>
    <n v="0"/>
    <n v="0"/>
    <n v="3439"/>
    <n v="5.3981958762886597"/>
    <n v="129.33333333333334"/>
    <n v="698.16666666666663"/>
  </r>
  <r>
    <s v="Lain"/>
    <s v="Red Terror"/>
    <x v="0"/>
    <n v="111"/>
    <n v="6"/>
    <s v="Korean War surplus"/>
    <s v="Gandhi-like"/>
    <n v="2"/>
    <s v="Poor"/>
    <n v="13"/>
    <n v="32"/>
    <n v="15"/>
    <s v="Central Planning"/>
    <n v="775"/>
    <n v="6784"/>
    <s v="Near Depletion"/>
    <n v="10"/>
    <s v="Very Powerful"/>
    <n v="10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zener diode"/>
    <s v="zdiode1"/>
    <x v="8"/>
    <n v="4"/>
    <n v="0"/>
    <s v="First World War surplus"/>
    <s v="Questionable"/>
    <n v="0"/>
    <s v="Undisciplined Rabble"/>
    <n v="51"/>
    <n v="2"/>
    <n v="0"/>
    <s v="Mixed Economy"/>
    <n v="773"/>
    <n v="0"/>
    <s v="Untapped"/>
    <n v="90"/>
    <s v="None"/>
    <n v="0"/>
    <s v="China"/>
    <s v="Neutral"/>
    <n v="1696"/>
    <s v="http://blocgame.com/stats.php?id=61908"/>
    <n v="0"/>
    <n v="0"/>
    <n v="946"/>
    <n v="2.1940491591203104"/>
    <n v="128.83333333333334"/>
    <n v="282.66666666666669"/>
  </r>
  <r>
    <s v="MumbosMountain"/>
    <s v="Mumbo Jumbo"/>
    <x v="19"/>
    <n v="76"/>
    <n v="4"/>
    <s v="Vietnam War surplus"/>
    <s v="Gandhi-like"/>
    <n v="3"/>
    <s v="Standard"/>
    <n v="0"/>
    <n v="17"/>
    <n v="2"/>
    <s v="Free Market"/>
    <n v="770"/>
    <n v="123"/>
    <s v="Untapped"/>
    <n v="90"/>
    <s v="Mediocre"/>
    <n v="4.5"/>
    <s v="Mesoamerica"/>
    <s v="United States"/>
    <n v="39274"/>
    <s v="http://blocgame.com/stats.php?id=54444"/>
    <n v="0"/>
    <n v="0"/>
    <n v="29899"/>
    <n v="51.005194805194805"/>
    <n v="128.33333333333334"/>
    <n v="6545.666666666667"/>
  </r>
  <r>
    <s v="MayMay"/>
    <s v="MayMay"/>
    <x v="8"/>
    <n v="13"/>
    <n v="0"/>
    <s v="Second World War surplus"/>
    <s v="Good"/>
    <n v="0"/>
    <s v="Undisciplined Rabble"/>
    <n v="0"/>
    <n v="0"/>
    <n v="0"/>
    <s v="Mixed Economy"/>
    <n v="769"/>
    <n v="0"/>
    <s v="Untapped"/>
    <n v="90"/>
    <s v="None"/>
    <n v="0"/>
    <s v="Indochina"/>
    <s v="Neutral"/>
    <n v="244"/>
    <s v="http://blocgame.com/stats.php?id=63712"/>
    <n v="0"/>
    <n v="0"/>
    <n v="244"/>
    <n v="0.31729518855656696"/>
    <n v="128.16666666666666"/>
    <n v="40.666666666666664"/>
  </r>
  <r>
    <s v="Koran"/>
    <s v="Marauder102"/>
    <x v="25"/>
    <n v="34"/>
    <n v="0"/>
    <s v="Second World War surplus"/>
    <s v="Gandhi-like"/>
    <n v="1"/>
    <s v="Elite"/>
    <n v="2"/>
    <n v="8"/>
    <n v="6"/>
    <s v="Central Planning"/>
    <n v="765"/>
    <n v="1339"/>
    <n v="0"/>
    <n v="40"/>
    <s v="Meagre"/>
    <n v="1.5"/>
    <s v="Arabia"/>
    <s v="Neutral"/>
    <n v="20860"/>
    <s v="http://blocgame.com/stats.php?id=65182"/>
    <n v="0"/>
    <n v="0"/>
    <n v="14860"/>
    <n v="27.267973856209149"/>
    <n v="127.5"/>
    <n v="3476.6666666666665"/>
  </r>
  <r>
    <s v="pengkalan chepa"/>
    <s v="sultan pali"/>
    <x v="8"/>
    <n v="5"/>
    <n v="0"/>
    <s v="First World War surplus"/>
    <s v="Normal"/>
    <n v="0"/>
    <s v="Undisciplined Rabble"/>
    <n v="75"/>
    <n v="2"/>
    <n v="0"/>
    <s v="Mixed Economy"/>
    <n v="763"/>
    <n v="42"/>
    <s v="Untapped"/>
    <n v="90"/>
    <s v="None"/>
    <n v="0"/>
    <s v="East Indies"/>
    <s v="Neutral"/>
    <n v="2563"/>
    <s v="http://blocgame.com/stats.php?id=60742"/>
    <n v="0"/>
    <n v="0"/>
    <n v="1813"/>
    <n v="3.3591087811271296"/>
    <n v="127.16666666666667"/>
    <n v="427.16666666666669"/>
  </r>
  <r>
    <s v="Qaramur"/>
    <s v="Qaram"/>
    <x v="0"/>
    <n v="41"/>
    <n v="0"/>
    <s v="Second World War surplus"/>
    <s v="Gandhi-like"/>
    <n v="1"/>
    <s v="Good"/>
    <n v="48"/>
    <n v="9"/>
    <n v="1"/>
    <s v="Mixed Economy"/>
    <n v="763"/>
    <n v="122"/>
    <s v="Untapped"/>
    <n v="90"/>
    <s v="Mediocre"/>
    <n v="4.5"/>
    <s v="The Subcontinent"/>
    <s v="Neutral"/>
    <n v="10292"/>
    <s v="http://blocgame.com/stats.php?id=62861"/>
    <n v="0"/>
    <n v="0"/>
    <n v="5792"/>
    <n v="13.488859764089122"/>
    <n v="127.16666666666667"/>
    <n v="1715.3333333333333"/>
  </r>
  <r>
    <s v="Guiabras"/>
    <s v="Guilherme Pires"/>
    <x v="10"/>
    <n v="11"/>
    <n v="0"/>
    <s v="First World War surplus"/>
    <s v="Questionable"/>
    <n v="1"/>
    <s v="Undisciplined Rabble"/>
    <n v="1"/>
    <n v="1"/>
    <n v="0"/>
    <s v="Central Planning"/>
    <n v="760"/>
    <n v="0"/>
    <s v="Untapped"/>
    <n v="90"/>
    <s v="None"/>
    <n v="0"/>
    <s v="Amazonia"/>
    <s v="Neutral"/>
    <n v="10249"/>
    <s v="http://blocgame.com/stats.php?id=64091"/>
    <n v="0"/>
    <n v="0"/>
    <n v="9124"/>
    <n v="13.485526315789473"/>
    <n v="126.66666666666667"/>
    <n v="1708.1666666666667"/>
  </r>
  <r>
    <s v="Mawlid"/>
    <s v="rotazairo"/>
    <x v="8"/>
    <n v="10"/>
    <n v="0"/>
    <s v="First World War surplus"/>
    <s v="Gandhi-like"/>
    <n v="0"/>
    <s v="Standard"/>
    <n v="106"/>
    <n v="4"/>
    <n v="2"/>
    <s v="Free Market"/>
    <n v="757"/>
    <n v="264"/>
    <s v="Untapped"/>
    <n v="90"/>
    <s v="None"/>
    <n v="0"/>
    <s v="Indochina"/>
    <s v="Neutral"/>
    <n v="13613"/>
    <s v="http://blocgame.com/stats.php?id=62403"/>
    <n v="0"/>
    <n v="0"/>
    <n v="11363"/>
    <n v="17.982826948480845"/>
    <n v="126.16666666666667"/>
    <n v="2268.8333333333335"/>
  </r>
  <r>
    <s v="Casa del Nolano"/>
    <s v="jnolat09"/>
    <x v="0"/>
    <n v="52"/>
    <n v="0"/>
    <s v="Korean War surplus"/>
    <s v="Gandhi-like"/>
    <n v="1"/>
    <s v="Standard"/>
    <n v="10"/>
    <n v="6"/>
    <n v="4"/>
    <s v="Free Market"/>
    <n v="753"/>
    <n v="27"/>
    <s v="Untapped"/>
    <n v="90"/>
    <s v="None"/>
    <n v="0"/>
    <s v="East Indies"/>
    <s v="Neutral"/>
    <n v="20000"/>
    <s v="http://blocgame.com/stats.php?id=45936"/>
    <n v="0"/>
    <n v="0"/>
    <n v="15500"/>
    <n v="26.56042496679947"/>
    <n v="125.5"/>
    <n v="3333.3333333333335"/>
  </r>
  <r>
    <s v="New Guineaa"/>
    <s v="kemwe"/>
    <x v="8"/>
    <n v="7"/>
    <n v="0"/>
    <s v="Finest of the 19th century"/>
    <s v="Gandhi-like"/>
    <n v="0"/>
    <s v="Poor"/>
    <n v="108"/>
    <n v="7"/>
    <n v="1"/>
    <s v="Mixed Economy"/>
    <n v="753"/>
    <n v="96"/>
    <s v="Untapped"/>
    <n v="90"/>
    <s v="None"/>
    <n v="0"/>
    <s v="Guinea"/>
    <s v="Neutral"/>
    <n v="11063"/>
    <s v="http://blocgame.com/stats.php?id=65239"/>
    <n v="0"/>
    <n v="0"/>
    <n v="8063"/>
    <n v="14.691899070385126"/>
    <n v="125.5"/>
    <n v="1843.8333333333333"/>
  </r>
  <r>
    <s v="Coalition"/>
    <s v="Bilingo"/>
    <x v="29"/>
    <n v="12"/>
    <n v="0"/>
    <s v="First World War surplus"/>
    <s v="Isolated"/>
    <n v="1"/>
    <s v="Elite"/>
    <n v="14"/>
    <n v="8"/>
    <n v="3"/>
    <s v="Free Market"/>
    <n v="750"/>
    <n v="268"/>
    <n v="0"/>
    <n v="40"/>
    <s v="Small"/>
    <n v="3"/>
    <s v="Mesoamerica"/>
    <s v="United States"/>
    <n v="16483"/>
    <s v="http://blocgame.com/stats.php?id=65008"/>
    <n v="0"/>
    <n v="0"/>
    <n v="11608"/>
    <n v="21.977333333333334"/>
    <n v="125"/>
    <n v="2747.1666666666665"/>
  </r>
  <r>
    <s v="Impiion"/>
    <s v="Alec Zootron"/>
    <x v="8"/>
    <n v="8"/>
    <n v="0"/>
    <s v="First World War surplus"/>
    <s v="Gandhi-like"/>
    <n v="1"/>
    <s v="Undisciplined Rabble"/>
    <n v="98"/>
    <n v="5"/>
    <n v="2"/>
    <s v="Mixed Economy"/>
    <n v="749"/>
    <n v="39"/>
    <s v="Untapped"/>
    <n v="90"/>
    <s v="None"/>
    <n v="0"/>
    <s v="Caribbean"/>
    <s v="Neutral"/>
    <n v="13613"/>
    <s v="http://blocgame.com/stats.php?id=65113"/>
    <n v="0"/>
    <n v="0"/>
    <n v="10238"/>
    <n v="18.174899866488651"/>
    <n v="124.83333333333333"/>
    <n v="2268.8333333333335"/>
  </r>
  <r>
    <s v="Crashlantis"/>
    <s v="The Great Crashimo"/>
    <x v="0"/>
    <n v="94"/>
    <n v="3"/>
    <s v="Second World War surplus"/>
    <s v="Gandhi-like"/>
    <n v="3"/>
    <s v="Elite"/>
    <n v="0"/>
    <n v="22"/>
    <n v="16"/>
    <s v="Free Market"/>
    <n v="744"/>
    <n v="2483"/>
    <s v="Untapped"/>
    <n v="90"/>
    <s v="Very Powerful"/>
    <n v="10"/>
    <s v="Egypt"/>
    <s v="United States"/>
    <n v="48415"/>
    <s v="http://blocgame.com/stats.php?id=50932"/>
    <n v="0"/>
    <n v="0"/>
    <n v="31915"/>
    <n v="65.0739247311828"/>
    <n v="124"/>
    <n v="8069.166666666667"/>
  </r>
  <r>
    <s v="povertunion"/>
    <s v="joseph4424"/>
    <x v="0"/>
    <n v="35"/>
    <n v="0"/>
    <s v="Second World War surplus"/>
    <s v="Axis of Evil"/>
    <n v="1"/>
    <s v="Poor"/>
    <n v="1"/>
    <n v="3"/>
    <n v="3"/>
    <s v="Central Planning"/>
    <n v="741"/>
    <n v="1180"/>
    <s v="Untapped"/>
    <n v="90"/>
    <s v="Mediocre"/>
    <n v="4.5"/>
    <s v="Persia"/>
    <s v="Neutral"/>
    <n v="20201"/>
    <s v="http://blocgame.com/stats.php?id=64429"/>
    <n v="0"/>
    <n v="0"/>
    <n v="17201"/>
    <n v="27.261808367071524"/>
    <n v="123.5"/>
    <n v="3366.8333333333335"/>
  </r>
  <r>
    <s v="TPInc."/>
    <s v="cledes123"/>
    <x v="2"/>
    <n v="28"/>
    <n v="0"/>
    <s v="First World War surplus"/>
    <s v="Gandhi-like"/>
    <n v="0"/>
    <s v="Standard"/>
    <n v="5"/>
    <n v="3"/>
    <n v="0"/>
    <s v="Free Market"/>
    <n v="740"/>
    <n v="130"/>
    <s v="Untapped"/>
    <n v="90"/>
    <s v="Small"/>
    <n v="3"/>
    <s v="Caribbean"/>
    <s v="United States"/>
    <n v="20000"/>
    <s v="http://blocgame.com/stats.php?id=65102"/>
    <n v="0"/>
    <n v="0"/>
    <n v="18875"/>
    <n v="27.027027027027028"/>
    <n v="123.33333333333333"/>
    <n v="3333.3333333333335"/>
  </r>
  <r>
    <s v="hatchblock"/>
    <s v="hatchblock"/>
    <x v="8"/>
    <n v="4"/>
    <n v="0"/>
    <s v="Finest of the 19th century"/>
    <s v="Normal"/>
    <n v="0"/>
    <s v="Undisciplined Rabble"/>
    <n v="176"/>
    <n v="2"/>
    <n v="2"/>
    <s v="Mixed Economy"/>
    <n v="739"/>
    <n v="1204"/>
    <s v="Untapped"/>
    <n v="90"/>
    <s v="None"/>
    <n v="0"/>
    <s v="Atlas"/>
    <s v="Neutral"/>
    <n v="11325"/>
    <s v="http://blocgame.com/stats.php?id=64353"/>
    <n v="0"/>
    <n v="0"/>
    <n v="9825"/>
    <n v="15.324763193504737"/>
    <n v="123.16666666666667"/>
    <n v="1887.5"/>
  </r>
  <r>
    <s v="Kgkerambit"/>
    <s v="Mrqayyum"/>
    <x v="0"/>
    <n v="146"/>
    <n v="2"/>
    <s v="Korean War surplus"/>
    <s v="Gandhi-like"/>
    <n v="5"/>
    <s v="Elite"/>
    <n v="4"/>
    <n v="40"/>
    <n v="11"/>
    <s v="Free Market"/>
    <n v="735"/>
    <n v="92"/>
    <s v="Untapped"/>
    <n v="90"/>
    <s v="Very Powerful"/>
    <n v="10"/>
    <s v="East Indies"/>
    <s v="United States"/>
    <n v="46143"/>
    <s v="http://blocgame.com/stats.php?id=61014"/>
    <n v="0"/>
    <s v="1 Tons"/>
    <n v="23268"/>
    <n v="62.779591836734696"/>
    <n v="122.5"/>
    <n v="7690.5"/>
  </r>
  <r>
    <s v="NiGhTsLaYeR"/>
    <s v="NiGhTsLaYeR"/>
    <x v="8"/>
    <n v="5"/>
    <n v="0"/>
    <s v="First World War surplus"/>
    <s v="Nice"/>
    <n v="0"/>
    <s v="Undisciplined Rabble"/>
    <n v="93"/>
    <n v="3"/>
    <n v="1"/>
    <s v="Mixed Economy"/>
    <n v="733"/>
    <n v="1"/>
    <s v="Untapped"/>
    <n v="90"/>
    <s v="None"/>
    <n v="0"/>
    <s v="China"/>
    <s v="Neutral"/>
    <n v="16246"/>
    <s v="http://blocgame.com/stats.php?id=65040"/>
    <n v="0"/>
    <n v="0"/>
    <n v="14746"/>
    <n v="22.163710777626193"/>
    <n v="122.16666666666667"/>
    <n v="2707.6666666666665"/>
  </r>
  <r>
    <s v="Arganava"/>
    <s v="Abdul Hamid Muhammad"/>
    <x v="8"/>
    <n v="8"/>
    <n v="0"/>
    <s v="First World War surplus"/>
    <s v="Normal"/>
    <n v="0"/>
    <s v="Undisciplined Rabble"/>
    <n v="46"/>
    <n v="3"/>
    <n v="1"/>
    <s v="Mixed Economy"/>
    <n v="730"/>
    <n v="1"/>
    <s v="Untapped"/>
    <n v="90"/>
    <s v="Meagre"/>
    <n v="1.5"/>
    <s v="East Indies"/>
    <s v="Neutral"/>
    <n v="4209"/>
    <s v="http://blocgame.com/stats.php?id=62223"/>
    <n v="0"/>
    <n v="0"/>
    <n v="2709"/>
    <n v="5.7657534246575342"/>
    <n v="121.66666666666667"/>
    <n v="701.5"/>
  </r>
  <r>
    <s v="Peutschland"/>
    <s v="Pocci"/>
    <x v="0"/>
    <n v="93"/>
    <n v="0"/>
    <s v="Second World War surplus"/>
    <s v="Gandhi-like"/>
    <n v="1"/>
    <s v="Good"/>
    <n v="4"/>
    <n v="3"/>
    <n v="2"/>
    <s v="Free Market"/>
    <n v="728"/>
    <n v="4259"/>
    <s v="Untapped"/>
    <n v="90"/>
    <s v="Very Powerful"/>
    <n v="10"/>
    <s v="Persia"/>
    <s v="Soviet Union"/>
    <n v="23990"/>
    <s v="http://blocgame.com/stats.php?id=63261"/>
    <n v="0"/>
    <n v="0"/>
    <n v="21365"/>
    <n v="32.953296703296701"/>
    <n v="121.33333333333333"/>
    <n v="3998.3333333333335"/>
  </r>
  <r>
    <s v="Kremufkowo"/>
    <s v="Pawlacz2gmd"/>
    <x v="25"/>
    <n v="15"/>
    <n v="0"/>
    <s v="Second World War surplus"/>
    <s v="Gandhi-like"/>
    <n v="1"/>
    <s v="Elite"/>
    <n v="0"/>
    <n v="11"/>
    <n v="5"/>
    <s v="Central Planning"/>
    <n v="728"/>
    <n v="312"/>
    <n v="0"/>
    <n v="40"/>
    <s v="Meagre"/>
    <n v="1.5"/>
    <s v="China"/>
    <s v="Soviet Union"/>
    <n v="19520"/>
    <s v="http://blocgame.com/stats.php?id=65136"/>
    <n v="0"/>
    <n v="0"/>
    <n v="12770"/>
    <n v="26.813186813186814"/>
    <n v="121.33333333333333"/>
    <n v="3253.3333333333335"/>
  </r>
  <r>
    <s v="Aroucia"/>
    <s v="Pleeb"/>
    <x v="8"/>
    <n v="9"/>
    <n v="0"/>
    <s v="Second World War surplus"/>
    <s v="Normal"/>
    <n v="0"/>
    <s v="Undisciplined Rabble"/>
    <n v="22"/>
    <n v="2"/>
    <n v="1"/>
    <s v="Mixed Economy"/>
    <n v="724"/>
    <n v="11"/>
    <s v="Untapped"/>
    <n v="90"/>
    <s v="None"/>
    <n v="0"/>
    <s v="Mesoamerica"/>
    <s v="Neutral"/>
    <n v="1529"/>
    <s v="http://blocgame.com/stats.php?id=59585"/>
    <n v="0"/>
    <n v="0"/>
    <n v="404"/>
    <n v="2.1118784530386741"/>
    <n v="120.66666666666667"/>
    <n v="254.83333333333334"/>
  </r>
  <r>
    <s v="Blake Island"/>
    <s v="Sir Jack Sparrow"/>
    <x v="13"/>
    <n v="70"/>
    <n v="1"/>
    <s v="Second World War surplus"/>
    <s v="Angelic"/>
    <n v="2"/>
    <s v="Good"/>
    <n v="9"/>
    <n v="28"/>
    <n v="4"/>
    <s v="Free Market"/>
    <n v="724"/>
    <n v="255"/>
    <s v="Untapped"/>
    <n v="90"/>
    <s v="Very Powerful"/>
    <n v="10"/>
    <s v="Caribbean"/>
    <s v="United States"/>
    <n v="46741"/>
    <s v="http://blocgame.com/stats.php?id=64105"/>
    <n v="0"/>
    <n v="0"/>
    <n v="33241"/>
    <n v="64.559392265193367"/>
    <n v="120.66666666666667"/>
    <n v="7790.166666666667"/>
  </r>
  <r>
    <s v="Gerik"/>
    <s v="SeaQuest"/>
    <x v="6"/>
    <n v="16"/>
    <n v="0"/>
    <s v="Second World War surplus"/>
    <s v="Normal"/>
    <n v="1"/>
    <s v="Undisciplined Rabble"/>
    <n v="151"/>
    <n v="3"/>
    <n v="3"/>
    <s v="Mixed Economy"/>
    <n v="719"/>
    <n v="0"/>
    <s v="Untapped"/>
    <n v="90"/>
    <s v="Meagre"/>
    <n v="1.5"/>
    <s v="Pacific Rim"/>
    <s v="Neutral"/>
    <n v="10683"/>
    <s v="http://blocgame.com/stats.php?id=62864"/>
    <n v="0"/>
    <n v="0"/>
    <n v="7683"/>
    <n v="14.858136300417247"/>
    <n v="119.83333333333333"/>
    <n v="1780.5"/>
  </r>
  <r>
    <s v="Warispeace"/>
    <s v="Warispeace"/>
    <x v="8"/>
    <n v="2"/>
    <n v="0"/>
    <s v="First World War surplus"/>
    <s v="Questionable"/>
    <n v="0"/>
    <s v="Poor"/>
    <n v="177"/>
    <n v="2"/>
    <n v="0"/>
    <s v="Mixed Economy"/>
    <n v="718"/>
    <n v="0"/>
    <s v="Untapped"/>
    <n v="90"/>
    <s v="None"/>
    <n v="0"/>
    <s v="China"/>
    <s v="Neutral"/>
    <n v="13613"/>
    <s v="http://blocgame.com/stats.php?id=64278"/>
    <n v="0"/>
    <n v="0"/>
    <n v="12863"/>
    <n v="18.959610027855152"/>
    <n v="119.66666666666667"/>
    <n v="2268.8333333333335"/>
  </r>
  <r>
    <s v="fishball"/>
    <s v="fishballfish6"/>
    <x v="8"/>
    <n v="2"/>
    <n v="0"/>
    <s v="First World War surplus"/>
    <s v="Good"/>
    <n v="0"/>
    <s v="Undisciplined Rabble"/>
    <n v="51"/>
    <n v="3"/>
    <n v="2"/>
    <s v="Mixed Economy"/>
    <n v="713"/>
    <n v="2"/>
    <s v="Untapped"/>
    <n v="90"/>
    <s v="None"/>
    <n v="0"/>
    <s v="Pacific Rim"/>
    <s v="Neutral"/>
    <n v="2207"/>
    <s v="http://blocgame.com/stats.php?id=61050"/>
    <n v="0"/>
    <n v="0"/>
    <n v="332"/>
    <n v="3.0953716690042077"/>
    <n v="118.83333333333333"/>
    <n v="367.83333333333331"/>
  </r>
  <r>
    <s v="ï¿½bermensch"/>
    <s v="Fegelein"/>
    <x v="0"/>
    <n v="152"/>
    <n v="2"/>
    <s v="Second World War surplus"/>
    <s v="Gandhi-like"/>
    <n v="3"/>
    <s v="Poor"/>
    <n v="1"/>
    <n v="26"/>
    <n v="13"/>
    <s v="Free Market"/>
    <n v="709"/>
    <n v="3008"/>
    <s v="Untapped"/>
    <n v="90"/>
    <s v="Mediocre"/>
    <n v="4.5"/>
    <s v="Atlas"/>
    <s v="United States"/>
    <n v="26552"/>
    <s v="http://blocgame.com/stats.php?id=52438"/>
    <n v="0"/>
    <n v="0"/>
    <n v="9677"/>
    <n v="37.449929478138223"/>
    <n v="118.16666666666667"/>
    <n v="4425.333333333333"/>
  </r>
  <r>
    <s v="Booyakasha"/>
    <s v="Pennypenny"/>
    <x v="8"/>
    <n v="20"/>
    <n v="0"/>
    <s v="First World War surplus"/>
    <s v="Gandhi-like"/>
    <n v="0"/>
    <s v="Good"/>
    <n v="1"/>
    <n v="2"/>
    <n v="3"/>
    <s v="Central Planning"/>
    <n v="704"/>
    <n v="1629"/>
    <s v="Untapped"/>
    <n v="90"/>
    <s v="Meagre"/>
    <n v="1.5"/>
    <s v="Arabia"/>
    <s v="Neutral"/>
    <n v="11231"/>
    <s v="http://blocgame.com/stats.php?id=43208"/>
    <n v="0"/>
    <n v="0"/>
    <n v="9356"/>
    <n v="15.953125"/>
    <n v="117.33333333333333"/>
    <n v="1871.8333333333333"/>
  </r>
  <r>
    <s v="Twoni"/>
    <s v="Mawusi Selumdudu"/>
    <x v="8"/>
    <n v="10"/>
    <n v="0"/>
    <s v="Finest of the 19th century"/>
    <s v="Gandhi-like"/>
    <n v="0"/>
    <s v="Poor"/>
    <n v="124"/>
    <n v="2"/>
    <n v="0"/>
    <s v="Mixed Economy"/>
    <n v="704"/>
    <n v="0"/>
    <s v="Untapped"/>
    <n v="90"/>
    <s v="None"/>
    <n v="0"/>
    <s v="Guinea"/>
    <s v="Neutral"/>
    <n v="13613"/>
    <s v="http://blocgame.com/stats.php?id=65303"/>
    <n v="0"/>
    <n v="0"/>
    <n v="12863"/>
    <n v="19.336647727272727"/>
    <n v="117.33333333333333"/>
    <n v="2268.8333333333335"/>
  </r>
  <r>
    <s v="damnbro"/>
    <s v="mpetersen3"/>
    <x v="8"/>
    <n v="7"/>
    <n v="0"/>
    <s v="Finest of the 19th century"/>
    <s v="Good"/>
    <n v="0"/>
    <s v="Undisciplined Rabble"/>
    <n v="148"/>
    <n v="2"/>
    <n v="0"/>
    <s v="Mixed Economy"/>
    <n v="701"/>
    <n v="0"/>
    <s v="Untapped"/>
    <n v="90"/>
    <s v="None"/>
    <n v="0"/>
    <s v="Southern Africa"/>
    <s v="Neutral"/>
    <n v="15025"/>
    <s v="http://blocgame.com/stats.php?id=64705"/>
    <n v="0"/>
    <n v="0"/>
    <n v="14275"/>
    <n v="21.433666191155492"/>
    <n v="116.83333333333333"/>
    <n v="2504.1666666666665"/>
  </r>
  <r>
    <s v="WHITEPOWER"/>
    <s v="ilikeike"/>
    <x v="13"/>
    <n v="10"/>
    <n v="0"/>
    <s v="First World War surplus"/>
    <s v="Questionable"/>
    <n v="1"/>
    <s v="Undisciplined Rabble"/>
    <n v="12"/>
    <n v="16"/>
    <n v="5"/>
    <s v="Mixed Economy"/>
    <n v="700"/>
    <n v="174"/>
    <n v="0"/>
    <n v="40"/>
    <s v="Meagre"/>
    <n v="1.5"/>
    <s v="East Africa"/>
    <s v="Neutral"/>
    <n v="11027"/>
    <s v="http://blocgame.com/stats.php?id=64482"/>
    <n v="0"/>
    <n v="0"/>
    <n v="2402"/>
    <n v="15.752857142857144"/>
    <n v="116.66666666666667"/>
    <n v="1837.8333333333333"/>
  </r>
  <r>
    <s v="wildestislands"/>
    <s v="wildestislands"/>
    <x v="8"/>
    <n v="2"/>
    <n v="0"/>
    <s v="Finest of the 19th century"/>
    <s v="Questionable"/>
    <n v="0"/>
    <s v="Undisciplined Rabble"/>
    <n v="176"/>
    <n v="2"/>
    <n v="2"/>
    <s v="Mixed Economy"/>
    <n v="696"/>
    <n v="3317"/>
    <s v="Untapped"/>
    <n v="90"/>
    <s v="None"/>
    <n v="0"/>
    <s v="Atlas"/>
    <s v="Neutral"/>
    <n v="13365"/>
    <s v="http://blocgame.com/stats.php?id=64354"/>
    <n v="0"/>
    <n v="0"/>
    <n v="11865"/>
    <n v="19.202586206896552"/>
    <n v="116"/>
    <n v="2227.5"/>
  </r>
  <r>
    <s v="Joseph Stalin"/>
    <s v="Yidi Gao"/>
    <x v="8"/>
    <n v="10"/>
    <n v="0"/>
    <s v="First World War surplus"/>
    <s v="Isolated"/>
    <n v="0"/>
    <s v="Standard"/>
    <n v="4"/>
    <n v="3"/>
    <n v="0"/>
    <s v="Mixed Economy"/>
    <n v="696"/>
    <n v="0"/>
    <s v="Untapped"/>
    <n v="90"/>
    <s v="Meagre"/>
    <n v="1.5"/>
    <s v="Pacific Rim"/>
    <s v="Neutral"/>
    <n v="9266"/>
    <s v="http://blocgame.com/stats.php?id=64425"/>
    <n v="0"/>
    <n v="0"/>
    <n v="8141"/>
    <n v="13.313218390804598"/>
    <n v="116"/>
    <n v="1544.3333333333333"/>
  </r>
  <r>
    <s v="Galliana"/>
    <s v="LittleJim"/>
    <x v="13"/>
    <n v="23"/>
    <n v="0"/>
    <s v="Second World War surplus"/>
    <s v="Gandhi-like"/>
    <n v="2"/>
    <s v="Good"/>
    <n v="2"/>
    <n v="10"/>
    <n v="3"/>
    <s v="Central Planning"/>
    <n v="696"/>
    <n v="643"/>
    <s v="Depleted"/>
    <n v="0"/>
    <s v="Small"/>
    <n v="3"/>
    <s v="Pacific Rim"/>
    <s v="Soviet Union"/>
    <n v="22970"/>
    <s v="http://blocgame.com/stats.php?id=64861"/>
    <n v="0"/>
    <n v="0"/>
    <n v="16595"/>
    <n v="33.002873563218394"/>
    <n v="116"/>
    <n v="3828.3333333333335"/>
  </r>
  <r>
    <s v="Smoking Bandit"/>
    <s v="RENTAKA"/>
    <x v="8"/>
    <n v="9"/>
    <n v="0"/>
    <s v="First World War surplus"/>
    <s v="Normal"/>
    <n v="0"/>
    <s v="Undisciplined Rabble"/>
    <n v="117"/>
    <n v="4"/>
    <n v="6"/>
    <s v="Mixed Economy"/>
    <n v="695"/>
    <n v="596"/>
    <s v="Untapped"/>
    <n v="90"/>
    <s v="Somewhat Large"/>
    <n v="6"/>
    <s v="Egypt"/>
    <s v="Neutral"/>
    <n v="6957"/>
    <s v="http://blocgame.com/stats.php?id=60611"/>
    <n v="0"/>
    <n v="0"/>
    <n v="3207"/>
    <n v="10.010071942446043"/>
    <n v="115.83333333333333"/>
    <n v="1159.5"/>
  </r>
  <r>
    <s v="Utopia"/>
    <s v="Ozymandias"/>
    <x v="13"/>
    <n v="54"/>
    <n v="2"/>
    <s v="Second World War surplus"/>
    <s v="Gandhi-like"/>
    <n v="2"/>
    <s v="Poor"/>
    <n v="0"/>
    <n v="52"/>
    <n v="46"/>
    <s v="Free Market"/>
    <n v="694"/>
    <n v="4901"/>
    <s v="Near Depletion"/>
    <n v="10"/>
    <s v="Somewhat Large"/>
    <n v="6"/>
    <s v="Arabia"/>
    <s v="United States"/>
    <n v="42899"/>
    <s v="http://blocgame.com/stats.php?id=40759"/>
    <n v="0"/>
    <n v="0"/>
    <n v="4649"/>
    <n v="61.814121037463977"/>
    <n v="115.66666666666667"/>
    <n v="7149.833333333333"/>
  </r>
  <r>
    <s v="Delos"/>
    <s v="Damocles"/>
    <x v="10"/>
    <n v="20"/>
    <n v="0"/>
    <s v="First World War surplus"/>
    <s v="Gandhi-like"/>
    <n v="0"/>
    <s v="Undisciplined Rabble"/>
    <n v="87"/>
    <n v="3"/>
    <n v="1"/>
    <s v="Central Planning"/>
    <n v="693"/>
    <n v="432"/>
    <s v="Untapped"/>
    <n v="90"/>
    <s v="Meagre"/>
    <n v="1.5"/>
    <s v="Gran Colombia"/>
    <s v="Neutral"/>
    <n v="20000"/>
    <s v="http://blocgame.com/stats.php?id=63002"/>
    <n v="0"/>
    <n v="0"/>
    <n v="18500"/>
    <n v="28.860028860028859"/>
    <n v="115.5"/>
    <n v="3333.3333333333335"/>
  </r>
  <r>
    <s v="Oil Island"/>
    <s v="OilMagoo"/>
    <x v="8"/>
    <n v="50"/>
    <n v="0"/>
    <s v="Second World War surplus"/>
    <s v="Angelic"/>
    <n v="3"/>
    <s v="Good"/>
    <n v="0"/>
    <n v="20"/>
    <n v="20"/>
    <s v="Central Planning"/>
    <n v="689"/>
    <n v="4085"/>
    <n v="0"/>
    <n v="40"/>
    <s v="Meagre"/>
    <n v="1.5"/>
    <s v="Arabia"/>
    <s v="Soviet Union"/>
    <n v="23704"/>
    <s v="http://blocgame.com/stats.php?id=65520"/>
    <n v="0"/>
    <n v="0"/>
    <n v="6454"/>
    <n v="34.403483309143688"/>
    <n v="114.83333333333333"/>
    <n v="3950.6666666666665"/>
  </r>
  <r>
    <s v="Union Mech"/>
    <s v="Particleman"/>
    <x v="3"/>
    <n v="7"/>
    <n v="0"/>
    <s v="First World War surplus"/>
    <s v="Questionable"/>
    <n v="1"/>
    <s v="Elite"/>
    <n v="12"/>
    <n v="11"/>
    <n v="5"/>
    <s v="Mixed Economy"/>
    <n v="686"/>
    <n v="70"/>
    <s v="Untapped"/>
    <n v="90"/>
    <s v="Powerful"/>
    <n v="9"/>
    <s v="East Africa"/>
    <s v="Neutral"/>
    <n v="20525"/>
    <s v="http://blocgame.com/stats.php?id=64591"/>
    <n v="0"/>
    <n v="0"/>
    <n v="13775"/>
    <n v="29.919825072886297"/>
    <n v="114.33333333333333"/>
    <n v="3420.8333333333335"/>
  </r>
  <r>
    <s v="empire hanafi"/>
    <s v="hanafi"/>
    <x v="8"/>
    <n v="39"/>
    <n v="0"/>
    <s v="Finest of the 19th century"/>
    <s v="Gandhi-like"/>
    <n v="1"/>
    <s v="Good"/>
    <n v="10"/>
    <n v="13"/>
    <n v="5"/>
    <s v="Central Planning"/>
    <n v="686"/>
    <n v="588"/>
    <s v="Near Depletion"/>
    <n v="10"/>
    <s v="Somewhat Large"/>
    <n v="6"/>
    <s v="East Indies"/>
    <s v="Soviet Union"/>
    <n v="24166"/>
    <s v="http://blocgame.com/stats.php?id=64663"/>
    <n v="0"/>
    <n v="0"/>
    <n v="16666"/>
    <n v="35.227405247813408"/>
    <n v="114.33333333333333"/>
    <n v="4027.6666666666665"/>
  </r>
  <r>
    <s v="landoffensive"/>
    <s v="landoffensive"/>
    <x v="8"/>
    <n v="3"/>
    <n v="0"/>
    <s v="First World War surplus"/>
    <s v="Good"/>
    <n v="0"/>
    <s v="Undisciplined Rabble"/>
    <n v="176"/>
    <n v="2"/>
    <n v="0"/>
    <s v="Mixed Economy"/>
    <n v="685"/>
    <n v="40"/>
    <s v="Untapped"/>
    <n v="90"/>
    <s v="Mediocre"/>
    <n v="4.5"/>
    <s v="China"/>
    <s v="Neutral"/>
    <n v="12614"/>
    <s v="http://blocgame.com/stats.php?id=64291"/>
    <n v="0"/>
    <n v="0"/>
    <n v="11864"/>
    <n v="18.414598540145985"/>
    <n v="114.16666666666667"/>
    <n v="2102.3333333333335"/>
  </r>
  <r>
    <s v="Scorchweldia"/>
    <s v="starcam19"/>
    <x v="8"/>
    <n v="17"/>
    <n v="0"/>
    <s v="First World War surplus"/>
    <s v="Nice"/>
    <n v="1"/>
    <s v="Elite"/>
    <n v="6"/>
    <n v="5"/>
    <n v="3"/>
    <s v="Central Planning"/>
    <n v="682"/>
    <n v="133"/>
    <s v="Untapped"/>
    <n v="90"/>
    <s v="Mediocre"/>
    <n v="4.5"/>
    <s v="Pacific Rim"/>
    <s v="Neutral"/>
    <n v="11095"/>
    <s v="http://blocgame.com/stats.php?id=65201"/>
    <n v="0"/>
    <n v="0"/>
    <n v="7345"/>
    <n v="16.268328445747802"/>
    <n v="113.66666666666667"/>
    <n v="1849.1666666666667"/>
  </r>
  <r>
    <s v="FuckPussyStan"/>
    <s v="AutisticNigger"/>
    <x v="12"/>
    <n v="2"/>
    <n v="0"/>
    <s v="Second World War surplus"/>
    <s v="Questionable"/>
    <n v="0"/>
    <s v="Undisciplined Rabble"/>
    <n v="3"/>
    <n v="3"/>
    <n v="3"/>
    <s v="Mixed Economy"/>
    <n v="680"/>
    <n v="3"/>
    <n v="0"/>
    <n v="40"/>
    <s v="None"/>
    <n v="0"/>
    <s v="Mesopotamia"/>
    <s v="Neutral"/>
    <n v="4885"/>
    <s v="http://blocgame.com/stats.php?id=64781"/>
    <n v="0"/>
    <n v="0"/>
    <n v="2635"/>
    <n v="7.1838235294117645"/>
    <n v="113.33333333333333"/>
    <n v="814.16666666666663"/>
  </r>
  <r>
    <s v="Frostyputania"/>
    <s v="Frostyputa"/>
    <x v="0"/>
    <n v="61"/>
    <n v="1"/>
    <s v="Second World War surplus"/>
    <s v="Gandhi-like"/>
    <n v="2"/>
    <s v="Good"/>
    <n v="10"/>
    <n v="11"/>
    <n v="5"/>
    <s v="Central Planning"/>
    <n v="677"/>
    <n v="141"/>
    <s v="Untapped"/>
    <n v="90"/>
    <s v="Powerful"/>
    <n v="9"/>
    <s v="Gran Colombia"/>
    <s v="Neutral"/>
    <n v="30498"/>
    <s v="http://blocgame.com/stats.php?id=42065"/>
    <n v="0"/>
    <n v="0"/>
    <n v="22998"/>
    <n v="45.048744460856717"/>
    <n v="112.83333333333333"/>
    <n v="5083"/>
  </r>
  <r>
    <s v="Niematah"/>
    <s v="Dmitri Boris"/>
    <x v="13"/>
    <n v="29"/>
    <n v="0"/>
    <s v="Second World War surplus"/>
    <s v="Questionable"/>
    <n v="0"/>
    <s v="Standard"/>
    <n v="21"/>
    <n v="5"/>
    <n v="2"/>
    <s v="Central Planning"/>
    <n v="674"/>
    <n v="69"/>
    <s v="Near Depletion"/>
    <n v="10"/>
    <s v="Mediocre"/>
    <n v="4.5"/>
    <s v="China"/>
    <s v="Soviet Union"/>
    <n v="13246"/>
    <s v="http://blocgame.com/stats.php?id=65111"/>
    <n v="0"/>
    <n v="0"/>
    <n v="10621"/>
    <n v="19.652818991097924"/>
    <n v="112.33333333333333"/>
    <n v="2207.6666666666665"/>
  </r>
  <r>
    <s v="macai"/>
    <s v="macibai"/>
    <x v="19"/>
    <n v="68"/>
    <n v="0"/>
    <s v="Second World War surplus"/>
    <s v="Pariah"/>
    <n v="1"/>
    <s v="Standard"/>
    <n v="9"/>
    <n v="19"/>
    <n v="0"/>
    <s v="Mixed Economy"/>
    <n v="671"/>
    <n v="0"/>
    <s v="Near Depletion"/>
    <n v="10"/>
    <s v="Small"/>
    <n v="3"/>
    <s v="Caribbean"/>
    <s v="United States"/>
    <n v="31205"/>
    <s v="http://blocgame.com/stats.php?id=65044"/>
    <n v="0"/>
    <n v="0"/>
    <n v="23330"/>
    <n v="46.505216095380028"/>
    <n v="111.83333333333333"/>
    <n v="5200.833333333333"/>
  </r>
  <r>
    <s v="Utagha"/>
    <s v="Tengku"/>
    <x v="8"/>
    <n v="80"/>
    <n v="5"/>
    <s v="Second World War surplus"/>
    <s v="Nice"/>
    <n v="3"/>
    <s v="Elite"/>
    <n v="0"/>
    <n v="22"/>
    <n v="9"/>
    <s v="Central Planning"/>
    <n v="671"/>
    <n v="322"/>
    <s v="Untapped"/>
    <n v="90"/>
    <s v="Large"/>
    <n v="7.5"/>
    <s v="East Indies"/>
    <s v="Soviet Union"/>
    <n v="32263"/>
    <s v="http://blocgame.com/stats.php?id=65443"/>
    <n v="0"/>
    <n v="0"/>
    <n v="18388"/>
    <n v="48.081967213114751"/>
    <n v="111.83333333333333"/>
    <n v="5377.166666666667"/>
  </r>
  <r>
    <s v="Thiepia"/>
    <s v="RulerKing"/>
    <x v="8"/>
    <n v="0"/>
    <n v="0"/>
    <s v="First World War surplus"/>
    <s v="Questionable"/>
    <n v="0"/>
    <s v="Undisciplined Rabble"/>
    <n v="0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Arabia-Scotland"/>
    <s v="Scythe Massakur"/>
    <x v="31"/>
    <n v="20"/>
    <n v="0"/>
    <s v="First World War surplus"/>
    <s v="Gandhi-like"/>
    <n v="1"/>
    <s v="Elite"/>
    <n v="1"/>
    <n v="7"/>
    <n v="4"/>
    <s v="Mixed Economy"/>
    <n v="670"/>
    <n v="1062"/>
    <n v="0"/>
    <n v="40"/>
    <s v="Mediocre"/>
    <n v="4.5"/>
    <s v="Mesopotamia"/>
    <s v="Soviet Union"/>
    <n v="20618"/>
    <s v="http://blocgame.com/stats.php?id=65273"/>
    <n v="0"/>
    <n v="0"/>
    <n v="15743"/>
    <n v="30.773134328358211"/>
    <n v="111.66666666666667"/>
    <n v="3436.3333333333335"/>
  </r>
  <r>
    <s v="Kalashstan"/>
    <s v="Kalashstan"/>
    <x v="8"/>
    <n v="2"/>
    <n v="0"/>
    <s v="First World War surplus"/>
    <s v="Good"/>
    <n v="0"/>
    <s v="Poor"/>
    <n v="177"/>
    <n v="2"/>
    <n v="0"/>
    <s v="Mixed Economy"/>
    <n v="669"/>
    <n v="0"/>
    <s v="Untapped"/>
    <n v="90"/>
    <s v="None"/>
    <n v="0"/>
    <s v="China"/>
    <s v="Neutral"/>
    <n v="13613"/>
    <s v="http://blocgame.com/stats.php?id=64289"/>
    <n v="0"/>
    <n v="0"/>
    <n v="12863"/>
    <n v="20.348281016442453"/>
    <n v="111.5"/>
    <n v="2268.8333333333335"/>
  </r>
  <r>
    <s v="zadistan"/>
    <s v="zmaster"/>
    <x v="12"/>
    <n v="3"/>
    <n v="0"/>
    <s v="Second World War surplus"/>
    <s v="Gandhi-like"/>
    <n v="1"/>
    <s v="Elite"/>
    <n v="15"/>
    <n v="11"/>
    <n v="5"/>
    <s v="Central Planning"/>
    <n v="669"/>
    <n v="4412"/>
    <n v="0"/>
    <n v="40"/>
    <s v="Meagre"/>
    <n v="1.5"/>
    <s v="Arabia"/>
    <s v="Soviet Union"/>
    <n v="26059"/>
    <s v="http://blocgame.com/stats.php?id=65342"/>
    <n v="0"/>
    <n v="0"/>
    <n v="19309"/>
    <n v="38.95216741405082"/>
    <n v="111.5"/>
    <n v="4343.166666666667"/>
  </r>
  <r>
    <s v="Pasir Dua Butir"/>
    <s v="Rocky Malaya"/>
    <x v="0"/>
    <n v="113"/>
    <n v="0"/>
    <s v="Second World War surplus"/>
    <s v="Gandhi-like"/>
    <n v="2"/>
    <s v="Standard"/>
    <n v="4"/>
    <n v="17"/>
    <n v="9"/>
    <s v="Free Market"/>
    <n v="668"/>
    <n v="48"/>
    <s v="Untapped"/>
    <n v="90"/>
    <s v="Large"/>
    <n v="7.5"/>
    <s v="East Indies"/>
    <s v="United States"/>
    <n v="24258"/>
    <s v="http://blocgame.com/stats.php?id=60687"/>
    <n v="0"/>
    <n v="0"/>
    <n v="13008"/>
    <n v="36.314371257485028"/>
    <n v="111.33333333333333"/>
    <n v="4043"/>
  </r>
  <r>
    <s v="dendiface"/>
    <s v="dendiface"/>
    <x v="8"/>
    <n v="2"/>
    <n v="0"/>
    <s v="Finest of the 19th century"/>
    <s v="Nice"/>
    <n v="0"/>
    <s v="Undisciplined Rabble"/>
    <n v="176"/>
    <n v="2"/>
    <n v="2"/>
    <s v="Mixed Economy"/>
    <n v="664"/>
    <n v="2457"/>
    <s v="Untapped"/>
    <n v="90"/>
    <s v="None"/>
    <n v="0"/>
    <s v="Atlas"/>
    <s v="Neutral"/>
    <n v="12950"/>
    <s v="http://blocgame.com/stats.php?id=64319"/>
    <n v="0"/>
    <n v="0"/>
    <n v="11450"/>
    <n v="19.503012048192772"/>
    <n v="110.66666666666667"/>
    <n v="2158.3333333333335"/>
  </r>
  <r>
    <s v="Tendong"/>
    <s v="kijang"/>
    <x v="8"/>
    <n v="3"/>
    <n v="0"/>
    <s v="First World War surplus"/>
    <s v="Questionable"/>
    <n v="0"/>
    <s v="Undisciplined Rabble"/>
    <n v="34"/>
    <n v="0"/>
    <n v="0"/>
    <s v="Mixed Economy"/>
    <n v="662"/>
    <n v="0"/>
    <s v="Untapped"/>
    <n v="90"/>
    <s v="None"/>
    <n v="0"/>
    <s v="Pacific Rim"/>
    <s v="Neutral"/>
    <n v="210"/>
    <s v="http://blocgame.com/stats.php?id=62178"/>
    <n v="0"/>
    <n v="0"/>
    <n v="210"/>
    <n v="0.31722054380664655"/>
    <n v="110.33333333333333"/>
    <n v="35"/>
  </r>
  <r>
    <s v="Panarasia"/>
    <s v="Talleyrand"/>
    <x v="8"/>
    <n v="42"/>
    <n v="0"/>
    <s v="First World War surplus"/>
    <s v="Gandhi-like"/>
    <n v="0"/>
    <s v="Undisciplined Rabble"/>
    <n v="1"/>
    <n v="2"/>
    <n v="0"/>
    <s v="Mixed Economy"/>
    <n v="658"/>
    <n v="0"/>
    <n v="0"/>
    <n v="40"/>
    <s v="Small"/>
    <n v="3"/>
    <s v="Caribbean"/>
    <s v="Neutral"/>
    <n v="13732"/>
    <s v="http://blocgame.com/stats.php?id=64860"/>
    <n v="0"/>
    <n v="0"/>
    <n v="12982"/>
    <n v="20.869300911854104"/>
    <n v="109.66666666666667"/>
    <n v="2288.6666666666665"/>
  </r>
  <r>
    <s v="Well Bad"/>
    <s v="nogoodnastynegro"/>
    <x v="0"/>
    <n v="52"/>
    <n v="0"/>
    <s v="First World War surplus"/>
    <s v="Isolated"/>
    <n v="0"/>
    <s v="Standard"/>
    <n v="12"/>
    <n v="9"/>
    <n v="7"/>
    <s v="Mixed Economy"/>
    <n v="658"/>
    <n v="342"/>
    <s v="Untapped"/>
    <n v="90"/>
    <s v="Large"/>
    <n v="7.5"/>
    <s v="East Africa"/>
    <s v="Neutral"/>
    <n v="41394"/>
    <s v="http://blocgame.com/stats.php?id=65032"/>
    <n v="0"/>
    <n v="0"/>
    <n v="35394"/>
    <n v="62.908814589665653"/>
    <n v="109.66666666666667"/>
    <n v="6899"/>
  </r>
  <r>
    <s v="Sanlucia"/>
    <s v="johnnylaw1990"/>
    <x v="3"/>
    <n v="24"/>
    <n v="0"/>
    <s v="Korean War surplus"/>
    <s v="Pariah"/>
    <n v="1"/>
    <s v="Elite"/>
    <n v="0"/>
    <n v="9"/>
    <n v="16"/>
    <s v="Mixed Economy"/>
    <n v="656"/>
    <n v="3732"/>
    <s v="Depleted"/>
    <n v="0"/>
    <s v="Mediocre"/>
    <n v="4.5"/>
    <s v="Arabia"/>
    <s v="Soviet Union"/>
    <n v="19057"/>
    <s v="http://blocgame.com/stats.php?id=59921"/>
    <n v="0"/>
    <n v="0"/>
    <n v="8932"/>
    <n v="29.050304878048781"/>
    <n v="109.33333333333333"/>
    <n v="3176.1666666666665"/>
  </r>
  <r>
    <s v="GRAVYPIPE"/>
    <s v="ElDeuce"/>
    <x v="3"/>
    <n v="36"/>
    <n v="0"/>
    <s v="First World War surplus"/>
    <s v="Questionable"/>
    <n v="0"/>
    <s v="Undisciplined Rabble"/>
    <n v="12"/>
    <n v="6"/>
    <n v="9"/>
    <s v="Mixed Economy"/>
    <n v="650"/>
    <n v="1489"/>
    <s v="Plentiful"/>
    <n v="70"/>
    <s v="None"/>
    <n v="0"/>
    <s v="Persia"/>
    <s v="Neutral"/>
    <n v="12607"/>
    <s v="http://blocgame.com/stats.php?id=64560"/>
    <n v="0"/>
    <n v="0"/>
    <n v="6982"/>
    <n v="19.395384615384614"/>
    <n v="108.33333333333333"/>
    <n v="2101.1666666666665"/>
  </r>
  <r>
    <s v="masterspy"/>
    <s v="masterspy"/>
    <x v="8"/>
    <n v="2"/>
    <n v="0"/>
    <s v="First World War surplus"/>
    <s v="Good"/>
    <n v="0"/>
    <s v="Poor"/>
    <n v="177"/>
    <n v="2"/>
    <n v="0"/>
    <s v="Mixed Economy"/>
    <n v="648"/>
    <n v="0"/>
    <s v="Untapped"/>
    <n v="90"/>
    <s v="Mediocre"/>
    <n v="4.5"/>
    <s v="China"/>
    <s v="Neutral"/>
    <n v="16500"/>
    <s v="http://blocgame.com/stats.php?id=64274"/>
    <n v="0"/>
    <n v="0"/>
    <n v="15750"/>
    <n v="25.462962962962962"/>
    <n v="108"/>
    <n v="2750"/>
  </r>
  <r>
    <s v="Carteles"/>
    <s v="Miss Senza"/>
    <x v="8"/>
    <n v="9"/>
    <n v="0"/>
    <s v="First World War surplus"/>
    <s v="Questionable"/>
    <n v="0"/>
    <s v="Undisciplined Rabble"/>
    <n v="7"/>
    <n v="2"/>
    <n v="0"/>
    <s v="Mixed Economy"/>
    <n v="646"/>
    <n v="0"/>
    <s v="Untapped"/>
    <n v="90"/>
    <s v="None"/>
    <n v="0"/>
    <s v="Mesoamerica"/>
    <s v="Neutral"/>
    <n v="4515"/>
    <s v="http://blocgame.com/stats.php?id=63771"/>
    <n v="0"/>
    <n v="0"/>
    <n v="3765"/>
    <n v="6.9891640866873068"/>
    <n v="107.66666666666667"/>
    <n v="752.5"/>
  </r>
  <r>
    <s v="Kikiko"/>
    <s v="Zikiko"/>
    <x v="8"/>
    <n v="27"/>
    <n v="0"/>
    <s v="Second World War surplus"/>
    <s v="Gandhi-like"/>
    <n v="0"/>
    <s v="Undisciplined Rabble"/>
    <n v="16"/>
    <n v="7"/>
    <n v="6"/>
    <s v="Mixed Economy"/>
    <n v="646"/>
    <n v="2138"/>
    <s v="Plentiful"/>
    <n v="70"/>
    <s v="Mediocre"/>
    <n v="4.5"/>
    <s v="Persia"/>
    <s v="Soviet Union"/>
    <n v="10520"/>
    <s v="http://blocgame.com/stats.php?id=65271"/>
    <n v="0"/>
    <n v="0"/>
    <n v="5645"/>
    <n v="16.284829721362229"/>
    <n v="107.66666666666667"/>
    <n v="1753.3333333333333"/>
  </r>
  <r>
    <s v="Satan kingdom"/>
    <s v="alistan1987"/>
    <x v="8"/>
    <n v="4"/>
    <n v="0"/>
    <s v="First World War surplus"/>
    <s v="Normal"/>
    <n v="0"/>
    <s v="Undisciplined Rabble"/>
    <n v="51"/>
    <n v="2"/>
    <n v="0"/>
    <s v="Mixed Economy"/>
    <n v="642"/>
    <n v="0"/>
    <s v="Untapped"/>
    <n v="90"/>
    <s v="None"/>
    <n v="0"/>
    <s v="East Indies"/>
    <s v="Neutral"/>
    <n v="1399"/>
    <s v="http://blocgame.com/stats.php?id=60809"/>
    <n v="0"/>
    <n v="0"/>
    <n v="649"/>
    <n v="2.1791277258566977"/>
    <n v="107"/>
    <n v="233.16666666666666"/>
  </r>
  <r>
    <s v="Rinish"/>
    <s v="Semmus"/>
    <x v="8"/>
    <n v="12"/>
    <n v="0"/>
    <s v="Finest of the 19th century"/>
    <s v="Gandhi-like"/>
    <n v="1"/>
    <s v="Elite"/>
    <n v="12"/>
    <n v="2"/>
    <n v="3"/>
    <s v="Mixed Economy"/>
    <n v="642"/>
    <n v="3103"/>
    <n v="0"/>
    <n v="40"/>
    <s v="Meagre"/>
    <n v="1.5"/>
    <s v="Egypt"/>
    <s v="United States"/>
    <n v="17782"/>
    <s v="http://blocgame.com/stats.php?id=65415"/>
    <n v="0"/>
    <n v="0"/>
    <n v="15157"/>
    <n v="27.697819314641745"/>
    <n v="107"/>
    <n v="2963.6666666666665"/>
  </r>
  <r>
    <s v="Sg Api"/>
    <s v="Alienboy"/>
    <x v="6"/>
    <n v="61"/>
    <n v="0"/>
    <s v="Second World War surplus"/>
    <s v="Gandhi-like"/>
    <n v="1"/>
    <s v="Good"/>
    <n v="15"/>
    <n v="10"/>
    <n v="6"/>
    <s v="Central Planning"/>
    <n v="641"/>
    <n v="553"/>
    <s v="Untapped"/>
    <n v="90"/>
    <s v="Very Powerful"/>
    <n v="10"/>
    <s v="Pacific Rim"/>
    <s v="Soviet Union"/>
    <n v="21101"/>
    <s v="http://blocgame.com/stats.php?id=64798"/>
    <n v="0"/>
    <n v="0"/>
    <n v="14351"/>
    <n v="32.918876755070201"/>
    <n v="106.83333333333333"/>
    <n v="3516.8333333333335"/>
  </r>
  <r>
    <s v="4g93"/>
    <s v="kadafi"/>
    <x v="0"/>
    <n v="99"/>
    <n v="3"/>
    <s v="Korean War surplus"/>
    <s v="Gandhi-like"/>
    <n v="2"/>
    <s v="Standard"/>
    <n v="8"/>
    <n v="13"/>
    <n v="5"/>
    <s v="Central Planning"/>
    <n v="640"/>
    <n v="15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Poorfags"/>
    <s v="Bernie Sanders"/>
    <x v="19"/>
    <n v="140"/>
    <n v="3"/>
    <s v="Second World War surplus"/>
    <s v="Gandhi-like"/>
    <n v="3"/>
    <s v="Undisciplined Rabble"/>
    <n v="16"/>
    <n v="11"/>
    <n v="10"/>
    <s v="Mixed Economy"/>
    <n v="639"/>
    <n v="1989"/>
    <n v="0"/>
    <n v="40"/>
    <s v="Large"/>
    <n v="7.5"/>
    <s v="Persia"/>
    <s v="United States"/>
    <n v="17953"/>
    <s v="http://blocgame.com/stats.php?id=64871"/>
    <n v="0"/>
    <n v="0"/>
    <n v="7828"/>
    <n v="28.095461658841941"/>
    <n v="106.5"/>
    <n v="2992.1666666666665"/>
  </r>
  <r>
    <s v="Vape"/>
    <s v="amira"/>
    <x v="12"/>
    <n v="68"/>
    <n v="0"/>
    <s v="Korean War surplus"/>
    <s v="Gandhi-like"/>
    <n v="2"/>
    <s v="Elite"/>
    <n v="0"/>
    <n v="14"/>
    <n v="14"/>
    <s v="Central Planning"/>
    <n v="633"/>
    <n v="5211"/>
    <s v="Untapped"/>
    <n v="90"/>
    <s v="Very Powerful"/>
    <n v="10"/>
    <s v="Arabia"/>
    <s v="Soviet Union"/>
    <n v="30430"/>
    <s v="http://blocgame.com/stats.php?id=62642"/>
    <n v="0"/>
    <n v="0"/>
    <n v="18430"/>
    <n v="48.072669826224327"/>
    <n v="105.5"/>
    <n v="5071.666666666667"/>
  </r>
  <r>
    <s v="Much War"/>
    <s v="Dan The Magic Man"/>
    <x v="0"/>
    <n v="77"/>
    <n v="1"/>
    <s v="Second World War surplus"/>
    <s v="Gandhi-like"/>
    <n v="4"/>
    <s v="Poor"/>
    <n v="17"/>
    <n v="10"/>
    <n v="18"/>
    <s v="Central Planning"/>
    <n v="632"/>
    <n v="3020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ARABOBIA"/>
    <s v="King Boobooboobsies"/>
    <x v="8"/>
    <n v="2"/>
    <n v="0"/>
    <s v="Second World War surplus"/>
    <s v="Normal"/>
    <n v="0"/>
    <s v="Undisciplined Rabble"/>
    <n v="96"/>
    <n v="4"/>
    <n v="4"/>
    <s v="Mixed Economy"/>
    <n v="632"/>
    <n v="79"/>
    <s v="Untapped"/>
    <n v="90"/>
    <s v="None"/>
    <n v="0"/>
    <s v="Arabia"/>
    <s v="Neutral"/>
    <n v="3013"/>
    <s v="http://blocgame.com/stats.php?id=62683"/>
    <n v="0"/>
    <n v="0"/>
    <n v="13"/>
    <n v="4.7674050632911396"/>
    <n v="105.33333333333333"/>
    <n v="502.16666666666669"/>
  </r>
  <r>
    <s v="New Gloryhole"/>
    <s v="Doctor Feng"/>
    <x v="7"/>
    <n v="20"/>
    <n v="0"/>
    <s v="First World War surplus"/>
    <s v="Good"/>
    <n v="0"/>
    <s v="Undisciplined Rabble"/>
    <n v="12"/>
    <n v="10"/>
    <n v="5"/>
    <s v="Mixed Economy"/>
    <n v="631"/>
    <n v="5"/>
    <s v="Untapped"/>
    <n v="90"/>
    <s v="Meagre"/>
    <n v="1.5"/>
    <s v="East Africa"/>
    <s v="Neutral"/>
    <n v="17511"/>
    <s v="http://blocgame.com/stats.php?id=64578"/>
    <n v="0"/>
    <n v="0"/>
    <n v="11886"/>
    <n v="27.751188589540412"/>
    <n v="105.16666666666667"/>
    <n v="2918.5"/>
  </r>
  <r>
    <s v="Disc"/>
    <s v="Clockwork Man"/>
    <x v="8"/>
    <n v="31"/>
    <n v="0"/>
    <s v="First World War surplus"/>
    <s v="Mad Dog"/>
    <n v="0"/>
    <s v="Elite"/>
    <n v="0"/>
    <n v="6"/>
    <n v="0"/>
    <s v="Central Planning"/>
    <n v="629"/>
    <n v="2"/>
    <s v="Untapped"/>
    <n v="90"/>
    <s v="Small"/>
    <n v="3"/>
    <s v="Mesoamerica"/>
    <s v="Soviet Union"/>
    <n v="26971"/>
    <s v="http://blocgame.com/stats.php?id=65666"/>
    <n v="0"/>
    <n v="0"/>
    <n v="24721"/>
    <n v="42.879173290937999"/>
    <n v="104.83333333333333"/>
    <n v="4495.166666666667"/>
  </r>
  <r>
    <s v="ZY Kingdoms"/>
    <s v="ZY1st"/>
    <x v="0"/>
    <n v="147"/>
    <n v="1"/>
    <s v="Korean War surplus"/>
    <s v="Gandhi-like"/>
    <n v="3"/>
    <s v="Standard"/>
    <n v="11"/>
    <n v="16"/>
    <n v="17"/>
    <s v="Central Planning"/>
    <n v="627"/>
    <n v="5868"/>
    <s v="Untapped"/>
    <n v="90"/>
    <s v="Very Powerful"/>
    <n v="10"/>
    <s v="Mesopotamia"/>
    <s v="Soviet Union"/>
    <n v="48948"/>
    <s v="http://blocgame.com/stats.php?id=62893"/>
    <n v="0"/>
    <s v="1 Tons"/>
    <n v="34323"/>
    <n v="78.066985645933016"/>
    <n v="104.5"/>
    <n v="8158"/>
  </r>
  <r>
    <s v="identitiesys"/>
    <s v="Jason5555"/>
    <x v="8"/>
    <n v="10"/>
    <n v="0"/>
    <s v="First World War surplus"/>
    <s v="Normal"/>
    <n v="1"/>
    <s v="Standard"/>
    <n v="24"/>
    <n v="3"/>
    <n v="1"/>
    <s v="Mixed Economy"/>
    <n v="624"/>
    <n v="33"/>
    <s v="Near Depletion"/>
    <n v="10"/>
    <s v="None"/>
    <n v="0"/>
    <s v="Pacific Rim"/>
    <s v="Neutral"/>
    <n v="12621"/>
    <s v="http://blocgame.com/stats.php?id=64475"/>
    <n v="0"/>
    <n v="0"/>
    <n v="10371"/>
    <n v="20.22596153846154"/>
    <n v="104"/>
    <n v="2103.5"/>
  </r>
  <r>
    <s v="Golden Woods"/>
    <s v="Celeborn002"/>
    <x v="8"/>
    <n v="3"/>
    <n v="0"/>
    <s v="Finest of the 19th century"/>
    <s v="Good"/>
    <n v="0"/>
    <s v="Undisciplined Rabble"/>
    <n v="177"/>
    <n v="2"/>
    <n v="2"/>
    <s v="Mixed Economy"/>
    <n v="621"/>
    <n v="1769"/>
    <s v="Untapped"/>
    <n v="90"/>
    <s v="None"/>
    <n v="0"/>
    <s v="Atlas"/>
    <s v="Neutral"/>
    <n v="6455"/>
    <s v="http://blocgame.com/stats.php?id=64192"/>
    <n v="0"/>
    <n v="0"/>
    <n v="4955"/>
    <n v="10.394524959742352"/>
    <n v="103.5"/>
    <n v="1075.8333333333333"/>
  </r>
  <r>
    <s v="HappyPeople"/>
    <s v="KimJongIgor"/>
    <x v="25"/>
    <n v="8"/>
    <n v="0"/>
    <s v="Second World War surplus"/>
    <s v="Gandhi-like"/>
    <n v="2"/>
    <s v="Elite"/>
    <n v="2"/>
    <n v="8"/>
    <n v="4"/>
    <s v="Central Planning"/>
    <n v="620"/>
    <n v="345"/>
    <n v="0"/>
    <n v="40"/>
    <s v="Meagre"/>
    <n v="1.5"/>
    <s v="China"/>
    <s v="Soviet Union"/>
    <n v="26947"/>
    <s v="http://blocgame.com/stats.php?id=65356"/>
    <n v="0"/>
    <n v="0"/>
    <n v="20947"/>
    <n v="43.46290322580645"/>
    <n v="103.33333333333333"/>
    <n v="4491.166666666667"/>
  </r>
  <r>
    <s v="Puddle of Mudd"/>
    <s v="Mr. Bossman"/>
    <x v="1"/>
    <n v="77"/>
    <n v="0"/>
    <s v="First World War surplus"/>
    <s v="Gandhi-like"/>
    <n v="0"/>
    <s v="Standard"/>
    <n v="14"/>
    <n v="10"/>
    <n v="0"/>
    <s v="Free Market"/>
    <n v="619"/>
    <n v="214"/>
    <s v="Untapped"/>
    <n v="90"/>
    <s v="Powerful"/>
    <n v="9"/>
    <s v="Arabia"/>
    <s v="Soviet Union"/>
    <n v="27108"/>
    <s v="http://blocgame.com/stats.php?id=64311"/>
    <n v="0"/>
    <n v="0"/>
    <n v="23358"/>
    <n v="43.793214862681744"/>
    <n v="103.16666666666667"/>
    <n v="4518"/>
  </r>
  <r>
    <s v="Double A"/>
    <s v="alvin anakin"/>
    <x v="8"/>
    <n v="9"/>
    <n v="0"/>
    <s v="First World War surplus"/>
    <s v="Questionable"/>
    <n v="1"/>
    <s v="Undisciplined Rabble"/>
    <n v="47"/>
    <n v="7"/>
    <n v="6"/>
    <s v="Mixed Economy"/>
    <n v="618"/>
    <n v="439"/>
    <s v="Untapped"/>
    <n v="90"/>
    <s v="Small"/>
    <n v="3"/>
    <s v="Arabia"/>
    <s v="Neutral"/>
    <n v="5155"/>
    <s v="http://blocgame.com/stats.php?id=64615"/>
    <n v="0"/>
    <n v="0"/>
    <n v="-470"/>
    <n v="8.3414239482200649"/>
    <n v="103"/>
    <n v="859.16666666666663"/>
  </r>
  <r>
    <s v="Tojo"/>
    <s v="RafaelTrigo1"/>
    <x v="8"/>
    <n v="9"/>
    <n v="0"/>
    <s v="First World War surplus"/>
    <s v="Angelic"/>
    <n v="1"/>
    <s v="Elite"/>
    <n v="13"/>
    <n v="12"/>
    <n v="1"/>
    <s v="Central Planning"/>
    <n v="616"/>
    <n v="478"/>
    <s v="Untapped"/>
    <n v="90"/>
    <s v="Small"/>
    <n v="3"/>
    <s v="Gran Colombia"/>
    <s v="Soviet Union"/>
    <n v="16667"/>
    <s v="http://blocgame.com/stats.php?id=50821"/>
    <n v="0"/>
    <n v="0"/>
    <n v="11042"/>
    <n v="27.056818181818183"/>
    <n v="102.66666666666667"/>
    <n v="2777.8333333333335"/>
  </r>
  <r>
    <s v="Togunia"/>
    <s v="Toguno"/>
    <x v="32"/>
    <n v="10"/>
    <n v="0"/>
    <s v="First World War surplus"/>
    <s v="Gandhi-like"/>
    <n v="2"/>
    <s v="Standard"/>
    <n v="3"/>
    <n v="9"/>
    <n v="6"/>
    <s v="Mixed Economy"/>
    <n v="615"/>
    <n v="0"/>
    <s v="Untapped"/>
    <n v="90"/>
    <s v="Small"/>
    <n v="3"/>
    <s v="Guinea"/>
    <s v="Neutral"/>
    <n v="19853"/>
    <s v="http://blocgame.com/stats.php?id=65131"/>
    <n v="0"/>
    <n v="0"/>
    <n v="12728"/>
    <n v="32.28130081300813"/>
    <n v="102.5"/>
    <n v="3308.8333333333335"/>
  </r>
  <r>
    <s v="Picanninia"/>
    <s v="oppengrubenfuhrer"/>
    <x v="14"/>
    <n v="7"/>
    <n v="0"/>
    <s v="First World War surplus"/>
    <s v="Normal"/>
    <n v="1"/>
    <s v="Undisciplined Rabble"/>
    <n v="12"/>
    <n v="15"/>
    <n v="3"/>
    <s v="Mixed Economy"/>
    <n v="614"/>
    <n v="228"/>
    <s v="Untapped"/>
    <n v="90"/>
    <s v="Meagre"/>
    <n v="1.5"/>
    <s v="East Africa"/>
    <s v="Neutral"/>
    <n v="9647"/>
    <s v="http://blocgame.com/stats.php?id=64400"/>
    <n v="0"/>
    <n v="0"/>
    <n v="2147"/>
    <n v="15.711726384364821"/>
    <n v="102.33333333333333"/>
    <n v="1607.8333333333333"/>
  </r>
  <r>
    <s v="SG UDANG"/>
    <s v="JOHNRAMBO"/>
    <x v="14"/>
    <n v="40"/>
    <n v="0"/>
    <s v="Second World War surplus"/>
    <s v="Gandhi-like"/>
    <n v="0"/>
    <s v="Undisciplined Rabble"/>
    <n v="15"/>
    <n v="7"/>
    <n v="14"/>
    <s v="Free Market"/>
    <n v="614"/>
    <n v="1176"/>
    <n v="0"/>
    <n v="40"/>
    <s v="Small"/>
    <n v="3"/>
    <s v="Mesopotamia"/>
    <s v="Soviet Union"/>
    <n v="13890"/>
    <s v="http://blocgame.com/stats.php?id=65074"/>
    <n v="0"/>
    <n v="0"/>
    <n v="6015"/>
    <n v="22.622149837133552"/>
    <n v="102.33333333333333"/>
    <n v="2315"/>
  </r>
  <r>
    <s v="Ireldan"/>
    <s v="QDAWG"/>
    <x v="8"/>
    <n v="3"/>
    <n v="0"/>
    <s v="First World War surplus"/>
    <s v="Normal"/>
    <n v="0"/>
    <s v="Undisciplined Rabble"/>
    <n v="0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Kingdom states"/>
    <s v="areezie"/>
    <x v="29"/>
    <n v="24"/>
    <n v="1"/>
    <s v="Korean War surplus"/>
    <s v="Gandhi-like"/>
    <n v="3"/>
    <s v="Elite"/>
    <n v="0"/>
    <n v="13"/>
    <n v="9"/>
    <s v="Free Market"/>
    <n v="609"/>
    <n v="4208"/>
    <s v="Untapped"/>
    <n v="90"/>
    <s v="Mediocre"/>
    <n v="4.5"/>
    <s v="Atlas"/>
    <s v="United States"/>
    <n v="20239"/>
    <s v="http://blocgame.com/stats.php?id=64464"/>
    <n v="0"/>
    <n v="0"/>
    <n v="9739"/>
    <n v="33.233169129720856"/>
    <n v="101.5"/>
    <n v="3373.1666666666665"/>
  </r>
  <r>
    <s v="PENGHASUT"/>
    <s v="pegasus"/>
    <x v="0"/>
    <n v="171"/>
    <n v="0"/>
    <s v="Second World War surplus"/>
    <s v="Normal"/>
    <n v="1"/>
    <s v="Poor"/>
    <n v="9"/>
    <n v="19"/>
    <n v="1"/>
    <s v="Mixed Economy"/>
    <n v="609"/>
    <n v="23"/>
    <s v="Near Depletion"/>
    <n v="10"/>
    <s v="Powerful"/>
    <n v="9"/>
    <s v="East Indies"/>
    <s v="Soviet Union"/>
    <n v="30232"/>
    <s v="http://blocgame.com/stats.php?id=64637"/>
    <n v="0"/>
    <n v="0"/>
    <n v="21982"/>
    <n v="49.642036124794743"/>
    <n v="101.5"/>
    <n v="5038.666666666667"/>
  </r>
  <r>
    <s v="Jigaboo Tribe"/>
    <s v="Spearchucker Jones"/>
    <x v="14"/>
    <n v="50"/>
    <n v="0"/>
    <s v="First World War surplus"/>
    <s v="Questionable"/>
    <n v="0"/>
    <s v="Good"/>
    <n v="12"/>
    <n v="8"/>
    <n v="2"/>
    <s v="Mixed Economy"/>
    <n v="606"/>
    <n v="465"/>
    <s v="Untapped"/>
    <n v="90"/>
    <s v="None"/>
    <n v="0"/>
    <s v="East Africa"/>
    <s v="Neutral"/>
    <n v="18453"/>
    <s v="http://blocgame.com/stats.php?id=65027"/>
    <n v="0"/>
    <n v="0"/>
    <n v="14703"/>
    <n v="30.450495049504951"/>
    <n v="101"/>
    <n v="3075.5"/>
  </r>
  <r>
    <s v="GET MEMED"/>
    <s v="MEMES4DAYS"/>
    <x v="8"/>
    <n v="19"/>
    <n v="0"/>
    <s v="Finest of the 19th century"/>
    <s v="Gandhi-like"/>
    <n v="1"/>
    <s v="Undisciplined Rabble"/>
    <n v="18"/>
    <n v="4"/>
    <n v="1"/>
    <s v="Mixed Economy"/>
    <n v="606"/>
    <n v="2752"/>
    <s v="Untapped"/>
    <n v="90"/>
    <s v="None"/>
    <n v="0"/>
    <s v="Egypt"/>
    <s v="United States"/>
    <n v="13410"/>
    <s v="http://blocgame.com/stats.php?id=65183"/>
    <n v="0"/>
    <n v="0"/>
    <n v="10785"/>
    <n v="22.128712871287128"/>
    <n v="101"/>
    <n v="2235"/>
  </r>
  <r>
    <s v="Atas"/>
    <s v="Jerung"/>
    <x v="6"/>
    <n v="31"/>
    <n v="0"/>
    <s v="Second World War surplus"/>
    <s v="Gandhi-like"/>
    <n v="2"/>
    <s v="Good"/>
    <n v="9"/>
    <n v="7"/>
    <n v="2"/>
    <s v="Free Market"/>
    <n v="605"/>
    <n v="145"/>
    <s v="Untapped"/>
    <n v="90"/>
    <s v="Somewhat Large"/>
    <n v="6"/>
    <s v="Caribbean"/>
    <s v="United States"/>
    <n v="27493"/>
    <s v="http://blocgame.com/stats.php?id=65457"/>
    <n v="0"/>
    <n v="0"/>
    <n v="22618"/>
    <n v="45.442975206611571"/>
    <n v="100.83333333333333"/>
    <n v="4582.166666666667"/>
  </r>
  <r>
    <s v="iraandsai"/>
    <s v="saifulnizam"/>
    <x v="8"/>
    <n v="1"/>
    <n v="0"/>
    <s v="Finest of the 19th century"/>
    <s v="Good"/>
    <n v="1"/>
    <s v="Undisciplined Rabble"/>
    <n v="5"/>
    <n v="5"/>
    <n v="2"/>
    <s v="Mixed Economy"/>
    <n v="603"/>
    <n v="147"/>
    <s v="Untapped"/>
    <n v="90"/>
    <s v="None"/>
    <n v="0"/>
    <s v="Indochina"/>
    <s v="Neutral"/>
    <n v="16645"/>
    <s v="http://blocgame.com/stats.php?id=65232"/>
    <n v="0"/>
    <n v="0"/>
    <n v="13270"/>
    <n v="27.603648424543948"/>
    <n v="100.5"/>
    <n v="2774.1666666666665"/>
  </r>
  <r>
    <s v="Scythia"/>
    <s v="ScytheMassakur"/>
    <x v="8"/>
    <n v="7"/>
    <n v="0"/>
    <s v="Finest of the 19th century"/>
    <s v="Gandhi-like"/>
    <n v="0"/>
    <s v="Standard"/>
    <n v="4"/>
    <n v="3"/>
    <n v="1"/>
    <s v="Mixed Economy"/>
    <n v="598"/>
    <n v="1281"/>
    <s v="Untapped"/>
    <n v="90"/>
    <s v="Meagre"/>
    <n v="1.5"/>
    <s v="Mesopotamia"/>
    <s v="Neutral"/>
    <n v="13236"/>
    <s v="http://blocgame.com/stats.php?id=65215"/>
    <n v="0"/>
    <n v="0"/>
    <n v="11736"/>
    <n v="22.133779264214049"/>
    <n v="99.666666666666671"/>
    <n v="2206"/>
  </r>
  <r>
    <s v="room worl"/>
    <s v="zaullead"/>
    <x v="8"/>
    <n v="10"/>
    <n v="0"/>
    <s v="First World War surplus"/>
    <s v="Gandhi-like"/>
    <n v="1"/>
    <s v="Good"/>
    <n v="1"/>
    <n v="3"/>
    <n v="1"/>
    <s v="Central Planning"/>
    <n v="596"/>
    <n v="448"/>
    <s v="Untapped"/>
    <n v="90"/>
    <s v="None"/>
    <n v="0"/>
    <s v="East Indies"/>
    <s v="Soviet Union"/>
    <n v="13613"/>
    <s v="http://blocgame.com/stats.php?id=65302"/>
    <n v="0"/>
    <n v="0"/>
    <n v="11363"/>
    <n v="22.840604026845636"/>
    <n v="99.333333333333329"/>
    <n v="2268.8333333333335"/>
  </r>
  <r>
    <s v="ID 309"/>
    <s v="cxcxxxxx"/>
    <x v="1"/>
    <n v="79"/>
    <n v="0"/>
    <s v="Second World War surplus"/>
    <s v="Gandhi-like"/>
    <n v="2"/>
    <s v="Poor"/>
    <n v="14"/>
    <n v="8"/>
    <n v="3"/>
    <s v="Central Planning"/>
    <n v="591"/>
    <n v="3478"/>
    <s v="Untapped"/>
    <n v="90"/>
    <s v="Somewhat Large"/>
    <n v="6"/>
    <s v="Persia"/>
    <s v="Soviet Union"/>
    <n v="29670"/>
    <s v="http://blocgame.com/stats.php?id=64985"/>
    <n v="0"/>
    <n v="0"/>
    <n v="24045"/>
    <n v="50.203045685279186"/>
    <n v="98.5"/>
    <n v="4945"/>
  </r>
  <r>
    <s v="superpower"/>
    <s v="super"/>
    <x v="6"/>
    <n v="9"/>
    <n v="0"/>
    <s v="Second World War surplus"/>
    <s v="Normal"/>
    <n v="0"/>
    <s v="Undisciplined Rabble"/>
    <n v="15"/>
    <n v="14"/>
    <n v="5"/>
    <s v="Mixed Economy"/>
    <n v="590"/>
    <n v="1034"/>
    <s v="Near Depletion"/>
    <n v="10"/>
    <s v="None"/>
    <n v="0"/>
    <s v="Persia"/>
    <s v="Neutral"/>
    <n v="7476"/>
    <s v="http://blocgame.com/stats.php?id=64012"/>
    <n v="0"/>
    <n v="0"/>
    <n v="351"/>
    <n v="12.671186440677966"/>
    <n v="98.333333333333329"/>
    <n v="1246"/>
  </r>
  <r>
    <s v="Miribia"/>
    <s v="trowaphoenix"/>
    <x v="33"/>
    <n v="20"/>
    <n v="0"/>
    <s v="First World War surplus"/>
    <s v="Gandhi-like"/>
    <n v="0"/>
    <s v="Poor"/>
    <n v="36"/>
    <n v="2"/>
    <n v="2"/>
    <s v="Central Planning"/>
    <n v="587"/>
    <n v="285"/>
    <s v="Untapped"/>
    <n v="90"/>
    <s v="Small"/>
    <n v="3"/>
    <s v="Mesoamerica"/>
    <s v="Neutral"/>
    <n v="20000"/>
    <s v="http://blocgame.com/stats.php?id=54560"/>
    <n v="0"/>
    <n v="0"/>
    <n v="18500"/>
    <n v="34.071550255536629"/>
    <n v="97.833333333333329"/>
    <n v="3333.3333333333335"/>
  </r>
  <r>
    <s v="Durian Pancake"/>
    <s v="rikkie_chong"/>
    <x v="5"/>
    <n v="40"/>
    <n v="0"/>
    <s v="Second World War surplus"/>
    <s v="Gandhi-like"/>
    <n v="0"/>
    <s v="Elite"/>
    <n v="1"/>
    <n v="12"/>
    <n v="6"/>
    <s v="Free Market"/>
    <n v="586"/>
    <n v="426"/>
    <n v="0"/>
    <n v="40"/>
    <s v="None"/>
    <n v="0"/>
    <s v="China"/>
    <s v="United States"/>
    <n v="16335"/>
    <s v="http://blocgame.com/stats.php?id=61799"/>
    <n v="0"/>
    <n v="0"/>
    <n v="9585"/>
    <n v="27.875426621160411"/>
    <n v="97.666666666666671"/>
    <n v="2722.5"/>
  </r>
  <r>
    <s v="Velts"/>
    <s v="Melvin Potts"/>
    <x v="8"/>
    <n v="4"/>
    <n v="0"/>
    <s v="Finest of the 19th century"/>
    <s v="Good"/>
    <n v="0"/>
    <s v="Undisciplined Rabble"/>
    <n v="86"/>
    <n v="2"/>
    <n v="0"/>
    <s v="Mixed Economy"/>
    <n v="583"/>
    <n v="0"/>
    <s v="Untapped"/>
    <n v="90"/>
    <s v="None"/>
    <n v="0"/>
    <s v="Arabia"/>
    <s v="Neutral"/>
    <n v="4561"/>
    <s v="http://blocgame.com/stats.php?id=61389"/>
    <n v="0"/>
    <n v="0"/>
    <n v="3811"/>
    <n v="7.8233276157804461"/>
    <n v="97.166666666666671"/>
    <n v="760.16666666666663"/>
  </r>
  <r>
    <s v="Fuckyourself"/>
    <s v="Multi7"/>
    <x v="8"/>
    <n v="8"/>
    <n v="0"/>
    <s v="Finest of the 19th century"/>
    <s v="Gandhi-like"/>
    <n v="0"/>
    <s v="Poor"/>
    <n v="0"/>
    <n v="4"/>
    <n v="0"/>
    <s v="Free Market"/>
    <n v="581"/>
    <n v="0"/>
    <s v="Untapped"/>
    <n v="90"/>
    <s v="None"/>
    <n v="0"/>
    <s v="Guinea"/>
    <s v="Neutral"/>
    <n v="16500"/>
    <s v="http://blocgame.com/stats.php?id=65428"/>
    <n v="0"/>
    <n v="0"/>
    <n v="15000"/>
    <n v="28.399311531841651"/>
    <n v="96.833333333333329"/>
    <n v="2750"/>
  </r>
  <r>
    <s v="Rzechovxlovkia"/>
    <s v="M.Hariz"/>
    <x v="3"/>
    <n v="7"/>
    <n v="0"/>
    <s v="First World War surplus"/>
    <s v="Gandhi-like"/>
    <n v="0"/>
    <s v="Good"/>
    <n v="125"/>
    <n v="2"/>
    <n v="0"/>
    <s v="Central Planning"/>
    <n v="579"/>
    <n v="0"/>
    <s v="Untapped"/>
    <n v="90"/>
    <s v="None"/>
    <n v="0"/>
    <s v="Arabia"/>
    <s v="Neutral"/>
    <n v="13477"/>
    <s v="http://blocgame.com/stats.php?id=61967"/>
    <n v="0"/>
    <n v="0"/>
    <n v="12727"/>
    <n v="23.276338514680482"/>
    <n v="96.5"/>
    <n v="2246.1666666666665"/>
  </r>
  <r>
    <s v="Wussan"/>
    <s v="Handri"/>
    <x v="3"/>
    <n v="69"/>
    <n v="0"/>
    <s v="First World War surplus"/>
    <s v="Gandhi-like"/>
    <n v="1"/>
    <s v="Poor"/>
    <n v="14"/>
    <n v="10"/>
    <n v="6"/>
    <s v="Central Planning"/>
    <n v="577"/>
    <n v="995"/>
    <s v="Untapped"/>
    <n v="90"/>
    <s v="Meagre"/>
    <n v="1.5"/>
    <s v="Persia"/>
    <s v="Soviet Union"/>
    <n v="27701"/>
    <s v="http://blocgame.com/stats.php?id=50197"/>
    <n v="0"/>
    <n v="0"/>
    <n v="20951"/>
    <n v="48.008665511265164"/>
    <n v="96.166666666666671"/>
    <n v="4616.833333333333"/>
  </r>
  <r>
    <s v="sixpool"/>
    <s v="sixpool"/>
    <x v="8"/>
    <n v="2"/>
    <n v="0"/>
    <s v="Finest of the 19th century"/>
    <s v="Nice"/>
    <n v="0"/>
    <s v="Undisciplined Rabble"/>
    <n v="176"/>
    <n v="2"/>
    <n v="2"/>
    <s v="Mixed Economy"/>
    <n v="577"/>
    <n v="547"/>
    <s v="Untapped"/>
    <n v="90"/>
    <s v="None"/>
    <n v="0"/>
    <s v="Atlas"/>
    <s v="Neutral"/>
    <n v="11159"/>
    <s v="http://blocgame.com/stats.php?id=64331"/>
    <n v="0"/>
    <n v="0"/>
    <n v="9659"/>
    <n v="19.339688041594453"/>
    <n v="96.166666666666671"/>
    <n v="1859.8333333333333"/>
  </r>
  <r>
    <s v="Agonda"/>
    <s v="Agonda"/>
    <x v="2"/>
    <n v="59"/>
    <n v="0"/>
    <s v="First World War surplus"/>
    <s v="Gandhi-like"/>
    <n v="2"/>
    <s v="Poor"/>
    <n v="15"/>
    <n v="12"/>
    <n v="3"/>
    <s v="Central Planning"/>
    <n v="574"/>
    <n v="79"/>
    <s v="Untapped"/>
    <n v="90"/>
    <s v="Meagre"/>
    <n v="1.5"/>
    <s v="China"/>
    <s v="Soviet Union"/>
    <n v="26360"/>
    <s v="http://blocgame.com/stats.php?id=51268"/>
    <n v="0"/>
    <n v="0"/>
    <n v="19235"/>
    <n v="45.923344947735188"/>
    <n v="95.666666666666671"/>
    <n v="4393.333333333333"/>
  </r>
  <r>
    <s v="militaryjunta"/>
    <s v="militaryjunta"/>
    <x v="8"/>
    <n v="2"/>
    <n v="0"/>
    <s v="First World War surplus"/>
    <s v="Normal"/>
    <n v="0"/>
    <s v="Poor"/>
    <n v="177"/>
    <n v="2"/>
    <n v="0"/>
    <s v="Mixed Economy"/>
    <n v="573"/>
    <n v="0"/>
    <s v="Untapped"/>
    <n v="90"/>
    <s v="None"/>
    <n v="0"/>
    <s v="China"/>
    <s v="Neutral"/>
    <n v="16500"/>
    <s v="http://blocgame.com/stats.php?id=64290"/>
    <n v="0"/>
    <n v="0"/>
    <n v="15750"/>
    <n v="28.795811518324609"/>
    <n v="95.5"/>
    <n v="2750"/>
  </r>
  <r>
    <s v="jarheadwarriors"/>
    <s v="nexusraider"/>
    <x v="8"/>
    <n v="2"/>
    <n v="0"/>
    <s v="Finest of the 19th century"/>
    <s v="Normal"/>
    <n v="2"/>
    <s v="Undisciplined Rabble"/>
    <n v="148"/>
    <n v="4"/>
    <n v="2"/>
    <s v="Mixed Economy"/>
    <n v="572"/>
    <n v="43"/>
    <s v="Untapped"/>
    <n v="90"/>
    <s v="None"/>
    <n v="0"/>
    <s v="Southern Africa"/>
    <s v="Neutral"/>
    <n v="11081"/>
    <s v="http://blocgame.com/stats.php?id=64228"/>
    <n v="0"/>
    <n v="0"/>
    <n v="7331"/>
    <n v="19.372377622377623"/>
    <n v="95.333333333333329"/>
    <n v="1846.8333333333333"/>
  </r>
  <r>
    <s v="Lothlï¿½rien001"/>
    <s v="Galadriel001"/>
    <x v="8"/>
    <n v="2"/>
    <n v="0"/>
    <s v="Finest of the 19th century"/>
    <s v="Normal"/>
    <n v="0"/>
    <s v="Undisciplined Rabble"/>
    <n v="177"/>
    <n v="3"/>
    <n v="3"/>
    <s v="Mixed Economy"/>
    <n v="571"/>
    <n v="1459"/>
    <s v="Untapped"/>
    <n v="90"/>
    <s v="None"/>
    <n v="0"/>
    <s v="Atlas"/>
    <s v="Neutral"/>
    <n v="3242"/>
    <s v="http://blocgame.com/stats.php?id=64167"/>
    <n v="0"/>
    <n v="0"/>
    <n v="992"/>
    <n v="5.6777583187390546"/>
    <n v="95.166666666666671"/>
    <n v="540.33333333333337"/>
  </r>
  <r>
    <s v="deicide"/>
    <s v="THE AVENGER213"/>
    <x v="34"/>
    <n v="19"/>
    <n v="0"/>
    <s v="First World War surplus"/>
    <s v="Gandhi-like"/>
    <n v="0"/>
    <s v="Undisciplined Rabble"/>
    <n v="169"/>
    <n v="3"/>
    <n v="3"/>
    <s v="Central Planning"/>
    <n v="571"/>
    <n v="1526"/>
    <s v="Untapped"/>
    <n v="90"/>
    <s v="Somewhat Large"/>
    <n v="6"/>
    <s v="Persia"/>
    <s v="Soviet Union"/>
    <n v="16172"/>
    <s v="http://blocgame.com/stats.php?id=64818"/>
    <n v="0"/>
    <n v="0"/>
    <n v="13922"/>
    <n v="28.322241681260945"/>
    <n v="95.166666666666671"/>
    <n v="2695.3333333333335"/>
  </r>
  <r>
    <s v="Benlavakia"/>
    <s v="Ecotech"/>
    <x v="35"/>
    <n v="7"/>
    <n v="0"/>
    <s v="First World War surplus"/>
    <s v="Gandhi-like"/>
    <n v="2"/>
    <s v="Elite"/>
    <n v="5"/>
    <n v="5"/>
    <n v="5"/>
    <s v="Central Planning"/>
    <n v="566"/>
    <n v="339"/>
    <s v="Untapped"/>
    <n v="90"/>
    <s v="Meagre"/>
    <n v="1.5"/>
    <s v="Mesoamerica"/>
    <s v="United States"/>
    <n v="22854"/>
    <s v="http://blocgame.com/stats.php?id=65124"/>
    <n v="0"/>
    <n v="0"/>
    <n v="17604"/>
    <n v="40.378091872791522"/>
    <n v="94.333333333333329"/>
    <n v="3809"/>
  </r>
  <r>
    <s v="merlinidota"/>
    <s v="merlinidota"/>
    <x v="8"/>
    <n v="8"/>
    <n v="0"/>
    <s v="Finest of the 19th century"/>
    <s v="Nice"/>
    <n v="0"/>
    <s v="Undisciplined Rabble"/>
    <n v="176"/>
    <n v="2"/>
    <n v="2"/>
    <s v="Mixed Economy"/>
    <n v="564"/>
    <n v="1792"/>
    <s v="Untapped"/>
    <n v="90"/>
    <s v="None"/>
    <n v="0"/>
    <s v="Egypt"/>
    <s v="Neutral"/>
    <n v="7880"/>
    <s v="http://blocgame.com/stats.php?id=64846"/>
    <n v="0"/>
    <n v="0"/>
    <n v="6380"/>
    <n v="13.971631205673759"/>
    <n v="94"/>
    <n v="1313.3333333333333"/>
  </r>
  <r>
    <s v="Weeabo Island"/>
    <s v="misterjohnson"/>
    <x v="5"/>
    <n v="13"/>
    <n v="0"/>
    <s v="Finest of the 19th century"/>
    <s v="Angelic"/>
    <n v="0"/>
    <s v="Standard"/>
    <n v="12"/>
    <n v="8"/>
    <n v="10"/>
    <s v="Central Planning"/>
    <n v="559"/>
    <n v="3172"/>
    <s v="Untapped"/>
    <n v="90"/>
    <s v="Powerful"/>
    <n v="9"/>
    <s v="Persia"/>
    <s v="Soviet Union"/>
    <n v="29837"/>
    <s v="http://blocgame.com/stats.php?id=64179"/>
    <n v="0"/>
    <n v="0"/>
    <n v="23087"/>
    <n v="53.375670840787123"/>
    <n v="93.166666666666671"/>
    <n v="4972.833333333333"/>
  </r>
  <r>
    <s v="Koligras"/>
    <s v="PM Jack Stolov"/>
    <x v="8"/>
    <n v="9"/>
    <n v="0"/>
    <s v="Finest of the 19th century"/>
    <s v="Nice"/>
    <n v="0"/>
    <s v="Undisciplined Rabble"/>
    <n v="103"/>
    <n v="2"/>
    <n v="1"/>
    <s v="Mixed Economy"/>
    <n v="555"/>
    <n v="1378"/>
    <s v="Untapped"/>
    <n v="90"/>
    <s v="None"/>
    <n v="0"/>
    <s v="Mesopotamia"/>
    <s v="Neutral"/>
    <n v="8767"/>
    <s v="http://blocgame.com/stats.php?id=64741"/>
    <n v="0"/>
    <n v="0"/>
    <n v="7642"/>
    <n v="15.796396396396396"/>
    <n v="92.5"/>
    <n v="1461.1666666666667"/>
  </r>
  <r>
    <s v="malaysian"/>
    <s v="malaysian"/>
    <x v="20"/>
    <n v="78"/>
    <n v="3"/>
    <s v="Second World War surplus"/>
    <s v="Good"/>
    <n v="3"/>
    <s v="Good"/>
    <n v="9"/>
    <n v="9"/>
    <n v="0"/>
    <s v="Central Planning"/>
    <n v="555"/>
    <n v="561"/>
    <s v="Untapped"/>
    <n v="90"/>
    <s v="Mediocre"/>
    <n v="4.5"/>
    <s v="Pacific Rim"/>
    <s v="Neutral"/>
    <n v="27327"/>
    <s v="http://blocgame.com/stats.php?id=65545"/>
    <n v="5"/>
    <n v="0"/>
    <n v="21702"/>
    <n v="49.237837837837837"/>
    <n v="92.5"/>
    <n v="4554.5"/>
  </r>
  <r>
    <s v="rendang"/>
    <s v="pokok"/>
    <x v="6"/>
    <n v="47"/>
    <n v="0"/>
    <s v="Second World War surplus"/>
    <s v="Questionable"/>
    <n v="1"/>
    <s v="Poor"/>
    <n v="8"/>
    <n v="13"/>
    <n v="1"/>
    <s v="Free Market"/>
    <n v="553"/>
    <n v="83"/>
    <n v="0"/>
    <n v="40"/>
    <s v="Somewhat Large"/>
    <n v="6"/>
    <s v="China"/>
    <s v="United States"/>
    <n v="28023"/>
    <s v="http://blocgame.com/stats.php?id=64630"/>
    <n v="0"/>
    <n v="0"/>
    <n v="22023"/>
    <n v="50.674502712477398"/>
    <n v="92.166666666666671"/>
    <n v="4670.5"/>
  </r>
  <r>
    <s v="Sucanti"/>
    <s v="Draban"/>
    <x v="0"/>
    <n v="58"/>
    <n v="0"/>
    <s v="First World War surplus"/>
    <s v="Gandhi-like"/>
    <n v="2"/>
    <s v="Standard"/>
    <n v="14"/>
    <n v="9"/>
    <n v="3"/>
    <s v="Free Market"/>
    <n v="550"/>
    <n v="312"/>
    <s v="Untapped"/>
    <n v="90"/>
    <s v="Meagre"/>
    <n v="1.5"/>
    <s v="Pacific Rim"/>
    <s v="United States"/>
    <n v="28651"/>
    <s v="http://blocgame.com/stats.php?id=49810"/>
    <n v="0"/>
    <n v="0"/>
    <n v="22651"/>
    <n v="52.092727272727274"/>
    <n v="91.666666666666671"/>
    <n v="4775.166666666667"/>
  </r>
  <r>
    <s v="donaldtrump2016"/>
    <s v="donaldtrump2016"/>
    <x v="8"/>
    <n v="4"/>
    <n v="0"/>
    <s v="First World War surplus"/>
    <s v="Questionable"/>
    <n v="0"/>
    <s v="Undisciplined Rabble"/>
    <n v="177"/>
    <n v="2"/>
    <n v="0"/>
    <s v="Mixed Economy"/>
    <n v="548"/>
    <n v="0"/>
    <s v="Untapped"/>
    <n v="90"/>
    <s v="Meagre"/>
    <n v="1.5"/>
    <s v="China"/>
    <s v="Neutral"/>
    <n v="16236"/>
    <s v="http://blocgame.com/stats.php?id=64293"/>
    <n v="0"/>
    <n v="0"/>
    <n v="15486"/>
    <n v="29.627737226277372"/>
    <n v="91.333333333333329"/>
    <n v="2706"/>
  </r>
  <r>
    <s v="New Pogolia"/>
    <s v="ObliviousObscurity"/>
    <x v="31"/>
    <n v="27"/>
    <n v="0"/>
    <s v="First World War surplus"/>
    <s v="Gandhi-like"/>
    <n v="1"/>
    <s v="Standard"/>
    <n v="13"/>
    <n v="7"/>
    <n v="4"/>
    <s v="Central Planning"/>
    <n v="547"/>
    <n v="3573"/>
    <s v="Untapped"/>
    <n v="90"/>
    <s v="Mediocre"/>
    <n v="4.5"/>
    <s v="Persia"/>
    <s v="Soviet Union"/>
    <n v="23639"/>
    <s v="http://blocgame.com/stats.php?id=65269"/>
    <n v="0"/>
    <n v="0"/>
    <n v="18764"/>
    <n v="43.215722120658135"/>
    <n v="91.166666666666671"/>
    <n v="3939.8333333333335"/>
  </r>
  <r>
    <s v="ZY"/>
    <s v="ZY The Great"/>
    <x v="6"/>
    <n v="106"/>
    <n v="1"/>
    <s v="Second World War surplus"/>
    <s v="Gandhi-like"/>
    <n v="2"/>
    <s v="Undisciplined Rabble"/>
    <n v="9"/>
    <n v="5"/>
    <n v="5"/>
    <s v="Free Market"/>
    <n v="546"/>
    <n v="2091"/>
    <s v="Untapped"/>
    <n v="90"/>
    <s v="Powerful"/>
    <n v="9"/>
    <s v="Egypt"/>
    <s v="United States"/>
    <n v="29750"/>
    <s v="http://blocgame.com/stats.php?id=64559"/>
    <n v="0"/>
    <s v="1 Tons"/>
    <n v="24500"/>
    <n v="54.487179487179489"/>
    <n v="91"/>
    <n v="4958.333333333333"/>
  </r>
  <r>
    <s v="Americans"/>
    <s v="Schilling"/>
    <x v="8"/>
    <n v="10"/>
    <n v="0"/>
    <s v="Finest of the 19th century"/>
    <s v="Gandhi-like"/>
    <n v="0"/>
    <s v="Poor"/>
    <n v="19"/>
    <n v="3"/>
    <n v="0"/>
    <s v="Free Market"/>
    <n v="545"/>
    <n v="0"/>
    <s v="Untapped"/>
    <n v="90"/>
    <s v="None"/>
    <n v="0"/>
    <s v="Amazonia"/>
    <s v="United States"/>
    <n v="16500"/>
    <s v="http://blocgame.com/stats.php?id=64373"/>
    <n v="0"/>
    <n v="0"/>
    <n v="15375"/>
    <n v="30.275229357798164"/>
    <n v="90.833333333333329"/>
    <n v="2750"/>
  </r>
  <r>
    <s v="Rolekia"/>
    <s v="ApexSean"/>
    <x v="36"/>
    <n v="6"/>
    <n v="0"/>
    <s v="First World War surplus"/>
    <s v="Good"/>
    <n v="1"/>
    <s v="Elite"/>
    <n v="2"/>
    <n v="4"/>
    <n v="2"/>
    <s v="Mixed Economy"/>
    <n v="545"/>
    <n v="389"/>
    <s v="Near Depletion"/>
    <n v="10"/>
    <s v="None"/>
    <n v="0"/>
    <s v="Caribbean"/>
    <s v="Neutral"/>
    <n v="14875"/>
    <s v="http://blocgame.com/stats.php?id=64821"/>
    <n v="0"/>
    <n v="0"/>
    <n v="11875"/>
    <n v="27.293577981651374"/>
    <n v="90.833333333333329"/>
    <n v="2479.1666666666665"/>
  </r>
  <r>
    <s v="nbaworthy"/>
    <s v="nbaworthy"/>
    <x v="8"/>
    <n v="4"/>
    <n v="0"/>
    <s v="First World War surplus"/>
    <s v="Normal"/>
    <n v="0"/>
    <s v="Poor"/>
    <n v="177"/>
    <n v="2"/>
    <n v="0"/>
    <s v="Mixed Economy"/>
    <n v="544"/>
    <n v="0"/>
    <s v="Untapped"/>
    <n v="90"/>
    <s v="Mediocre"/>
    <n v="4.5"/>
    <s v="China"/>
    <s v="Neutral"/>
    <n v="20000"/>
    <s v="http://blocgame.com/stats.php?id=64295"/>
    <n v="0"/>
    <n v="0"/>
    <n v="19250"/>
    <n v="36.764705882352942"/>
    <n v="90.666666666666671"/>
    <n v="3333.3333333333335"/>
  </r>
  <r>
    <s v="Manis Manja"/>
    <s v="Bang Jambrong"/>
    <x v="8"/>
    <n v="10"/>
    <n v="0"/>
    <s v="First World War surplus"/>
    <s v="Gandhi-like"/>
    <n v="1"/>
    <s v="Good"/>
    <n v="101"/>
    <n v="7"/>
    <n v="2"/>
    <s v="Central Planning"/>
    <n v="541"/>
    <n v="126"/>
    <s v="Untapped"/>
    <n v="90"/>
    <s v="None"/>
    <n v="0"/>
    <s v="East Indies"/>
    <s v="Neutral"/>
    <n v="16500"/>
    <s v="http://blocgame.com/stats.php?id=65234"/>
    <n v="0"/>
    <n v="0"/>
    <n v="12375"/>
    <n v="30.499075785582257"/>
    <n v="90.166666666666671"/>
    <n v="2750"/>
  </r>
  <r>
    <s v="Delcona"/>
    <s v="sumit13"/>
    <x v="13"/>
    <n v="10"/>
    <n v="0"/>
    <s v="First World War surplus"/>
    <s v="Gandhi-like"/>
    <n v="0"/>
    <s v="Good"/>
    <n v="41"/>
    <n v="2"/>
    <n v="1"/>
    <s v="Central Planning"/>
    <n v="535"/>
    <n v="0"/>
    <s v="Untapped"/>
    <n v="90"/>
    <s v="Meagre"/>
    <n v="1.5"/>
    <s v="The Subcontinent"/>
    <s v="Neutral"/>
    <n v="16750"/>
    <s v="http://blocgame.com/stats.php?id=62790"/>
    <n v="0"/>
    <n v="0"/>
    <n v="15625"/>
    <n v="31.308411214953271"/>
    <n v="89.166666666666671"/>
    <n v="2791.6666666666665"/>
  </r>
  <r>
    <s v="Adrianople"/>
    <s v="Havok"/>
    <x v="9"/>
    <n v="48"/>
    <n v="0"/>
    <s v="First World War surplus"/>
    <s v="Gandhi-like"/>
    <n v="1"/>
    <s v="Good"/>
    <n v="0"/>
    <n v="3"/>
    <n v="2"/>
    <s v="Mixed Economy"/>
    <n v="535"/>
    <n v="24"/>
    <s v="Plentiful"/>
    <n v="70"/>
    <s v="Meagre"/>
    <n v="1.5"/>
    <s v="Caribbean"/>
    <s v="United States"/>
    <n v="16091"/>
    <s v="http://blocgame.com/stats.php?id=65238"/>
    <n v="0"/>
    <s v="1 Tons"/>
    <n v="13466"/>
    <n v="30.07663551401869"/>
    <n v="89.166666666666671"/>
    <n v="2681.8333333333335"/>
  </r>
  <r>
    <s v="Miowword"/>
    <s v="Miowkiller"/>
    <x v="6"/>
    <n v="7"/>
    <n v="0"/>
    <s v="First World War surplus"/>
    <s v="Good"/>
    <n v="2"/>
    <s v="Undisciplined Rabble"/>
    <n v="5"/>
    <n v="10"/>
    <n v="2"/>
    <s v="Mixed Economy"/>
    <n v="535"/>
    <n v="430"/>
    <s v="Untapped"/>
    <n v="90"/>
    <s v="None"/>
    <n v="0"/>
    <s v="Indochina"/>
    <s v="Soviet Union"/>
    <n v="31415"/>
    <s v="http://blocgame.com/stats.php?id=65572"/>
    <n v="0"/>
    <n v="0"/>
    <n v="25415"/>
    <n v="58.719626168224302"/>
    <n v="89.166666666666671"/>
    <n v="5235.833333333333"/>
  </r>
  <r>
    <s v="Fuckyouall"/>
    <s v="Multi4"/>
    <x v="8"/>
    <n v="5"/>
    <n v="0"/>
    <s v="Finest of the 19th century"/>
    <s v="Gandhi-like"/>
    <n v="0"/>
    <s v="Standard"/>
    <n v="0"/>
    <n v="4"/>
    <n v="0"/>
    <s v="Free Market"/>
    <n v="531"/>
    <n v="0"/>
    <s v="Untapped"/>
    <n v="90"/>
    <s v="None"/>
    <n v="0"/>
    <s v="Amazonia"/>
    <s v="Neutral"/>
    <n v="20000"/>
    <s v="http://blocgame.com/stats.php?id=65425"/>
    <n v="0"/>
    <n v="0"/>
    <n v="18500"/>
    <n v="37.664783427495294"/>
    <n v="88.5"/>
    <n v="3333.3333333333335"/>
  </r>
  <r>
    <s v="Fuckthemhard"/>
    <s v="Multi5"/>
    <x v="8"/>
    <n v="10"/>
    <n v="0"/>
    <s v="First World War surplus"/>
    <s v="Gandhi-like"/>
    <n v="0"/>
    <s v="Poor"/>
    <n v="0"/>
    <n v="4"/>
    <n v="0"/>
    <s v="Free Market"/>
    <n v="531"/>
    <n v="0"/>
    <s v="Untapped"/>
    <n v="90"/>
    <s v="None"/>
    <n v="0"/>
    <s v="Southern Cone"/>
    <s v="Neutral"/>
    <n v="20000"/>
    <s v="http://blocgame.com/stats.php?id=65426"/>
    <n v="0"/>
    <n v="0"/>
    <n v="18500"/>
    <n v="37.664783427495294"/>
    <n v="88.5"/>
    <n v="3333.3333333333335"/>
  </r>
  <r>
    <s v="eQna8"/>
    <s v="Dave_Smith"/>
    <x v="0"/>
    <n v="70"/>
    <n v="0"/>
    <s v="Vietnam War surplus"/>
    <s v="Gandhi-like"/>
    <n v="4"/>
    <s v="Good"/>
    <n v="0"/>
    <n v="70"/>
    <n v="0"/>
    <s v="Central Planning"/>
    <n v="528"/>
    <n v="109"/>
    <s v="Untapped"/>
    <n v="90"/>
    <s v="Large"/>
    <n v="7.5"/>
    <s v="Congo"/>
    <s v="Soviet Union"/>
    <n v="55762"/>
    <s v="http://blocgame.com/stats.php?id=48695"/>
    <n v="0"/>
    <n v="0"/>
    <n v="26512"/>
    <n v="105.60984848484848"/>
    <n v="88"/>
    <n v="9293.6666666666661"/>
  </r>
  <r>
    <s v="Butt Munch Land"/>
    <s v="Butt Munch"/>
    <x v="8"/>
    <n v="8"/>
    <n v="0"/>
    <s v="First World War surplus"/>
    <s v="Questionable"/>
    <n v="0"/>
    <s v="Undisciplined Rabble"/>
    <n v="22"/>
    <n v="4"/>
    <n v="2"/>
    <s v="Mixed Economy"/>
    <n v="528"/>
    <n v="2"/>
    <s v="Untapped"/>
    <n v="90"/>
    <s v="None"/>
    <n v="0"/>
    <s v="Mesoamerica"/>
    <s v="Neutral"/>
    <n v="3705"/>
    <s v="http://blocgame.com/stats.php?id=58540"/>
    <n v="0"/>
    <n v="0"/>
    <n v="1455"/>
    <n v="7.0170454545454541"/>
    <n v="88"/>
    <n v="617.5"/>
  </r>
  <r>
    <s v="qwertyuioppp"/>
    <s v="qwertyuioppp"/>
    <x v="1"/>
    <n v="44"/>
    <n v="0"/>
    <s v="Second World War surplus"/>
    <s v="Normal"/>
    <n v="0"/>
    <s v="Undisciplined Rabble"/>
    <n v="5"/>
    <n v="2"/>
    <n v="0"/>
    <s v="Central Planning"/>
    <n v="528"/>
    <n v="0"/>
    <n v="0"/>
    <n v="40"/>
    <s v="None"/>
    <n v="0"/>
    <s v="Arabia"/>
    <s v="Neutral"/>
    <n v="20886"/>
    <s v="http://blocgame.com/stats.php?id=61873"/>
    <n v="0"/>
    <n v="0"/>
    <n v="20136"/>
    <n v="39.55681818181818"/>
    <n v="88"/>
    <n v="3481"/>
  </r>
  <r>
    <s v="Yamaguchi Gumi"/>
    <s v="Yudai"/>
    <x v="5"/>
    <n v="10"/>
    <n v="0"/>
    <s v="Finest of the 19th century"/>
    <s v="Gandhi-like"/>
    <n v="0"/>
    <s v="Undisciplined Rabble"/>
    <n v="22"/>
    <n v="8"/>
    <n v="0"/>
    <s v="Central Planning"/>
    <n v="528"/>
    <n v="0"/>
    <s v="Untapped"/>
    <n v="90"/>
    <s v="None"/>
    <n v="0"/>
    <s v="Pacific Rim"/>
    <s v="Soviet Union"/>
    <n v="20000"/>
    <s v="http://blocgame.com/stats.php?id=65092"/>
    <n v="0"/>
    <n v="0"/>
    <n v="17000"/>
    <n v="37.878787878787875"/>
    <n v="88"/>
    <n v="3333.3333333333335"/>
  </r>
  <r>
    <s v="Bourbon Island"/>
    <s v="Gypsy Danger"/>
    <x v="5"/>
    <n v="75"/>
    <n v="0"/>
    <s v="Korean War surplus"/>
    <s v="Gandhi-like"/>
    <n v="3"/>
    <s v="Good"/>
    <n v="15"/>
    <n v="10"/>
    <n v="14"/>
    <s v="Central Planning"/>
    <n v="526"/>
    <n v="3027"/>
    <s v="Untapped"/>
    <n v="90"/>
    <s v="Very Powerful"/>
    <n v="10"/>
    <s v="Egypt"/>
    <s v="Soviet Union"/>
    <n v="31601"/>
    <s v="http://blocgame.com/stats.php?id=41247"/>
    <n v="0"/>
    <n v="0"/>
    <n v="20351"/>
    <n v="60.077946768060833"/>
    <n v="87.666666666666671"/>
    <n v="5266.833333333333"/>
  </r>
  <r>
    <s v="Global Empire"/>
    <s v="Blocemperor"/>
    <x v="14"/>
    <n v="18"/>
    <n v="0"/>
    <s v="First World War surplus"/>
    <s v="Good"/>
    <n v="0"/>
    <s v="Standard"/>
    <n v="43"/>
    <n v="3"/>
    <n v="0"/>
    <s v="Mixed Economy"/>
    <n v="526"/>
    <n v="163"/>
    <s v="Untapped"/>
    <n v="90"/>
    <s v="Powerful"/>
    <n v="9"/>
    <s v="Southern Africa"/>
    <s v="Neutral"/>
    <n v="29632"/>
    <s v="http://blocgame.com/stats.php?id=63986"/>
    <n v="0"/>
    <n v="0"/>
    <n v="28507"/>
    <n v="56.334600760456276"/>
    <n v="87.666666666666671"/>
    <n v="4938.666666666667"/>
  </r>
  <r>
    <s v="Rynatoo"/>
    <s v="Impirren Riley"/>
    <x v="12"/>
    <n v="20"/>
    <n v="0"/>
    <s v="First World War surplus"/>
    <s v="Gandhi-like"/>
    <n v="1"/>
    <s v="Poor"/>
    <n v="86"/>
    <n v="4"/>
    <n v="1"/>
    <s v="Central Planning"/>
    <n v="525"/>
    <n v="174"/>
    <s v="Untapped"/>
    <n v="90"/>
    <s v="None"/>
    <n v="0"/>
    <s v="China"/>
    <s v="Soviet Union"/>
    <n v="20000"/>
    <s v="http://blocgame.com/stats.php?id=59493"/>
    <n v="0"/>
    <n v="0"/>
    <n v="17375"/>
    <n v="38.095238095238095"/>
    <n v="87.5"/>
    <n v="3333.3333333333335"/>
  </r>
  <r>
    <s v="balemu1987"/>
    <s v="balemu1987"/>
    <x v="8"/>
    <n v="5"/>
    <n v="0"/>
    <s v="First World War surplus"/>
    <s v="Questionable"/>
    <n v="0"/>
    <s v="Undisciplined Rabble"/>
    <n v="51"/>
    <n v="2"/>
    <n v="1"/>
    <s v="Mixed Economy"/>
    <n v="525"/>
    <n v="18"/>
    <s v="Untapped"/>
    <n v="90"/>
    <s v="None"/>
    <n v="0"/>
    <s v="Indochina"/>
    <s v="Neutral"/>
    <n v="6173"/>
    <s v="http://blocgame.com/stats.php?id=63972"/>
    <n v="0"/>
    <n v="0"/>
    <n v="5048"/>
    <n v="11.758095238095239"/>
    <n v="87.5"/>
    <n v="1028.8333333333333"/>
  </r>
  <r>
    <s v="York Island"/>
    <s v="Sir York"/>
    <x v="6"/>
    <n v="68"/>
    <n v="1"/>
    <s v="Second World War surplus"/>
    <s v="Gandhi-like"/>
    <n v="2"/>
    <s v="Undisciplined Rabble"/>
    <n v="9"/>
    <n v="18"/>
    <n v="5"/>
    <s v="Free Market"/>
    <n v="525"/>
    <n v="256"/>
    <s v="Untapped"/>
    <n v="90"/>
    <s v="Very Powerful"/>
    <n v="10"/>
    <s v="Caribbean"/>
    <s v="United States"/>
    <n v="39469"/>
    <s v="http://blocgame.com/stats.php?id=64122"/>
    <n v="0"/>
    <n v="0"/>
    <n v="29344"/>
    <n v="75.179047619047623"/>
    <n v="87.5"/>
    <n v="6578.166666666667"/>
  </r>
  <r>
    <s v="Carnifex"/>
    <s v="SgtSquirrel"/>
    <x v="31"/>
    <n v="30"/>
    <n v="0"/>
    <s v="Second World War surplus"/>
    <s v="Gandhi-like"/>
    <n v="1"/>
    <s v="Elite"/>
    <n v="1"/>
    <n v="5"/>
    <n v="3"/>
    <s v="Central Planning"/>
    <n v="523"/>
    <n v="1939"/>
    <s v="Untapped"/>
    <n v="90"/>
    <s v="Mediocre"/>
    <n v="4.5"/>
    <s v="Mesopotamia"/>
    <s v="Soviet Union"/>
    <n v="20190"/>
    <s v="http://blocgame.com/stats.php?id=65216"/>
    <n v="0"/>
    <n v="0"/>
    <n v="16440"/>
    <n v="38.604206500956025"/>
    <n v="87.166666666666671"/>
    <n v="3365"/>
  </r>
  <r>
    <s v="Medazzaland"/>
    <s v="pennepenne"/>
    <x v="13"/>
    <n v="18"/>
    <n v="0"/>
    <s v="First World War surplus"/>
    <s v="Angelic"/>
    <n v="1"/>
    <s v="Good"/>
    <n v="1"/>
    <n v="5"/>
    <n v="1"/>
    <s v="Central Planning"/>
    <n v="519"/>
    <n v="385"/>
    <s v="Untapped"/>
    <n v="90"/>
    <s v="None"/>
    <n v="0"/>
    <s v="Caribbean"/>
    <s v="Soviet Union"/>
    <n v="16172"/>
    <s v="http://blocgame.com/stats.php?id=65479"/>
    <n v="0"/>
    <n v="0"/>
    <n v="13172"/>
    <n v="31.159922928709054"/>
    <n v="86.5"/>
    <n v="2695.3333333333335"/>
  </r>
  <r>
    <s v="Serbiastan"/>
    <s v="Milosevic"/>
    <x v="8"/>
    <n v="0"/>
    <n v="0"/>
    <s v="Second World War surplus"/>
    <s v="Questionable"/>
    <n v="0"/>
    <s v="Standard"/>
    <n v="25"/>
    <n v="2"/>
    <n v="0"/>
    <s v="Mixed Economy"/>
    <n v="516"/>
    <n v="0"/>
    <s v="Untapped"/>
    <n v="90"/>
    <s v="None"/>
    <n v="0"/>
    <s v="Arabia"/>
    <s v="Neutral"/>
    <n v="2092"/>
    <s v="http://blocgame.com/stats.php?id=64114"/>
    <n v="0"/>
    <n v="0"/>
    <n v="1342"/>
    <n v="4.054263565891473"/>
    <n v="86"/>
    <n v="348.66666666666669"/>
  </r>
  <r>
    <s v="Musania"/>
    <s v="ChrisMoose"/>
    <x v="8"/>
    <n v="5"/>
    <n v="0"/>
    <s v="First World War surplus"/>
    <s v="Gandhi-like"/>
    <n v="0"/>
    <s v="Good"/>
    <n v="167"/>
    <n v="3"/>
    <n v="0"/>
    <s v="Free Market"/>
    <n v="516"/>
    <n v="435"/>
    <s v="Untapped"/>
    <n v="90"/>
    <s v="Meagre"/>
    <n v="1.5"/>
    <s v="China"/>
    <s v="United States"/>
    <n v="19388"/>
    <s v="http://blocgame.com/stats.php?id=65288"/>
    <n v="0"/>
    <n v="0"/>
    <n v="18263"/>
    <n v="37.573643410852711"/>
    <n v="86"/>
    <n v="3231.3333333333335"/>
  </r>
  <r>
    <s v="Essequibo"/>
    <s v="El Presidente Matrix"/>
    <x v="37"/>
    <n v="18"/>
    <n v="0"/>
    <s v="First World War surplus"/>
    <s v="Gandhi-like"/>
    <n v="0"/>
    <s v="Good"/>
    <n v="0"/>
    <n v="5"/>
    <n v="2"/>
    <s v="Central Planning"/>
    <n v="515"/>
    <n v="342"/>
    <n v="0"/>
    <n v="40"/>
    <s v="None"/>
    <n v="0"/>
    <s v="Gran Colombia"/>
    <s v="Soviet Union"/>
    <n v="16767"/>
    <s v="http://blocgame.com/stats.php?id=65459"/>
    <n v="0"/>
    <n v="0"/>
    <n v="14142"/>
    <n v="32.557281553398056"/>
    <n v="85.833333333333329"/>
    <n v="2794.5"/>
  </r>
  <r>
    <s v="Costapilia"/>
    <s v="Iridom"/>
    <x v="0"/>
    <n v="69"/>
    <n v="0"/>
    <s v="First World War surplus"/>
    <s v="Gandhi-like"/>
    <n v="1"/>
    <s v="Standard"/>
    <n v="14"/>
    <n v="12"/>
    <n v="5"/>
    <s v="Central Planning"/>
    <n v="511"/>
    <n v="1927"/>
    <s v="Untapped"/>
    <n v="90"/>
    <s v="None"/>
    <n v="0"/>
    <s v="Arabia"/>
    <s v="Soviet Union"/>
    <n v="24388"/>
    <s v="http://blocgame.com/stats.php?id=65400"/>
    <n v="0"/>
    <n v="0"/>
    <n v="17263"/>
    <n v="47.726027397260275"/>
    <n v="85.166666666666671"/>
    <n v="4064.6666666666665"/>
  </r>
  <r>
    <s v="sourlove"/>
    <s v="Ilovedyou"/>
    <x v="0"/>
    <n v="20"/>
    <n v="0"/>
    <s v="Finest of the 19th century"/>
    <s v="Gandhi-like"/>
    <n v="1"/>
    <s v="Poor"/>
    <n v="0"/>
    <n v="15"/>
    <n v="1"/>
    <s v="Mixed Economy"/>
    <n v="509"/>
    <n v="75"/>
    <s v="Untapped"/>
    <n v="90"/>
    <s v="None"/>
    <n v="0"/>
    <s v="Congo"/>
    <s v="Neutral"/>
    <n v="20000"/>
    <s v="http://blocgame.com/stats.php?id=65227"/>
    <n v="0"/>
    <n v="0"/>
    <n v="13250"/>
    <n v="39.292730844793716"/>
    <n v="84.833333333333329"/>
    <n v="3333.3333333333335"/>
  </r>
  <r>
    <s v="Grettistan"/>
    <s v="Grett"/>
    <x v="1"/>
    <n v="69"/>
    <n v="2"/>
    <s v="First World War surplus"/>
    <s v="Gandhi-like"/>
    <n v="2"/>
    <s v="Standard"/>
    <n v="11"/>
    <n v="14"/>
    <n v="3"/>
    <s v="Central Planning"/>
    <n v="508"/>
    <n v="150"/>
    <s v="Untapped"/>
    <n v="90"/>
    <s v="Somewhat Large"/>
    <n v="6"/>
    <s v="Southern Africa"/>
    <s v="Soviet Union"/>
    <n v="32666"/>
    <s v="http://blocgame.com/stats.php?id=51214"/>
    <n v="0"/>
    <n v="0"/>
    <n v="24791"/>
    <n v="64.303149606299215"/>
    <n v="84.666666666666671"/>
    <n v="5444.333333333333"/>
  </r>
  <r>
    <s v="Pizzarriba"/>
    <s v="Speedy Gonzales"/>
    <x v="10"/>
    <n v="24"/>
    <n v="0"/>
    <s v="First World War surplus"/>
    <s v="Isolated"/>
    <n v="0"/>
    <s v="Standard"/>
    <n v="0"/>
    <n v="2"/>
    <n v="0"/>
    <s v="Free Market"/>
    <n v="508"/>
    <n v="0"/>
    <s v="Untapped"/>
    <n v="90"/>
    <s v="None"/>
    <n v="0"/>
    <s v="Caribbean"/>
    <s v="Neutral"/>
    <n v="13751"/>
    <s v="http://blocgame.com/stats.php?id=62957"/>
    <n v="0"/>
    <n v="0"/>
    <n v="13001"/>
    <n v="27.068897637795274"/>
    <n v="84.666666666666671"/>
    <n v="2291.8333333333335"/>
  </r>
  <r>
    <s v="Zama Regia"/>
    <s v="Mewlia"/>
    <x v="0"/>
    <n v="62"/>
    <n v="10"/>
    <s v="Second World War surplus"/>
    <s v="Gandhi-like"/>
    <n v="2"/>
    <s v="Good"/>
    <n v="1"/>
    <n v="20"/>
    <n v="7"/>
    <s v="Free Market"/>
    <n v="508"/>
    <n v="500"/>
    <s v="Untapped"/>
    <n v="90"/>
    <s v="Very Powerful"/>
    <n v="10"/>
    <s v="Southern Africa"/>
    <s v="United States"/>
    <n v="29960"/>
    <s v="http://blocgame.com/stats.php?id=64126"/>
    <n v="0"/>
    <n v="0"/>
    <n v="18335"/>
    <n v="58.976377952755904"/>
    <n v="84.666666666666671"/>
    <n v="4993.333333333333"/>
  </r>
  <r>
    <s v="lolwuts"/>
    <s v="mpetersen2"/>
    <x v="8"/>
    <n v="3"/>
    <n v="0"/>
    <s v="Finest of the 19th century"/>
    <s v="Good"/>
    <n v="0"/>
    <s v="Undisciplined Rabble"/>
    <n v="148"/>
    <n v="2"/>
    <n v="0"/>
    <s v="Mixed Economy"/>
    <n v="507"/>
    <n v="30"/>
    <s v="Untapped"/>
    <n v="90"/>
    <s v="None"/>
    <n v="0"/>
    <s v="Southern Africa"/>
    <s v="Neutral"/>
    <n v="15211"/>
    <s v="http://blocgame.com/stats.php?id=64704"/>
    <n v="0"/>
    <n v="0"/>
    <n v="14461"/>
    <n v="30.00197238658777"/>
    <n v="84.5"/>
    <n v="2535.1666666666665"/>
  </r>
  <r>
    <s v="bombingsymy"/>
    <s v="Tahla6969"/>
    <x v="8"/>
    <n v="8"/>
    <n v="0"/>
    <s v="First World War surplus"/>
    <s v="Isolated"/>
    <n v="0"/>
    <s v="Undisciplined Rabble"/>
    <n v="24"/>
    <n v="3"/>
    <n v="1"/>
    <s v="Mixed Economy"/>
    <n v="506"/>
    <n v="149"/>
    <s v="Plentiful"/>
    <n v="70"/>
    <s v="Meagre"/>
    <n v="1.5"/>
    <s v="Pacific Rim"/>
    <s v="Neutral"/>
    <n v="6377"/>
    <s v="http://blocgame.com/stats.php?id=64477"/>
    <n v="0"/>
    <n v="0"/>
    <n v="4877"/>
    <n v="12.602766798418973"/>
    <n v="84.333333333333329"/>
    <n v="1062.8333333333333"/>
  </r>
  <r>
    <s v="Ladekiano"/>
    <s v="ApexSean666"/>
    <x v="8"/>
    <n v="2"/>
    <n v="0"/>
    <s v="Finest of the 19th century"/>
    <s v="Good"/>
    <n v="0"/>
    <s v="Good"/>
    <n v="146"/>
    <n v="2"/>
    <n v="0"/>
    <s v="Mixed Economy"/>
    <n v="506"/>
    <n v="0"/>
    <s v="Untapped"/>
    <n v="90"/>
    <s v="None"/>
    <n v="0"/>
    <s v="Mesoamerica"/>
    <s v="Neutral"/>
    <n v="20082"/>
    <s v="http://blocgame.com/stats.php?id=65097"/>
    <n v="0"/>
    <n v="0"/>
    <n v="19332"/>
    <n v="39.687747035573125"/>
    <n v="84.333333333333329"/>
    <n v="3347"/>
  </r>
  <r>
    <s v="East Orinoco"/>
    <s v="Ordco245"/>
    <x v="8"/>
    <n v="25"/>
    <n v="0"/>
    <s v="First World War surplus"/>
    <s v="Gandhi-like"/>
    <n v="0"/>
    <s v="Good"/>
    <n v="57"/>
    <n v="2"/>
    <n v="1"/>
    <s v="Mixed Economy"/>
    <n v="506"/>
    <n v="73"/>
    <s v="Untapped"/>
    <n v="90"/>
    <s v="None"/>
    <n v="0"/>
    <s v="Gran Colombia"/>
    <s v="United States"/>
    <n v="20000"/>
    <s v="http://blocgame.com/stats.php?id=65287"/>
    <n v="0"/>
    <n v="0"/>
    <n v="18875"/>
    <n v="39.525691699604742"/>
    <n v="84.333333333333329"/>
    <n v="3333.3333333333335"/>
  </r>
  <r>
    <s v="WP Kuala Lumpur"/>
    <s v="Soeharto"/>
    <x v="2"/>
    <n v="2"/>
    <n v="0"/>
    <s v="Finest of the 19th century"/>
    <s v="Normal"/>
    <n v="0"/>
    <s v="Undisciplined Rabble"/>
    <n v="2"/>
    <n v="2"/>
    <n v="0"/>
    <s v="Mixed Economy"/>
    <n v="504"/>
    <n v="0"/>
    <s v="Untapped"/>
    <n v="90"/>
    <s v="None"/>
    <n v="0"/>
    <s v="East Indies"/>
    <s v="Neutral"/>
    <n v="5364"/>
    <s v="http://blocgame.com/stats.php?id=61633"/>
    <n v="0"/>
    <n v="0"/>
    <n v="4614"/>
    <n v="10.642857142857142"/>
    <n v="84"/>
    <n v="894"/>
  </r>
  <r>
    <s v="Kotak Tisu"/>
    <s v="annoying"/>
    <x v="8"/>
    <n v="63"/>
    <n v="1"/>
    <s v="Second World War surplus"/>
    <s v="Gandhi-like"/>
    <n v="2"/>
    <s v="Poor"/>
    <n v="3"/>
    <n v="25"/>
    <n v="2"/>
    <s v="Free Market"/>
    <n v="502"/>
    <n v="824"/>
    <s v="Untapped"/>
    <n v="90"/>
    <s v="Large"/>
    <n v="7.5"/>
    <s v="West Africa"/>
    <s v="United States"/>
    <n v="33311"/>
    <s v="http://blocgame.com/stats.php?id=64958"/>
    <n v="0"/>
    <n v="0"/>
    <n v="21686"/>
    <n v="66.356573705179287"/>
    <n v="83.666666666666671"/>
    <n v="5551.833333333333"/>
  </r>
  <r>
    <s v="Belanche"/>
    <s v="ryandf"/>
    <x v="9"/>
    <n v="14"/>
    <n v="0"/>
    <s v="First World War surplus"/>
    <s v="Gandhi-like"/>
    <n v="2"/>
    <s v="Good"/>
    <n v="30"/>
    <n v="2"/>
    <n v="2"/>
    <s v="Mixed Economy"/>
    <n v="501"/>
    <n v="123"/>
    <s v="Untapped"/>
    <n v="90"/>
    <s v="Mediocre"/>
    <n v="4.5"/>
    <s v="Mesoamerica"/>
    <s v="Neutral"/>
    <n v="25620"/>
    <s v="http://blocgame.com/stats.php?id=65185"/>
    <n v="0"/>
    <n v="0"/>
    <n v="22620"/>
    <n v="51.137724550898206"/>
    <n v="83.5"/>
    <n v="4270"/>
  </r>
  <r>
    <s v="Harlostia"/>
    <s v="Jeff Ishenoff"/>
    <x v="8"/>
    <n v="7"/>
    <n v="0"/>
    <s v="First World War surplus"/>
    <s v="Questionable"/>
    <n v="1"/>
    <s v="Undisciplined Rabble"/>
    <n v="1"/>
    <n v="4"/>
    <n v="2"/>
    <s v="Mixed Economy"/>
    <n v="498"/>
    <n v="929"/>
    <s v="Untapped"/>
    <n v="90"/>
    <s v="None"/>
    <n v="0"/>
    <s v="Mesopotamia"/>
    <s v="Neutral"/>
    <n v="3067"/>
    <s v="http://blocgame.com/stats.php?id=64003"/>
    <n v="0"/>
    <s v="1 Tons"/>
    <n v="67"/>
    <n v="6.1586345381526106"/>
    <n v="83"/>
    <n v="511.16666666666669"/>
  </r>
  <r>
    <s v="Sovietistan"/>
    <s v="Russian Guyovich"/>
    <x v="31"/>
    <n v="38"/>
    <n v="0"/>
    <s v="Second World War surplus"/>
    <s v="Gandhi-like"/>
    <n v="1"/>
    <s v="Good"/>
    <n v="2"/>
    <n v="9"/>
    <n v="3"/>
    <s v="Central Planning"/>
    <n v="497"/>
    <n v="4247"/>
    <s v="Untapped"/>
    <n v="90"/>
    <s v="Mediocre"/>
    <n v="4.5"/>
    <s v="Persia"/>
    <s v="Soviet Union"/>
    <n v="20680"/>
    <s v="http://blocgame.com/stats.php?id=65241"/>
    <n v="0"/>
    <n v="0"/>
    <n v="15430"/>
    <n v="41.609657947686117"/>
    <n v="82.833333333333329"/>
    <n v="3446.6666666666665"/>
  </r>
  <r>
    <s v="Gehenna"/>
    <s v="Z-set"/>
    <x v="8"/>
    <n v="2"/>
    <n v="0"/>
    <s v="Finest of the 19th century"/>
    <s v="Gandhi-like"/>
    <n v="0"/>
    <s v="Elite"/>
    <n v="45"/>
    <n v="5"/>
    <n v="1"/>
    <s v="Central Planning"/>
    <n v="497"/>
    <n v="203"/>
    <s v="Untapped"/>
    <n v="90"/>
    <s v="Mediocre"/>
    <n v="4.5"/>
    <s v="Persia"/>
    <s v="Soviet Union"/>
    <n v="28524"/>
    <s v="http://blocgame.com/stats.php?id=65435"/>
    <n v="0"/>
    <n v="0"/>
    <n v="26274"/>
    <n v="57.392354124748493"/>
    <n v="82.833333333333329"/>
    <n v="4754"/>
  </r>
  <r>
    <s v="Fuckmefuckyou"/>
    <s v="Multi8"/>
    <x v="8"/>
    <n v="6"/>
    <n v="0"/>
    <s v="Stone Age"/>
    <s v="Gandhi-like"/>
    <n v="0"/>
    <s v="Poor"/>
    <n v="0"/>
    <n v="4"/>
    <n v="0"/>
    <s v="Free Market"/>
    <n v="496"/>
    <n v="0"/>
    <s v="Untapped"/>
    <n v="90"/>
    <s v="None"/>
    <n v="0"/>
    <s v="East Africa"/>
    <s v="Neutral"/>
    <n v="16500"/>
    <s v="http://blocgame.com/stats.php?id=65429"/>
    <n v="0"/>
    <n v="0"/>
    <n v="15000"/>
    <n v="33.266129032258064"/>
    <n v="82.666666666666671"/>
    <n v="2750"/>
  </r>
  <r>
    <s v="Farm001"/>
    <s v="Farmer001"/>
    <x v="8"/>
    <n v="4"/>
    <n v="0"/>
    <s v="First World War surplus"/>
    <s v="Questionable"/>
    <n v="0"/>
    <s v="Standard"/>
    <n v="177"/>
    <n v="3"/>
    <n v="2"/>
    <s v="Mixed Economy"/>
    <n v="495"/>
    <n v="1626"/>
    <s v="Untapped"/>
    <n v="90"/>
    <s v="Mediocre"/>
    <n v="4.5"/>
    <s v="Atlas"/>
    <s v="Neutral"/>
    <n v="9245"/>
    <s v="http://blocgame.com/stats.php?id=64270"/>
    <n v="0"/>
    <n v="0"/>
    <n v="7370"/>
    <n v="18.676767676767678"/>
    <n v="82.5"/>
    <n v="1540.8333333333333"/>
  </r>
  <r>
    <s v="yeeeet"/>
    <s v="yoloswaggins"/>
    <x v="8"/>
    <n v="7"/>
    <n v="0"/>
    <s v="Second World War surplus"/>
    <s v="Good"/>
    <n v="0"/>
    <s v="Undisciplined Rabble"/>
    <n v="22"/>
    <n v="2"/>
    <n v="0"/>
    <s v="Mixed Economy"/>
    <n v="492"/>
    <n v="664"/>
    <s v="Untapped"/>
    <n v="90"/>
    <s v="None"/>
    <n v="0"/>
    <s v="Egypt"/>
    <s v="Neutral"/>
    <n v="1031"/>
    <s v="http://blocgame.com/stats.php?id=59818"/>
    <n v="0"/>
    <n v="0"/>
    <n v="281"/>
    <n v="2.095528455284553"/>
    <n v="82"/>
    <n v="171.83333333333334"/>
  </r>
  <r>
    <s v="Search..."/>
    <s v="Adrof Hitrer"/>
    <x v="0"/>
    <n v="40"/>
    <n v="0"/>
    <s v="First World War surplus"/>
    <s v="Normal"/>
    <n v="0"/>
    <s v="Elite"/>
    <n v="0"/>
    <n v="10"/>
    <n v="3"/>
    <s v="Central Planning"/>
    <n v="490"/>
    <n v="407"/>
    <s v="Untapped"/>
    <n v="90"/>
    <s v="Mediocre"/>
    <n v="4.5"/>
    <s v="West Africa"/>
    <s v="Soviet Union"/>
    <n v="26956"/>
    <s v="http://blocgame.com/stats.php?id=65549"/>
    <n v="0"/>
    <n v="0"/>
    <n v="22081"/>
    <n v="55.012244897959185"/>
    <n v="81.666666666666671"/>
    <n v="4492.666666666667"/>
  </r>
  <r>
    <s v="laclippers"/>
    <s v="laclippers"/>
    <x v="8"/>
    <n v="4"/>
    <n v="0"/>
    <s v="Finest of the 19th century"/>
    <s v="Normal"/>
    <n v="0"/>
    <s v="Undisciplined Rabble"/>
    <n v="176"/>
    <n v="2"/>
    <n v="2"/>
    <s v="Mixed Economy"/>
    <n v="484"/>
    <n v="2558"/>
    <s v="Untapped"/>
    <n v="90"/>
    <s v="None"/>
    <n v="0"/>
    <s v="Atlas"/>
    <s v="Neutral"/>
    <n v="20000"/>
    <s v="http://blocgame.com/stats.php?id=64706"/>
    <n v="0"/>
    <n v="0"/>
    <n v="18500"/>
    <n v="41.32231404958678"/>
    <n v="80.666666666666671"/>
    <n v="3333.3333333333335"/>
  </r>
  <r>
    <s v="Nazi Empire"/>
    <s v="Fuhrer Stafford"/>
    <x v="8"/>
    <n v="38"/>
    <n v="0"/>
    <s v="First World War surplus"/>
    <s v="Angelic"/>
    <n v="1"/>
    <s v="Standard"/>
    <n v="4"/>
    <n v="5"/>
    <n v="2"/>
    <s v="Central Planning"/>
    <n v="484"/>
    <n v="238"/>
    <s v="Untapped"/>
    <n v="90"/>
    <s v="Somewhat Large"/>
    <n v="6"/>
    <s v="Caribbean"/>
    <s v="Neutral"/>
    <n v="20000"/>
    <s v="http://blocgame.com/stats.php?id=64819"/>
    <n v="0"/>
    <n v="0"/>
    <n v="16625"/>
    <n v="41.32231404958678"/>
    <n v="80.666666666666671"/>
    <n v="3333.3333333333335"/>
  </r>
  <r>
    <s v="Shautes"/>
    <s v="Vandimire"/>
    <x v="37"/>
    <n v="14"/>
    <n v="0"/>
    <s v="First World War surplus"/>
    <s v="Gandhi-like"/>
    <n v="1"/>
    <s v="Good"/>
    <n v="45"/>
    <n v="3"/>
    <n v="1"/>
    <s v="Mixed Economy"/>
    <n v="480"/>
    <n v="208"/>
    <s v="Untapped"/>
    <n v="90"/>
    <s v="None"/>
    <n v="0"/>
    <s v="Gran Colombia"/>
    <s v="Neutral"/>
    <n v="18441"/>
    <s v="http://blocgame.com/stats.php?id=65472"/>
    <n v="0"/>
    <n v="0"/>
    <n v="16191"/>
    <n v="38.418750000000003"/>
    <n v="80"/>
    <n v="3073.5"/>
  </r>
  <r>
    <s v="Sol Society"/>
    <s v="Czar Kenjii"/>
    <x v="37"/>
    <n v="9"/>
    <n v="0"/>
    <s v="First World War surplus"/>
    <s v="Good"/>
    <n v="0"/>
    <s v="Undisciplined Rabble"/>
    <n v="0"/>
    <n v="7"/>
    <n v="3"/>
    <s v="Central Planning"/>
    <n v="477"/>
    <n v="177"/>
    <s v="Near Depletion"/>
    <n v="10"/>
    <s v="None"/>
    <n v="0"/>
    <s v="Gran Colombia"/>
    <s v="Soviet Union"/>
    <n v="24028"/>
    <s v="http://blocgame.com/stats.php?id=65496"/>
    <n v="0"/>
    <n v="0"/>
    <n v="20278"/>
    <n v="50.373165618448638"/>
    <n v="79.5"/>
    <n v="4004.6666666666665"/>
  </r>
  <r>
    <s v="Daronsha"/>
    <s v="tiger_swami"/>
    <x v="8"/>
    <n v="16"/>
    <n v="0"/>
    <s v="Finest of the 19th century"/>
    <s v="Gandhi-like"/>
    <n v="0"/>
    <s v="Poor"/>
    <n v="160"/>
    <n v="2"/>
    <n v="2"/>
    <s v="Mixed Economy"/>
    <n v="475"/>
    <n v="4087"/>
    <s v="Untapped"/>
    <n v="90"/>
    <s v="None"/>
    <n v="0"/>
    <s v="Arabia"/>
    <s v="Neutral"/>
    <n v="20000"/>
    <s v="http://blocgame.com/stats.php?id=65538"/>
    <n v="0"/>
    <n v="0"/>
    <n v="18500"/>
    <n v="42.10526315789474"/>
    <n v="79.166666666666671"/>
    <n v="3333.3333333333335"/>
  </r>
  <r>
    <s v="ASIATICA"/>
    <s v="KaBaar"/>
    <x v="8"/>
    <n v="9"/>
    <n v="0"/>
    <s v="Finest of the 19th century"/>
    <s v="Gandhi-like"/>
    <n v="2"/>
    <s v="Undisciplined Rabble"/>
    <n v="14"/>
    <n v="6"/>
    <n v="3"/>
    <s v="Central Planning"/>
    <n v="474"/>
    <n v="1109"/>
    <s v="Untapped"/>
    <n v="90"/>
    <s v="Meagre"/>
    <n v="1.5"/>
    <s v="Egypt"/>
    <s v="Soviet Union"/>
    <n v="13750"/>
    <s v="http://blocgame.com/stats.php?id=65294"/>
    <n v="0"/>
    <n v="0"/>
    <n v="8875"/>
    <n v="29.008438818565402"/>
    <n v="79"/>
    <n v="2291.6666666666665"/>
  </r>
  <r>
    <s v="ismaillian"/>
    <s v="ismaillian"/>
    <x v="8"/>
    <n v="8"/>
    <n v="0"/>
    <s v="First World War surplus"/>
    <s v="Normal"/>
    <n v="0"/>
    <s v="Undisciplined Rabble"/>
    <n v="51"/>
    <n v="2"/>
    <n v="8"/>
    <s v="Mixed Economy"/>
    <n v="473"/>
    <n v="507"/>
    <s v="Untapped"/>
    <n v="90"/>
    <s v="None"/>
    <n v="0"/>
    <s v="Arabia"/>
    <s v="Neutral"/>
    <n v="3652"/>
    <s v="http://blocgame.com/stats.php?id=64081"/>
    <n v="0"/>
    <n v="0"/>
    <n v="-98"/>
    <n v="7.7209302325581399"/>
    <n v="78.833333333333329"/>
    <n v="608.66666666666663"/>
  </r>
  <r>
    <s v="rajallian"/>
    <s v="rajallian"/>
    <x v="8"/>
    <n v="9"/>
    <n v="0"/>
    <s v="First World War surplus"/>
    <s v="Normal"/>
    <n v="0"/>
    <s v="Undisciplined Rabble"/>
    <n v="51"/>
    <n v="2"/>
    <n v="9"/>
    <s v="Mixed Economy"/>
    <n v="473"/>
    <n v="319"/>
    <s v="Untapped"/>
    <n v="90"/>
    <s v="None"/>
    <n v="0"/>
    <s v="Persia"/>
    <s v="Neutral"/>
    <n v="3473"/>
    <s v="http://blocgame.com/stats.php?id=64144"/>
    <n v="0"/>
    <n v="0"/>
    <n v="-652"/>
    <n v="7.3424947145877377"/>
    <n v="78.833333333333329"/>
    <n v="578.83333333333337"/>
  </r>
  <r>
    <s v="mentari"/>
    <s v="duda"/>
    <x v="3"/>
    <n v="48"/>
    <n v="0"/>
    <s v="Second World War surplus"/>
    <s v="Angelic"/>
    <n v="2"/>
    <s v="Undisciplined Rabble"/>
    <n v="8"/>
    <n v="6"/>
    <n v="8"/>
    <s v="Mixed Economy"/>
    <n v="473"/>
    <n v="2063"/>
    <n v="0"/>
    <n v="40"/>
    <s v="Powerful"/>
    <n v="9"/>
    <s v="Persia"/>
    <s v="Neutral"/>
    <n v="20784"/>
    <s v="http://blocgame.com/stats.php?id=64986"/>
    <n v="0"/>
    <n v="0"/>
    <n v="14034"/>
    <n v="43.940803382663844"/>
    <n v="78.833333333333329"/>
    <n v="3464"/>
  </r>
  <r>
    <s v="Casto Rico"/>
    <s v="Charles M Talleyrand"/>
    <x v="8"/>
    <n v="4"/>
    <n v="0"/>
    <s v="Finest of the 19th century"/>
    <s v="Isolated"/>
    <n v="0"/>
    <s v="Undisciplined Rabble"/>
    <n v="51"/>
    <n v="2"/>
    <n v="1"/>
    <s v="Mixed Economy"/>
    <n v="472"/>
    <n v="318"/>
    <n v="0"/>
    <n v="40"/>
    <s v="Meagre"/>
    <n v="1.5"/>
    <s v="Caribbean"/>
    <s v="Neutral"/>
    <n v="16584"/>
    <s v="http://blocgame.com/stats.php?id=64885"/>
    <n v="0"/>
    <n v="0"/>
    <n v="15459"/>
    <n v="35.135593220338983"/>
    <n v="78.666666666666671"/>
    <n v="2764"/>
  </r>
  <r>
    <s v="Rostock"/>
    <s v="InnocentAce"/>
    <x v="8"/>
    <n v="57"/>
    <n v="0"/>
    <s v="Korean War surplus"/>
    <s v="Gandhi-like"/>
    <n v="1"/>
    <s v="Good"/>
    <n v="29"/>
    <n v="9"/>
    <n v="3"/>
    <s v="Central Planning"/>
    <n v="471"/>
    <n v="247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weebsunite"/>
    <s v="weebsunite"/>
    <x v="8"/>
    <n v="2"/>
    <n v="0"/>
    <s v="Finest of the 19th century"/>
    <s v="Normal"/>
    <n v="0"/>
    <s v="Undisciplined Rabble"/>
    <n v="176"/>
    <n v="2"/>
    <n v="2"/>
    <s v="Mixed Economy"/>
    <n v="467"/>
    <n v="2224"/>
    <s v="Untapped"/>
    <n v="90"/>
    <s v="None"/>
    <n v="0"/>
    <s v="Atlas"/>
    <s v="Neutral"/>
    <n v="16200"/>
    <s v="http://blocgame.com/stats.php?id=64356"/>
    <n v="0"/>
    <n v="0"/>
    <n v="14700"/>
    <n v="34.689507494646683"/>
    <n v="77.833333333333329"/>
    <n v="2700"/>
  </r>
  <r>
    <s v="Kuviere"/>
    <s v="Jaywynne"/>
    <x v="8"/>
    <n v="8"/>
    <n v="0"/>
    <s v="Finest of the 19th century"/>
    <s v="Normal"/>
    <n v="1"/>
    <s v="Poor"/>
    <n v="55"/>
    <n v="2"/>
    <n v="5"/>
    <s v="Mixed Economy"/>
    <n v="465"/>
    <n v="3465"/>
    <s v="Untapped"/>
    <n v="90"/>
    <s v="Meagre"/>
    <n v="1.5"/>
    <s v="Atlas"/>
    <s v="Neutral"/>
    <n v="19721"/>
    <s v="http://blocgame.com/stats.php?id=58755"/>
    <n v="0"/>
    <n v="0"/>
    <n v="16346"/>
    <n v="42.410752688172046"/>
    <n v="77.5"/>
    <n v="3286.8333333333335"/>
  </r>
  <r>
    <s v="Tiad"/>
    <s v="Sizzle"/>
    <x v="1"/>
    <n v="57"/>
    <n v="0"/>
    <s v="First World War surplus"/>
    <s v="Gandhi-like"/>
    <n v="1"/>
    <s v="Standard"/>
    <n v="11"/>
    <n v="11"/>
    <n v="6"/>
    <s v="Central Planning"/>
    <n v="464"/>
    <n v="2509"/>
    <s v="Untapped"/>
    <n v="90"/>
    <s v="Large"/>
    <n v="7.5"/>
    <s v="Atlas"/>
    <s v="Soviet Union"/>
    <n v="46133"/>
    <s v="http://blocgame.com/stats.php?id=50332"/>
    <n v="0"/>
    <n v="0"/>
    <n v="39008"/>
    <n v="99.424568965517238"/>
    <n v="77.333333333333329"/>
    <n v="7688.833333333333"/>
  </r>
  <r>
    <s v="bokunopico"/>
    <s v="bokunopico"/>
    <x v="8"/>
    <n v="4"/>
    <n v="0"/>
    <s v="Finest of the 19th century"/>
    <s v="Questionable"/>
    <n v="0"/>
    <s v="Undisciplined Rabble"/>
    <n v="176"/>
    <n v="2"/>
    <n v="2"/>
    <s v="Mixed Economy"/>
    <n v="464"/>
    <n v="4116"/>
    <s v="Untapped"/>
    <n v="90"/>
    <s v="None"/>
    <n v="0"/>
    <s v="Egypt"/>
    <s v="Neutral"/>
    <n v="20000"/>
    <s v="http://blocgame.com/stats.php?id=64827"/>
    <n v="0"/>
    <n v="0"/>
    <n v="18500"/>
    <n v="43.103448275862071"/>
    <n v="77.333333333333329"/>
    <n v="3333.3333333333335"/>
  </r>
  <r>
    <s v="Carthya"/>
    <s v="Eckbert"/>
    <x v="8"/>
    <n v="10"/>
    <n v="0"/>
    <s v="Second World War surplus"/>
    <s v="Normal"/>
    <n v="0"/>
    <s v="Standard"/>
    <n v="27"/>
    <n v="3"/>
    <n v="1"/>
    <s v="Mixed Economy"/>
    <n v="463"/>
    <n v="1"/>
    <s v="Untapped"/>
    <n v="90"/>
    <s v="None"/>
    <n v="0"/>
    <s v="Mesoamerica"/>
    <s v="Neutral"/>
    <n v="5278"/>
    <s v="http://blocgame.com/stats.php?id=63949"/>
    <n v="0"/>
    <n v="0"/>
    <n v="3778"/>
    <n v="11.399568034557236"/>
    <n v="77.166666666666671"/>
    <n v="879.66666666666663"/>
  </r>
  <r>
    <s v="Kryzirstan"/>
    <s v="Carl Coleman"/>
    <x v="8"/>
    <n v="6"/>
    <n v="0"/>
    <s v="Finest of the 19th century"/>
    <s v="Good"/>
    <n v="0"/>
    <s v="Undisciplined Rabble"/>
    <n v="9"/>
    <n v="2"/>
    <n v="1"/>
    <s v="Mixed Economy"/>
    <n v="462"/>
    <n v="2297"/>
    <s v="Untapped"/>
    <n v="90"/>
    <s v="None"/>
    <n v="0"/>
    <s v="Egypt"/>
    <s v="Neutral"/>
    <n v="6480"/>
    <s v="http://blocgame.com/stats.php?id=64854"/>
    <n v="0"/>
    <n v="0"/>
    <n v="5355"/>
    <n v="14.025974025974026"/>
    <n v="77"/>
    <n v="1080"/>
  </r>
  <r>
    <s v="Selle Isla"/>
    <s v="Selle"/>
    <x v="3"/>
    <n v="81"/>
    <n v="1"/>
    <s v="First World War surplus"/>
    <s v="Gandhi-like"/>
    <n v="2"/>
    <s v="Undisciplined Rabble"/>
    <n v="11"/>
    <n v="11"/>
    <n v="10"/>
    <s v="Mixed Economy"/>
    <n v="459"/>
    <n v="5667"/>
    <s v="Untapped"/>
    <n v="90"/>
    <s v="Large"/>
    <n v="7.5"/>
    <s v="Egypt"/>
    <s v="Soviet Union"/>
    <n v="31594"/>
    <s v="http://blocgame.com/stats.php?id=64991"/>
    <n v="0"/>
    <n v="0"/>
    <n v="22219"/>
    <n v="68.832244008714596"/>
    <n v="76.5"/>
    <n v="5265.666666666667"/>
  </r>
  <r>
    <s v="bird land"/>
    <s v="birdjoseph"/>
    <x v="8"/>
    <n v="5"/>
    <n v="0"/>
    <s v="Finest of the 19th century"/>
    <s v="Good"/>
    <n v="1"/>
    <s v="Undisciplined Rabble"/>
    <n v="47"/>
    <n v="2"/>
    <n v="0"/>
    <s v="Mixed Economy"/>
    <n v="455"/>
    <n v="200"/>
    <n v="0"/>
    <n v="40"/>
    <s v="None"/>
    <n v="0"/>
    <s v="China"/>
    <s v="Neutral"/>
    <n v="5128"/>
    <s v="http://blocgame.com/stats.php?id=61878"/>
    <n v="0"/>
    <n v="0"/>
    <n v="3628"/>
    <n v="11.270329670329671"/>
    <n v="75.833333333333329"/>
    <n v="854.66666666666663"/>
  </r>
  <r>
    <s v="SomaliFarmers"/>
    <s v="dynastylord"/>
    <x v="8"/>
    <n v="5"/>
    <n v="0"/>
    <s v="First World War surplus"/>
    <s v="Questionable"/>
    <n v="0"/>
    <s v="Undisciplined Rabble"/>
    <n v="148"/>
    <n v="3"/>
    <n v="0"/>
    <s v="Mixed Economy"/>
    <n v="454"/>
    <n v="0"/>
    <s v="Untapped"/>
    <n v="90"/>
    <s v="None"/>
    <n v="0"/>
    <s v="Congo"/>
    <s v="Neutral"/>
    <n v="7275"/>
    <s v="http://blocgame.com/stats.php?id=64225"/>
    <n v="0"/>
    <n v="0"/>
    <n v="6150"/>
    <n v="16.024229074889867"/>
    <n v="75.666666666666671"/>
    <n v="1212.5"/>
  </r>
  <r>
    <s v="Kavkaz"/>
    <s v="Steparenko"/>
    <x v="5"/>
    <n v="43"/>
    <n v="0"/>
    <s v="Second World War surplus"/>
    <s v="Gandhi-like"/>
    <n v="1"/>
    <s v="Standard"/>
    <n v="0"/>
    <n v="3"/>
    <n v="3"/>
    <s v="Central Planning"/>
    <n v="454"/>
    <n v="4031"/>
    <s v="Untapped"/>
    <n v="90"/>
    <s v="Mediocre"/>
    <n v="4.5"/>
    <s v="Persia"/>
    <s v="Soviet Union"/>
    <n v="20000"/>
    <s v="http://blocgame.com/stats.php?id=65330"/>
    <n v="0"/>
    <n v="0"/>
    <n v="17000"/>
    <n v="44.052863436123346"/>
    <n v="75.666666666666671"/>
    <n v="3333.3333333333335"/>
  </r>
  <r>
    <s v="Puncak Alam"/>
    <s v="Abg Ami"/>
    <x v="8"/>
    <n v="4"/>
    <n v="0"/>
    <s v="First World War surplus"/>
    <s v="Nice"/>
    <n v="0"/>
    <s v="Elite"/>
    <n v="3"/>
    <n v="2"/>
    <n v="1"/>
    <s v="Mixed Economy"/>
    <n v="453"/>
    <n v="0"/>
    <s v="Untapped"/>
    <n v="90"/>
    <s v="None"/>
    <n v="0"/>
    <s v="Indochina"/>
    <s v="Soviet Union"/>
    <n v="11231"/>
    <s v="http://blocgame.com/stats.php?id=60373"/>
    <n v="0"/>
    <n v="0"/>
    <n v="10106"/>
    <n v="24.792494481236204"/>
    <n v="75.5"/>
    <n v="1871.8333333333333"/>
  </r>
  <r>
    <s v="Nerouglia"/>
    <s v="AllahSaures"/>
    <x v="38"/>
    <n v="30"/>
    <n v="0"/>
    <s v="First World War surplus"/>
    <s v="Gandhi-like"/>
    <n v="0"/>
    <s v="Undisciplined Rabble"/>
    <n v="171"/>
    <n v="3"/>
    <n v="1"/>
    <s v="Free Market"/>
    <n v="452"/>
    <n v="4464"/>
    <s v="Untapped"/>
    <n v="90"/>
    <s v="Meagre"/>
    <n v="1.5"/>
    <s v="Atlas"/>
    <s v="Soviet Union"/>
    <n v="20000"/>
    <s v="http://blocgame.com/stats.php?id=65077"/>
    <n v="0"/>
    <n v="0"/>
    <n v="18500"/>
    <n v="44.247787610619469"/>
    <n v="75.333333333333329"/>
    <n v="3333.3333333333335"/>
  </r>
  <r>
    <s v="Channary"/>
    <s v="Kardal"/>
    <x v="0"/>
    <n v="59"/>
    <n v="0"/>
    <s v="First World War surplus"/>
    <s v="Gandhi-like"/>
    <n v="1"/>
    <s v="Standard"/>
    <n v="14"/>
    <n v="12"/>
    <n v="2"/>
    <s v="Free Market"/>
    <n v="449"/>
    <n v="63"/>
    <s v="Untapped"/>
    <n v="90"/>
    <s v="Meagre"/>
    <n v="1.5"/>
    <s v="Caribbean"/>
    <s v="United States"/>
    <n v="28187"/>
    <s v="http://blocgame.com/stats.php?id=50479"/>
    <n v="0"/>
    <n v="0"/>
    <n v="22187"/>
    <n v="62.777282850779507"/>
    <n v="74.833333333333329"/>
    <n v="4697.833333333333"/>
  </r>
  <r>
    <s v="Huka"/>
    <s v="stir"/>
    <x v="1"/>
    <n v="65"/>
    <n v="0"/>
    <s v="Second World War surplus"/>
    <s v="Gandhi-like"/>
    <n v="2"/>
    <s v="Poor"/>
    <n v="8"/>
    <n v="5"/>
    <n v="7"/>
    <s v="Mixed Economy"/>
    <n v="449"/>
    <n v="2288"/>
    <n v="0"/>
    <n v="40"/>
    <s v="Meagre"/>
    <n v="1.5"/>
    <s v="Persia"/>
    <s v="Neutral"/>
    <n v="20997"/>
    <s v="http://blocgame.com/stats.php?id=64966"/>
    <n v="0"/>
    <n v="0"/>
    <n v="14997"/>
    <n v="46.763919821826278"/>
    <n v="74.833333333333329"/>
    <n v="3499.5"/>
  </r>
  <r>
    <s v="Preus"/>
    <s v="Achievement800k"/>
    <x v="8"/>
    <n v="20"/>
    <n v="0"/>
    <s v="Finest of the 19th century"/>
    <s v="Gandhi-like"/>
    <n v="1"/>
    <s v="Poor"/>
    <n v="141"/>
    <n v="3"/>
    <n v="1"/>
    <s v="Free Market"/>
    <n v="449"/>
    <n v="327"/>
    <s v="Untapped"/>
    <n v="90"/>
    <s v="None"/>
    <n v="0"/>
    <s v="Pacific Rim"/>
    <s v="Neutral"/>
    <n v="20000"/>
    <s v="http://blocgame.com/stats.php?id=65539"/>
    <n v="0"/>
    <n v="0"/>
    <n v="17750"/>
    <n v="44.543429844097993"/>
    <n v="74.833333333333329"/>
    <n v="3333.3333333333335"/>
  </r>
  <r>
    <s v="Aristocria"/>
    <s v="Ashley"/>
    <x v="12"/>
    <n v="58"/>
    <n v="0"/>
    <s v="Second World War surplus"/>
    <s v="Gandhi-like"/>
    <n v="1"/>
    <s v="Standard"/>
    <n v="0"/>
    <n v="11"/>
    <n v="6"/>
    <s v="Mixed Economy"/>
    <n v="448"/>
    <n v="947"/>
    <s v="Untapped"/>
    <n v="90"/>
    <s v="Somewhat Large"/>
    <n v="6"/>
    <s v="Arabia"/>
    <s v="Neutral"/>
    <n v="20000"/>
    <s v="http://blocgame.com/stats.php?id=64850"/>
    <n v="0"/>
    <n v="0"/>
    <n v="12875"/>
    <n v="44.642857142857146"/>
    <n v="74.666666666666671"/>
    <n v="3333.3333333333335"/>
  </r>
  <r>
    <s v="Digital Sphere"/>
    <s v="Such1337Hax0r"/>
    <x v="8"/>
    <n v="5"/>
    <n v="0"/>
    <s v="First World War surplus"/>
    <s v="Gandhi-like"/>
    <n v="0"/>
    <s v="Elite"/>
    <n v="41"/>
    <n v="3"/>
    <n v="1"/>
    <s v="Mixed Economy"/>
    <n v="444"/>
    <n v="2249"/>
    <s v="Untapped"/>
    <n v="90"/>
    <s v="None"/>
    <n v="0"/>
    <s v="Mesopotamia"/>
    <s v="Neutral"/>
    <n v="16178"/>
    <s v="http://blocgame.com/stats.php?id=65202"/>
    <n v="0"/>
    <n v="0"/>
    <n v="14678"/>
    <n v="36.436936936936938"/>
    <n v="74"/>
    <n v="2696.3333333333335"/>
  </r>
  <r>
    <s v="Soviet Nihon"/>
    <s v="Sakurai"/>
    <x v="39"/>
    <n v="41"/>
    <n v="0"/>
    <s v="Second World War surplus"/>
    <s v="Gandhi-like"/>
    <n v="1"/>
    <s v="Poor"/>
    <n v="7"/>
    <n v="3"/>
    <n v="2"/>
    <s v="Central Planning"/>
    <n v="443"/>
    <n v="2"/>
    <s v="Untapped"/>
    <n v="90"/>
    <s v="Meagre"/>
    <n v="1.5"/>
    <s v="Pacific Rim"/>
    <s v="Soviet Union"/>
    <n v="20398"/>
    <s v="http://blocgame.com/stats.php?id=65086"/>
    <n v="0"/>
    <n v="0"/>
    <n v="17773"/>
    <n v="46.045146726862299"/>
    <n v="73.833333333333329"/>
    <n v="3399.6666666666665"/>
  </r>
  <r>
    <s v="Xman"/>
    <s v="Man31"/>
    <x v="8"/>
    <n v="10"/>
    <n v="0"/>
    <s v="First World War surplus"/>
    <s v="Gandhi-like"/>
    <n v="0"/>
    <s v="Undisciplined Rabble"/>
    <n v="16"/>
    <n v="8"/>
    <n v="2"/>
    <s v="Central Planning"/>
    <n v="443"/>
    <n v="391"/>
    <s v="Plentiful"/>
    <n v="70"/>
    <s v="Meagre"/>
    <n v="1.5"/>
    <s v="China"/>
    <s v="Soviet Union"/>
    <n v="23944"/>
    <s v="http://blocgame.com/stats.php?id=65268"/>
    <n v="0"/>
    <n v="0"/>
    <n v="20194"/>
    <n v="54.049661399548533"/>
    <n v="73.833333333333329"/>
    <n v="3990.6666666666665"/>
  </r>
  <r>
    <s v="Bowen"/>
    <s v="Rice"/>
    <x v="6"/>
    <n v="119"/>
    <n v="2"/>
    <s v="Second World War surplus"/>
    <s v="Gandhi-like"/>
    <n v="2"/>
    <s v="Standard"/>
    <n v="11"/>
    <n v="10"/>
    <n v="6"/>
    <s v="Mixed Economy"/>
    <n v="442"/>
    <n v="3778"/>
    <s v="Plentiful"/>
    <n v="70"/>
    <s v="Mediocre"/>
    <n v="4.5"/>
    <s v="Mesopotamia"/>
    <s v="Neutral"/>
    <n v="32492"/>
    <s v="http://blocgame.com/stats.php?id=50453"/>
    <n v="0"/>
    <n v="0"/>
    <n v="24992"/>
    <n v="73.511312217194572"/>
    <n v="73.666666666666671"/>
    <n v="5415.333333333333"/>
  </r>
  <r>
    <s v="Menodux"/>
    <s v="Suferio"/>
    <x v="14"/>
    <n v="48"/>
    <n v="2"/>
    <s v="First World War surplus"/>
    <s v="Gandhi-like"/>
    <n v="2"/>
    <s v="Good"/>
    <n v="11"/>
    <n v="11"/>
    <n v="5"/>
    <s v="Central Planning"/>
    <n v="442"/>
    <n v="6512"/>
    <s v="Untapped"/>
    <n v="90"/>
    <s v="Mediocre"/>
    <n v="4.5"/>
    <s v="Egypt"/>
    <s v="Soviet Union"/>
    <n v="31393"/>
    <s v="http://blocgame.com/stats.php?id=65396"/>
    <n v="0"/>
    <n v="0"/>
    <n v="23893"/>
    <n v="71.024886877828052"/>
    <n v="73.666666666666671"/>
    <n v="5232.166666666667"/>
  </r>
  <r>
    <s v="Snusers"/>
    <s v="Snuupy"/>
    <x v="0"/>
    <n v="31"/>
    <n v="20"/>
    <s v="Almost Modern"/>
    <s v="Isolated"/>
    <n v="9"/>
    <s v="Good"/>
    <n v="0"/>
    <n v="110"/>
    <n v="0"/>
    <s v="Free Market"/>
    <n v="441"/>
    <n v="7629"/>
    <s v="Untapped"/>
    <n v="90"/>
    <s v="Very Powerful"/>
    <n v="10"/>
    <s v="The Subcontinent"/>
    <s v="United States"/>
    <n v="138948"/>
    <s v="http://blocgame.com/stats.php?id=58336"/>
    <n v="0"/>
    <n v="0"/>
    <n v="90948"/>
    <n v="315.07482993197277"/>
    <n v="73.5"/>
    <n v="23158"/>
  </r>
  <r>
    <s v="Military101"/>
    <s v="Militaryruler"/>
    <x v="8"/>
    <n v="6"/>
    <n v="0"/>
    <s v="First World War surplus"/>
    <s v="Questionable"/>
    <n v="0"/>
    <s v="Undisciplined Rabble"/>
    <n v="177"/>
    <n v="2"/>
    <n v="0"/>
    <s v="Mixed Economy"/>
    <n v="440"/>
    <n v="0"/>
    <s v="Untapped"/>
    <n v="90"/>
    <s v="Meagre"/>
    <n v="1.5"/>
    <s v="Atlas"/>
    <s v="Neutral"/>
    <n v="19700"/>
    <s v="http://blocgame.com/stats.php?id=64273"/>
    <n v="0"/>
    <n v="0"/>
    <n v="18950"/>
    <n v="44.772727272727273"/>
    <n v="73.333333333333329"/>
    <n v="3283.3333333333335"/>
  </r>
  <r>
    <s v="Hidin"/>
    <s v="Hidin"/>
    <x v="8"/>
    <n v="2"/>
    <n v="0"/>
    <s v="First World War surplus"/>
    <s v="Normal"/>
    <n v="1"/>
    <s v="Undisciplined Rabble"/>
    <n v="60"/>
    <n v="2"/>
    <n v="1"/>
    <s v="Mixed Economy"/>
    <n v="439"/>
    <n v="34"/>
    <s v="Untapped"/>
    <n v="90"/>
    <s v="None"/>
    <n v="0"/>
    <s v="East Indies"/>
    <s v="Neutral"/>
    <n v="2663"/>
    <s v="http://blocgame.com/stats.php?id=64108"/>
    <n v="0"/>
    <n v="0"/>
    <n v="788"/>
    <n v="6.0660592255125287"/>
    <n v="73.166666666666671"/>
    <n v="443.83333333333331"/>
  </r>
  <r>
    <s v="bosspizzpls"/>
    <s v="bosspizzpls"/>
    <x v="8"/>
    <n v="2"/>
    <n v="0"/>
    <s v="First World War surplus"/>
    <s v="Questionable"/>
    <n v="0"/>
    <s v="Poor"/>
    <n v="176"/>
    <n v="2"/>
    <n v="0"/>
    <s v="Mixed Economy"/>
    <n v="439"/>
    <n v="0"/>
    <s v="Untapped"/>
    <n v="90"/>
    <s v="Meagre"/>
    <n v="1.5"/>
    <s v="China"/>
    <s v="Neutral"/>
    <n v="11459"/>
    <s v="http://blocgame.com/stats.php?id=64296"/>
    <n v="0"/>
    <n v="0"/>
    <n v="10709"/>
    <n v="26.102505694760818"/>
    <n v="73.166666666666671"/>
    <n v="1909.8333333333333"/>
  </r>
  <r>
    <s v="teamliquid"/>
    <s v="teamliquid"/>
    <x v="8"/>
    <n v="3"/>
    <n v="0"/>
    <s v="Finest of the 19th century"/>
    <s v="Questionable"/>
    <n v="0"/>
    <s v="Undisciplined Rabble"/>
    <n v="176"/>
    <n v="2"/>
    <n v="2"/>
    <s v="Mixed Economy"/>
    <n v="438"/>
    <n v="3452"/>
    <s v="Untapped"/>
    <n v="90"/>
    <s v="None"/>
    <n v="0"/>
    <s v="Egypt"/>
    <s v="Neutral"/>
    <n v="20000"/>
    <s v="http://blocgame.com/stats.php?id=64841"/>
    <n v="0"/>
    <n v="0"/>
    <n v="18500"/>
    <n v="45.662100456621005"/>
    <n v="73"/>
    <n v="3333.3333333333335"/>
  </r>
  <r>
    <s v="star"/>
    <s v="jhon"/>
    <x v="3"/>
    <n v="63"/>
    <n v="0"/>
    <s v="Second World War surplus"/>
    <s v="Nice"/>
    <n v="2"/>
    <s v="Poor"/>
    <n v="8"/>
    <n v="10"/>
    <n v="4"/>
    <s v="Mixed Economy"/>
    <n v="438"/>
    <n v="174"/>
    <s v="Untapped"/>
    <n v="90"/>
    <s v="Powerful"/>
    <n v="9"/>
    <s v="Indochina"/>
    <s v="Neutral"/>
    <n v="25066"/>
    <s v="http://blocgame.com/stats.php?id=64928"/>
    <n v="0"/>
    <n v="0"/>
    <n v="18316"/>
    <n v="57.228310502283108"/>
    <n v="73"/>
    <n v="4177.666666666667"/>
  </r>
  <r>
    <s v="Marconians"/>
    <s v="MarcusDarnIt"/>
    <x v="8"/>
    <n v="14"/>
    <n v="0"/>
    <s v="Finest of the 19th century"/>
    <s v="Gandhi-like"/>
    <n v="0"/>
    <s v="Poor"/>
    <n v="140"/>
    <n v="2"/>
    <n v="0"/>
    <s v="Central Planning"/>
    <n v="438"/>
    <n v="0"/>
    <s v="Untapped"/>
    <n v="90"/>
    <s v="None"/>
    <n v="0"/>
    <s v="Congo"/>
    <s v="Neutral"/>
    <n v="20000"/>
    <s v="http://blocgame.com/stats.php?id=65560"/>
    <n v="0"/>
    <n v="0"/>
    <n v="19250"/>
    <n v="45.662100456621005"/>
    <n v="73"/>
    <n v="3333.3333333333335"/>
  </r>
  <r>
    <s v="Kaelum"/>
    <s v="Graylon N"/>
    <x v="8"/>
    <n v="18"/>
    <n v="0"/>
    <s v="Finest of the 19th century"/>
    <s v="Gandhi-like"/>
    <n v="0"/>
    <s v="Standard"/>
    <n v="138"/>
    <n v="3"/>
    <n v="0"/>
    <s v="Mixed Economy"/>
    <n v="438"/>
    <n v="0"/>
    <s v="Untapped"/>
    <n v="90"/>
    <s v="None"/>
    <n v="0"/>
    <s v="Caribbean"/>
    <s v="Neutral"/>
    <n v="20000"/>
    <s v="http://blocgame.com/stats.php?id=65562"/>
    <n v="0"/>
    <n v="0"/>
    <n v="18875"/>
    <n v="45.662100456621005"/>
    <n v="73"/>
    <n v="3333.3333333333335"/>
  </r>
  <r>
    <s v="Tobiantian"/>
    <s v="tobyryals"/>
    <x v="40"/>
    <n v="23"/>
    <n v="0"/>
    <s v="First World War surplus"/>
    <s v="Gandhi-like"/>
    <n v="0"/>
    <s v="Good"/>
    <n v="142"/>
    <n v="2"/>
    <n v="0"/>
    <s v="Central Planning"/>
    <n v="437"/>
    <n v="0"/>
    <s v="Untapped"/>
    <n v="90"/>
    <s v="Meagre"/>
    <n v="1.5"/>
    <s v="Persia"/>
    <s v="Neutral"/>
    <n v="20000"/>
    <s v="http://blocgame.com/stats.php?id=64432"/>
    <n v="0"/>
    <n v="0"/>
    <n v="19250"/>
    <n v="45.766590389016017"/>
    <n v="72.833333333333329"/>
    <n v="3333.3333333333335"/>
  </r>
  <r>
    <s v="mexicanwall"/>
    <s v="mexicanwall"/>
    <x v="8"/>
    <n v="2"/>
    <n v="0"/>
    <s v="First World War surplus"/>
    <s v="Good"/>
    <n v="0"/>
    <s v="Poor"/>
    <n v="177"/>
    <n v="2"/>
    <n v="0"/>
    <s v="Mixed Economy"/>
    <n v="436"/>
    <n v="0"/>
    <s v="Untapped"/>
    <n v="90"/>
    <s v="None"/>
    <n v="0"/>
    <s v="China"/>
    <s v="Neutral"/>
    <n v="16335"/>
    <s v="http://blocgame.com/stats.php?id=64294"/>
    <n v="0"/>
    <n v="0"/>
    <n v="15585"/>
    <n v="37.465596330275233"/>
    <n v="72.666666666666671"/>
    <n v="2722.5"/>
  </r>
  <r>
    <s v="grapondiu"/>
    <s v="yamado"/>
    <x v="0"/>
    <n v="48"/>
    <n v="2"/>
    <s v="First World War surplus"/>
    <s v="Gandhi-like"/>
    <n v="2"/>
    <s v="Good"/>
    <n v="14"/>
    <n v="12"/>
    <n v="2"/>
    <s v="Central Planning"/>
    <n v="436"/>
    <n v="2107"/>
    <s v="Untapped"/>
    <n v="90"/>
    <s v="Somewhat Large"/>
    <n v="6"/>
    <s v="West Africa"/>
    <s v="Soviet Union"/>
    <n v="35691"/>
    <s v="http://blocgame.com/stats.php?id=65382"/>
    <n v="0"/>
    <n v="0"/>
    <n v="28941"/>
    <n v="81.86009174311927"/>
    <n v="72.666666666666671"/>
    <n v="5948.5"/>
  </r>
  <r>
    <s v="hollywoodundead"/>
    <s v="batmanthing2222"/>
    <x v="8"/>
    <n v="5"/>
    <n v="0"/>
    <s v="First World War surplus"/>
    <s v="Normal"/>
    <n v="0"/>
    <s v="Undisciplined Rabble"/>
    <n v="4"/>
    <n v="7"/>
    <n v="2"/>
    <s v="Mixed Economy"/>
    <n v="435"/>
    <n v="5303"/>
    <s v="Untapped"/>
    <n v="90"/>
    <s v="None"/>
    <n v="0"/>
    <s v="Arabia"/>
    <s v="Neutral"/>
    <n v="3616"/>
    <s v="http://blocgame.com/stats.php?id=59629"/>
    <n v="0"/>
    <n v="0"/>
    <n v="241"/>
    <n v="8.312643678160919"/>
    <n v="72.5"/>
    <n v="602.66666666666663"/>
  </r>
  <r>
    <s v="Rupina"/>
    <s v="Rupina"/>
    <x v="2"/>
    <n v="53"/>
    <n v="2"/>
    <s v="First World War surplus"/>
    <s v="Gandhi-like"/>
    <n v="2"/>
    <s v="Standard"/>
    <n v="14"/>
    <n v="10"/>
    <n v="2"/>
    <s v="Free Market"/>
    <n v="434"/>
    <n v="505"/>
    <s v="Untapped"/>
    <n v="90"/>
    <s v="Mediocre"/>
    <n v="4.5"/>
    <s v="Gran Colombia"/>
    <s v="United States"/>
    <n v="36142"/>
    <s v="http://blocgame.com/stats.php?id=50287"/>
    <n v="0"/>
    <n v="0"/>
    <n v="30142"/>
    <n v="83.276497695852541"/>
    <n v="72.333333333333329"/>
    <n v="6023.666666666667"/>
  </r>
  <r>
    <s v="Alemanni"/>
    <s v="Chrocus"/>
    <x v="8"/>
    <n v="9"/>
    <n v="0"/>
    <s v="First World War surplus"/>
    <s v="Gandhi-like"/>
    <n v="0"/>
    <s v="Elite"/>
    <n v="61"/>
    <n v="4"/>
    <n v="2"/>
    <s v="Central Planning"/>
    <n v="433"/>
    <n v="2"/>
    <s v="Untapped"/>
    <n v="90"/>
    <s v="None"/>
    <n v="0"/>
    <s v="Arabia"/>
    <s v="Neutral"/>
    <n v="16500"/>
    <s v="http://blocgame.com/stats.php?id=55603"/>
    <n v="0"/>
    <n v="0"/>
    <n v="14250"/>
    <n v="38.106235565819858"/>
    <n v="72.166666666666671"/>
    <n v="2750"/>
  </r>
  <r>
    <s v="Kateriae"/>
    <s v="redsky"/>
    <x v="0"/>
    <n v="107"/>
    <n v="3"/>
    <s v="Korean War surplus"/>
    <s v="Gandhi-like"/>
    <n v="2"/>
    <s v="Good"/>
    <n v="0"/>
    <n v="5"/>
    <n v="4"/>
    <s v="Free Market"/>
    <n v="433"/>
    <n v="1026"/>
    <s v="Untapped"/>
    <n v="90"/>
    <s v="Large"/>
    <n v="7.5"/>
    <s v="Guinea"/>
    <s v="United States"/>
    <n v="26186"/>
    <s v="http://blocgame.com/stats.php?id=64503"/>
    <n v="0"/>
    <n v="0"/>
    <n v="21311"/>
    <n v="60.475750577367208"/>
    <n v="72.166666666666671"/>
    <n v="4364.333333333333"/>
  </r>
  <r>
    <s v="BokoHaram"/>
    <s v="razorbluff"/>
    <x v="14"/>
    <n v="43"/>
    <n v="0"/>
    <s v="Second World War surplus"/>
    <s v="Gandhi-like"/>
    <n v="1"/>
    <s v="Standard"/>
    <n v="28"/>
    <n v="13"/>
    <n v="1"/>
    <s v="Free Market"/>
    <n v="431"/>
    <n v="331"/>
    <s v="Untapped"/>
    <n v="90"/>
    <s v="Mediocre"/>
    <n v="4.5"/>
    <s v="West Africa"/>
    <s v="United States"/>
    <n v="23500"/>
    <s v="http://blocgame.com/stats.php?id=64953"/>
    <n v="0"/>
    <n v="0"/>
    <n v="17500"/>
    <n v="54.524361948955914"/>
    <n v="71.833333333333329"/>
    <n v="3916.6666666666665"/>
  </r>
  <r>
    <s v="Igguana"/>
    <s v="Yerram"/>
    <x v="0"/>
    <n v="58"/>
    <n v="0"/>
    <s v="First World War surplus"/>
    <s v="Gandhi-like"/>
    <n v="2"/>
    <s v="Standard"/>
    <n v="11"/>
    <n v="12"/>
    <n v="3"/>
    <s v="Central Planning"/>
    <n v="430"/>
    <n v="35"/>
    <s v="Untapped"/>
    <n v="90"/>
    <s v="Meagre"/>
    <n v="1.5"/>
    <s v="Pacific Rim"/>
    <s v="Soviet Union"/>
    <n v="27990"/>
    <s v="http://blocgame.com/stats.php?id=65310"/>
    <n v="0"/>
    <n v="0"/>
    <n v="20865"/>
    <n v="65.093023255813947"/>
    <n v="71.666666666666671"/>
    <n v="4665"/>
  </r>
  <r>
    <s v="Kanem"/>
    <s v="KingQuan"/>
    <x v="8"/>
    <n v="20"/>
    <n v="0"/>
    <s v="First World War surplus"/>
    <s v="Gandhi-like"/>
    <n v="0"/>
    <s v="Poor"/>
    <n v="112"/>
    <n v="2"/>
    <n v="1"/>
    <s v="Central Planning"/>
    <n v="430"/>
    <n v="54"/>
    <s v="Untapped"/>
    <n v="90"/>
    <s v="None"/>
    <n v="0"/>
    <s v="West Africa"/>
    <s v="United States"/>
    <n v="20000"/>
    <s v="http://blocgame.com/stats.php?id=65408"/>
    <n v="0"/>
    <n v="0"/>
    <n v="18875"/>
    <n v="46.511627906976742"/>
    <n v="71.666666666666671"/>
    <n v="3333.3333333333335"/>
  </r>
  <r>
    <s v="Mikaia"/>
    <s v="Shinon_"/>
    <x v="12"/>
    <n v="17"/>
    <n v="0"/>
    <s v="First World War surplus"/>
    <s v="Angelic"/>
    <n v="1"/>
    <s v="Good"/>
    <n v="3"/>
    <n v="9"/>
    <n v="4"/>
    <s v="Central Planning"/>
    <n v="430"/>
    <n v="72"/>
    <s v="Untapped"/>
    <n v="90"/>
    <s v="Small"/>
    <n v="3"/>
    <s v="China"/>
    <s v="Neutral"/>
    <n v="23187"/>
    <s v="http://blocgame.com/stats.php?id=65552"/>
    <n v="0"/>
    <n v="0"/>
    <n v="17562"/>
    <n v="53.923255813953489"/>
    <n v="71.666666666666671"/>
    <n v="3864.5"/>
  </r>
  <r>
    <s v="Pegrram"/>
    <s v="Unhold"/>
    <x v="0"/>
    <n v="68"/>
    <n v="0"/>
    <s v="First World War surplus"/>
    <s v="Gandhi-like"/>
    <n v="1"/>
    <s v="Standard"/>
    <n v="11"/>
    <n v="10"/>
    <n v="2"/>
    <s v="Central Planning"/>
    <n v="427"/>
    <n v="961"/>
    <s v="Untapped"/>
    <n v="90"/>
    <s v="Small"/>
    <n v="3"/>
    <s v="Guinea"/>
    <s v="Soviet Union"/>
    <n v="25109"/>
    <s v="http://blocgame.com/stats.php?id=65383"/>
    <n v="0"/>
    <n v="0"/>
    <n v="19859"/>
    <n v="58.803278688524593"/>
    <n v="71.166666666666671"/>
    <n v="4184.833333333333"/>
  </r>
  <r>
    <s v="osfrog"/>
    <s v="osfrog"/>
    <x v="8"/>
    <n v="3"/>
    <n v="0"/>
    <s v="Finest of the 19th century"/>
    <s v="Questionable"/>
    <n v="0"/>
    <s v="Undisciplined Rabble"/>
    <n v="176"/>
    <n v="2"/>
    <n v="2"/>
    <s v="Mixed Economy"/>
    <n v="426"/>
    <n v="2075"/>
    <s v="Untapped"/>
    <n v="90"/>
    <s v="None"/>
    <n v="0"/>
    <s v="Atlas"/>
    <s v="Neutral"/>
    <n v="13500"/>
    <s v="http://blocgame.com/stats.php?id=64344"/>
    <n v="0"/>
    <n v="0"/>
    <n v="12000"/>
    <n v="31.690140845070424"/>
    <n v="71"/>
    <n v="2250"/>
  </r>
  <r>
    <s v="Azbackastan"/>
    <s v="Gritowski"/>
    <x v="8"/>
    <n v="6"/>
    <n v="0"/>
    <s v="Finest of the 19th century"/>
    <s v="Nice"/>
    <n v="0"/>
    <s v="Standard"/>
    <n v="98"/>
    <n v="3"/>
    <n v="0"/>
    <s v="Central Planning"/>
    <n v="426"/>
    <n v="0"/>
    <s v="Untapped"/>
    <n v="90"/>
    <s v="None"/>
    <n v="0"/>
    <s v="Congo"/>
    <s v="Soviet Union"/>
    <n v="20000"/>
    <s v="http://blocgame.com/stats.php?id=65609"/>
    <n v="0"/>
    <n v="0"/>
    <n v="18875"/>
    <n v="46.948356807511736"/>
    <n v="71"/>
    <n v="3333.3333333333335"/>
  </r>
  <r>
    <s v="egsumail"/>
    <s v="egsumail"/>
    <x v="8"/>
    <n v="8"/>
    <n v="0"/>
    <s v="Finest of the 19th century"/>
    <s v="Normal"/>
    <n v="0"/>
    <s v="Undisciplined Rabble"/>
    <n v="176"/>
    <n v="2"/>
    <n v="2"/>
    <s v="Mixed Economy"/>
    <n v="425"/>
    <n v="883"/>
    <s v="Untapped"/>
    <n v="90"/>
    <s v="None"/>
    <n v="0"/>
    <s v="Egypt"/>
    <s v="Neutral"/>
    <n v="16500"/>
    <s v="http://blocgame.com/stats.php?id=64848"/>
    <n v="0"/>
    <n v="0"/>
    <n v="15000"/>
    <n v="38.823529411764703"/>
    <n v="70.833333333333329"/>
    <n v="2750"/>
  </r>
  <r>
    <s v="Mooncrickets"/>
    <s v="Some Spook"/>
    <x v="12"/>
    <n v="4"/>
    <n v="0"/>
    <s v="First World War surplus"/>
    <s v="Normal"/>
    <n v="0"/>
    <s v="Undisciplined Rabble"/>
    <n v="12"/>
    <n v="6"/>
    <n v="3"/>
    <s v="Mixed Economy"/>
    <n v="425"/>
    <n v="405"/>
    <s v="Untapped"/>
    <n v="90"/>
    <s v="None"/>
    <n v="0"/>
    <s v="East Africa"/>
    <s v="Neutral"/>
    <n v="24837"/>
    <s v="http://blocgame.com/stats.php?id=65029"/>
    <n v="0"/>
    <n v="0"/>
    <n v="21462"/>
    <n v="58.44"/>
    <n v="70.833333333333329"/>
    <n v="4139.5"/>
  </r>
  <r>
    <s v="Sunshine Coast"/>
    <s v="sharpshooter2231"/>
    <x v="8"/>
    <n v="29"/>
    <n v="0"/>
    <s v="First World War surplus"/>
    <s v="Gandhi-like"/>
    <n v="1"/>
    <s v="Standard"/>
    <n v="11"/>
    <n v="3"/>
    <n v="2"/>
    <s v="Central Planning"/>
    <n v="425"/>
    <n v="327"/>
    <s v="Untapped"/>
    <n v="90"/>
    <s v="Mediocre"/>
    <n v="4.5"/>
    <s v="Pacific Rim"/>
    <s v="Soviet Union"/>
    <n v="23828"/>
    <s v="http://blocgame.com/stats.php?id=65566"/>
    <n v="0"/>
    <n v="0"/>
    <n v="21203"/>
    <n v="56.065882352941173"/>
    <n v="70.833333333333329"/>
    <n v="3971.3333333333335"/>
  </r>
  <r>
    <s v="Al-Ummah"/>
    <s v="Al-Allah"/>
    <x v="14"/>
    <n v="38"/>
    <n v="0"/>
    <s v="First World War surplus"/>
    <s v="Gandhi-like"/>
    <n v="0"/>
    <s v="Standard"/>
    <n v="3"/>
    <n v="4"/>
    <n v="4"/>
    <s v="Central Planning"/>
    <n v="424"/>
    <n v="2574"/>
    <s v="Untapped"/>
    <n v="90"/>
    <s v="Small"/>
    <n v="3"/>
    <s v="Mesopotamia"/>
    <s v="Soviet Union"/>
    <n v="20000"/>
    <s v="http://blocgame.com/stats.php?id=65404"/>
    <n v="0"/>
    <n v="0"/>
    <n v="17000"/>
    <n v="47.169811320754718"/>
    <n v="70.666666666666671"/>
    <n v="3333.3333333333335"/>
  </r>
  <r>
    <s v="Zion"/>
    <s v="Zionist"/>
    <x v="16"/>
    <n v="11"/>
    <n v="0"/>
    <s v="First World War surplus"/>
    <s v="Good"/>
    <n v="1"/>
    <s v="Undisciplined Rabble"/>
    <n v="93"/>
    <n v="10"/>
    <n v="14"/>
    <s v="Mixed Economy"/>
    <n v="423"/>
    <n v="8306"/>
    <s v="Untapped"/>
    <n v="90"/>
    <s v="Small"/>
    <n v="3"/>
    <s v="Mesopotamia"/>
    <s v="Neutral"/>
    <n v="24463"/>
    <s v="http://blocgame.com/stats.php?id=41496"/>
    <n v="0"/>
    <n v="0"/>
    <n v="14713"/>
    <n v="57.832151300236404"/>
    <n v="70.5"/>
    <n v="4077.1666666666665"/>
  </r>
  <r>
    <s v="Origanium"/>
    <s v="Kallima"/>
    <x v="0"/>
    <n v="68"/>
    <n v="0"/>
    <s v="First World War surplus"/>
    <s v="Gandhi-like"/>
    <n v="1"/>
    <s v="Standard"/>
    <n v="14"/>
    <n v="10"/>
    <n v="4"/>
    <s v="Central Planning"/>
    <n v="420"/>
    <n v="363"/>
    <s v="Untapped"/>
    <n v="90"/>
    <s v="Powerful"/>
    <n v="9"/>
    <s v="The Subcontinent"/>
    <s v="Soviet Union"/>
    <n v="21890"/>
    <s v="http://blocgame.com/stats.php?id=65399"/>
    <n v="0"/>
    <n v="0"/>
    <n v="15890"/>
    <n v="52.11904761904762"/>
    <n v="70"/>
    <n v="3648.3333333333335"/>
  </r>
  <r>
    <s v="Kotasinga"/>
    <s v="Stalin VI"/>
    <x v="8"/>
    <n v="5"/>
    <n v="0"/>
    <s v="Korean War surplus"/>
    <s v="Questionable"/>
    <n v="0"/>
    <s v="Undisciplined Rabble"/>
    <n v="12"/>
    <n v="11"/>
    <n v="2"/>
    <s v="Mixed Economy"/>
    <n v="419"/>
    <n v="51"/>
    <n v="0"/>
    <n v="40"/>
    <s v="None"/>
    <n v="0"/>
    <s v="Congo"/>
    <s v="Neutral"/>
    <n v="11842"/>
    <s v="http://blocgame.com/stats.php?id=60448"/>
    <n v="0"/>
    <n v="0"/>
    <n v="6967"/>
    <n v="28.262529832935559"/>
    <n v="69.833333333333329"/>
    <n v="1973.6666666666667"/>
  </r>
  <r>
    <s v="Slavistan"/>
    <s v="JosipBrozTito"/>
    <x v="8"/>
    <n v="7"/>
    <n v="0"/>
    <s v="First World War surplus"/>
    <s v="Normal"/>
    <n v="0"/>
    <s v="Undisciplined Rabble"/>
    <n v="25"/>
    <n v="2"/>
    <n v="3"/>
    <s v="Mixed Economy"/>
    <n v="419"/>
    <n v="3"/>
    <s v="Untapped"/>
    <n v="90"/>
    <s v="None"/>
    <n v="0"/>
    <s v="Arabia"/>
    <s v="Neutral"/>
    <n v="1617"/>
    <s v="http://blocgame.com/stats.php?id=64113"/>
    <n v="0"/>
    <n v="0"/>
    <n v="-258"/>
    <n v="3.8591885441527447"/>
    <n v="69.833333333333329"/>
    <n v="269.5"/>
  </r>
  <r>
    <s v="Azhdahagate"/>
    <s v="Azhdaha_Panzer"/>
    <x v="1"/>
    <n v="117"/>
    <n v="3"/>
    <s v="Vietnam War surplus"/>
    <s v="Gandhi-like"/>
    <n v="5"/>
    <s v="Undisciplined Rabble"/>
    <n v="11"/>
    <n v="29"/>
    <n v="19"/>
    <s v="Free Market"/>
    <n v="418"/>
    <n v="5382"/>
    <s v="Untapped"/>
    <n v="90"/>
    <s v="Very Powerful"/>
    <n v="10"/>
    <s v="Mesopotamia"/>
    <s v="United States"/>
    <n v="47548"/>
    <s v="http://blocgame.com/stats.php?id=52422"/>
    <n v="0"/>
    <n v="0"/>
    <n v="25798"/>
    <n v="113.7511961722488"/>
    <n v="69.666666666666671"/>
    <n v="7924.666666666667"/>
  </r>
  <r>
    <s v="Buldorzek"/>
    <s v="Buldorzek"/>
    <x v="25"/>
    <n v="26"/>
    <n v="0"/>
    <s v="First World War surplus"/>
    <s v="Good"/>
    <n v="1"/>
    <s v="Good"/>
    <n v="3"/>
    <n v="4"/>
    <n v="4"/>
    <s v="Mixed Economy"/>
    <n v="418"/>
    <n v="5630"/>
    <s v="Untapped"/>
    <n v="90"/>
    <s v="Meagre"/>
    <n v="1.5"/>
    <s v="Arabia"/>
    <s v="Soviet Union"/>
    <n v="24028"/>
    <s v="http://blocgame.com/stats.php?id=65516"/>
    <n v="0"/>
    <n v="0"/>
    <n v="20278"/>
    <n v="57.483253588516746"/>
    <n v="69.666666666666671"/>
    <n v="4004.6666666666665"/>
  </r>
  <r>
    <s v="fishboyland"/>
    <s v="fishboy"/>
    <x v="41"/>
    <n v="4"/>
    <n v="0"/>
    <s v="Finest of the 19th century"/>
    <s v="Normal"/>
    <n v="0"/>
    <s v="Undisciplined Rabble"/>
    <n v="41"/>
    <n v="2"/>
    <n v="0"/>
    <s v="Mixed Economy"/>
    <n v="417"/>
    <n v="0"/>
    <s v="Untapped"/>
    <n v="90"/>
    <s v="None"/>
    <n v="0"/>
    <s v="East Indies"/>
    <s v="Neutral"/>
    <n v="13750"/>
    <s v="http://blocgame.com/stats.php?id=51831"/>
    <n v="0"/>
    <n v="0"/>
    <n v="13000"/>
    <n v="32.973621103117509"/>
    <n v="69.5"/>
    <n v="2291.6666666666665"/>
  </r>
  <r>
    <s v="Bantloa"/>
    <s v="Caelan"/>
    <x v="8"/>
    <n v="0"/>
    <n v="0"/>
    <s v="First World War surplus"/>
    <s v="Angelic"/>
    <n v="0"/>
    <s v="Standard"/>
    <n v="21"/>
    <n v="2"/>
    <n v="0"/>
    <s v="Mixed Economy"/>
    <n v="416"/>
    <n v="0"/>
    <s v="Untapped"/>
    <n v="90"/>
    <s v="None"/>
    <n v="0"/>
    <s v="West Africa"/>
    <s v="United States"/>
    <n v="16500"/>
    <s v="http://blocgame.com/stats.php?id=59574"/>
    <n v="0"/>
    <n v="0"/>
    <n v="15750"/>
    <n v="39.66346153846154"/>
    <n v="69.333333333333329"/>
    <n v="2750"/>
  </r>
  <r>
    <s v="Dorentia"/>
    <s v="Khad Fi"/>
    <x v="8"/>
    <n v="1"/>
    <n v="0"/>
    <s v="First World War surplus"/>
    <s v="Nice"/>
    <n v="1"/>
    <s v="Undisciplined Rabble"/>
    <n v="1"/>
    <n v="16"/>
    <n v="3"/>
    <s v="Free Market"/>
    <n v="416"/>
    <n v="396"/>
    <s v="Near Depletion"/>
    <n v="10"/>
    <s v="Small"/>
    <n v="3"/>
    <s v="Caribbean"/>
    <s v="United States"/>
    <n v="27493"/>
    <s v="http://blocgame.com/stats.php?id=65460"/>
    <n v="0"/>
    <n v="0"/>
    <n v="19618"/>
    <n v="66.088942307692307"/>
    <n v="69.333333333333329"/>
    <n v="4582.166666666667"/>
  </r>
  <r>
    <s v="Ansari"/>
    <s v="Abad"/>
    <x v="14"/>
    <n v="59"/>
    <n v="0"/>
    <s v="First World War surplus"/>
    <s v="Angelic"/>
    <n v="2"/>
    <s v="Standard"/>
    <n v="11"/>
    <n v="15"/>
    <n v="2"/>
    <s v="Free Market"/>
    <n v="414"/>
    <n v="18"/>
    <s v="Untapped"/>
    <n v="90"/>
    <s v="Small"/>
    <n v="3"/>
    <s v="Congo"/>
    <s v="United States"/>
    <n v="29071"/>
    <s v="http://blocgame.com/stats.php?id=50625"/>
    <n v="0"/>
    <n v="0"/>
    <n v="21196"/>
    <n v="70.219806763285021"/>
    <n v="69"/>
    <n v="4845.166666666667"/>
  </r>
  <r>
    <s v="Bombay"/>
    <s v="Bombay"/>
    <x v="5"/>
    <n v="58"/>
    <n v="0"/>
    <s v="First World War surplus"/>
    <s v="Gandhi-like"/>
    <n v="2"/>
    <s v="Poor"/>
    <n v="14"/>
    <n v="13"/>
    <n v="5"/>
    <s v="Central Planning"/>
    <n v="413"/>
    <n v="3555"/>
    <s v="Untapped"/>
    <n v="90"/>
    <s v="Meagre"/>
    <n v="1.5"/>
    <s v="Arabia"/>
    <s v="Soviet Union"/>
    <n v="27986"/>
    <s v="http://blocgame.com/stats.php?id=51989"/>
    <n v="0"/>
    <n v="0"/>
    <n v="19736"/>
    <n v="67.762711864406782"/>
    <n v="68.833333333333329"/>
    <n v="4664.333333333333"/>
  </r>
  <r>
    <s v="FuckTO"/>
    <s v="Multi1"/>
    <x v="8"/>
    <n v="21"/>
    <n v="0"/>
    <s v="Finest of the 19th century"/>
    <s v="Gandhi-like"/>
    <n v="0"/>
    <s v="Poor"/>
    <n v="0"/>
    <n v="6"/>
    <n v="0"/>
    <s v="Free Market"/>
    <n v="413"/>
    <n v="0"/>
    <s v="Untapped"/>
    <n v="90"/>
    <s v="None"/>
    <n v="0"/>
    <s v="Mesoamerica"/>
    <s v="Neutral"/>
    <n v="20000"/>
    <s v="http://blocgame.com/stats.php?id=65421"/>
    <n v="0"/>
    <n v="0"/>
    <n v="17750"/>
    <n v="48.426150121065376"/>
    <n v="68.833333333333329"/>
    <n v="3333.3333333333335"/>
  </r>
  <r>
    <s v="Ridon"/>
    <s v="prep"/>
    <x v="8"/>
    <n v="6"/>
    <n v="0"/>
    <s v="Finest of the 19th century"/>
    <s v="Gandhi-like"/>
    <n v="0"/>
    <s v="Poor"/>
    <n v="12"/>
    <n v="2"/>
    <n v="0"/>
    <s v="Mixed Economy"/>
    <n v="410"/>
    <n v="0"/>
    <s v="Untapped"/>
    <n v="90"/>
    <s v="None"/>
    <n v="0"/>
    <s v="West Africa"/>
    <s v="Neutral"/>
    <n v="15207"/>
    <s v="http://blocgame.com/stats.php?id=65418"/>
    <n v="0"/>
    <n v="0"/>
    <n v="14457"/>
    <n v="37.090243902439028"/>
    <n v="68.333333333333329"/>
    <n v="2534.5"/>
  </r>
  <r>
    <s v="doot doot"/>
    <s v="blusky"/>
    <x v="8"/>
    <n v="17"/>
    <n v="0"/>
    <s v="Second World War surplus"/>
    <s v="Gandhi-like"/>
    <n v="1"/>
    <s v="Undisciplined Rabble"/>
    <n v="0"/>
    <n v="5"/>
    <n v="2"/>
    <s v="Mixed Economy"/>
    <n v="408"/>
    <n v="3147"/>
    <n v="0"/>
    <n v="40"/>
    <s v="Mediocre"/>
    <n v="4.5"/>
    <s v="Egypt"/>
    <s v="United States"/>
    <n v="19181"/>
    <s v="http://blocgame.com/stats.php?id=64465"/>
    <n v="0"/>
    <n v="0"/>
    <n v="15806"/>
    <n v="47.012254901960787"/>
    <n v="68"/>
    <n v="3196.8333333333335"/>
  </r>
  <r>
    <s v="Mr. Stalin"/>
    <s v="Grandfather Mao"/>
    <x v="8"/>
    <n v="24"/>
    <n v="0"/>
    <s v="Finest of the 19th century"/>
    <s v="Nice"/>
    <n v="0"/>
    <s v="Good"/>
    <n v="4"/>
    <n v="1"/>
    <n v="0"/>
    <s v="Mixed Economy"/>
    <n v="408"/>
    <n v="2442"/>
    <s v="Untapped"/>
    <n v="90"/>
    <s v="Meagre"/>
    <n v="1.5"/>
    <s v="Arabia"/>
    <s v="Neutral"/>
    <n v="22235"/>
    <s v="http://blocgame.com/stats.php?id=65272"/>
    <n v="0"/>
    <n v="0"/>
    <n v="21860"/>
    <n v="54.497549019607845"/>
    <n v="68"/>
    <n v="3705.8333333333335"/>
  </r>
  <r>
    <s v="GODLESS BLACKS"/>
    <s v="Ingrate119"/>
    <x v="8"/>
    <n v="4"/>
    <n v="0"/>
    <s v="Finest of the 19th century"/>
    <s v="Questionable"/>
    <n v="0"/>
    <s v="Undisciplined Rabble"/>
    <n v="12"/>
    <n v="9"/>
    <n v="2"/>
    <s v="Mixed Economy"/>
    <n v="405"/>
    <n v="288"/>
    <s v="Untapped"/>
    <n v="90"/>
    <s v="None"/>
    <n v="0"/>
    <s v="East Africa"/>
    <s v="Neutral"/>
    <n v="18645"/>
    <s v="http://blocgame.com/stats.php?id=65030"/>
    <n v="0"/>
    <n v="0"/>
    <n v="14520"/>
    <n v="46.037037037037038"/>
    <n v="67.5"/>
    <n v="3107.5"/>
  </r>
  <r>
    <s v="TheReignofFire"/>
    <s v="IgneousAssault"/>
    <x v="8"/>
    <n v="20"/>
    <n v="0"/>
    <s v="Finest of the 19th century"/>
    <s v="Gandhi-like"/>
    <n v="0"/>
    <s v="Poor"/>
    <n v="15"/>
    <n v="4"/>
    <n v="0"/>
    <s v="Central Planning"/>
    <n v="405"/>
    <n v="0"/>
    <s v="Untapped"/>
    <n v="90"/>
    <s v="None"/>
    <n v="0"/>
    <s v="Pacific Rim"/>
    <s v="Neutral"/>
    <n v="20000"/>
    <s v="http://blocgame.com/stats.php?id=65567"/>
    <n v="0"/>
    <n v="0"/>
    <n v="18500"/>
    <n v="49.382716049382715"/>
    <n v="67.5"/>
    <n v="3333.3333333333335"/>
  </r>
  <r>
    <s v="Tsubenak"/>
    <s v="Qaiser"/>
    <x v="6"/>
    <n v="39"/>
    <n v="0"/>
    <s v="First World War surplus"/>
    <s v="Nice"/>
    <n v="1"/>
    <s v="Elite"/>
    <n v="0"/>
    <n v="6"/>
    <n v="4"/>
    <s v="Central Planning"/>
    <n v="405"/>
    <n v="497"/>
    <s v="Untapped"/>
    <n v="90"/>
    <s v="Small"/>
    <n v="3"/>
    <s v="East Indies"/>
    <s v="Soviet Union"/>
    <n v="22192"/>
    <s v="http://blocgame.com/stats.php?id=65607"/>
    <n v="0"/>
    <n v="0"/>
    <n v="17692"/>
    <n v="54.795061728395062"/>
    <n v="67.5"/>
    <n v="3698.6666666666665"/>
  </r>
  <r>
    <s v="disapoitmentt"/>
    <s v="Zen1234"/>
    <x v="12"/>
    <n v="20"/>
    <n v="0"/>
    <s v="First World War surplus"/>
    <s v="Gandhi-like"/>
    <n v="1"/>
    <s v="Standard"/>
    <n v="1"/>
    <n v="11"/>
    <n v="2"/>
    <s v="Central Planning"/>
    <n v="404"/>
    <n v="0"/>
    <s v="Untapped"/>
    <n v="90"/>
    <s v="None"/>
    <n v="0"/>
    <s v="China"/>
    <s v="Neutral"/>
    <n v="20000"/>
    <s v="http://blocgame.com/stats.php?id=65221"/>
    <n v="0"/>
    <n v="0"/>
    <n v="14375"/>
    <n v="49.504950495049506"/>
    <n v="67.333333333333329"/>
    <n v="3333.3333333333335"/>
  </r>
  <r>
    <s v="The inquisitors"/>
    <s v="inquisiters"/>
    <x v="8"/>
    <n v="30"/>
    <n v="0"/>
    <s v="Second World War surplus"/>
    <s v="Gandhi-like"/>
    <n v="0"/>
    <s v="Elite"/>
    <n v="7"/>
    <n v="4"/>
    <n v="2"/>
    <s v="Free Market"/>
    <n v="404"/>
    <n v="0"/>
    <s v="Untapped"/>
    <n v="90"/>
    <s v="Meagre"/>
    <n v="1.5"/>
    <s v="Pacific Rim"/>
    <s v="United States"/>
    <n v="20000"/>
    <s v="http://blocgame.com/stats.php?id=65222"/>
    <n v="0"/>
    <n v="0"/>
    <n v="17750"/>
    <n v="49.504950495049506"/>
    <n v="67.333333333333329"/>
    <n v="3333.3333333333335"/>
  </r>
  <r>
    <s v="Bratavia"/>
    <s v="Jack Calvin"/>
    <x v="8"/>
    <n v="8"/>
    <n v="0"/>
    <s v="First World War surplus"/>
    <s v="Good"/>
    <n v="0"/>
    <s v="Undisciplined Rabble"/>
    <n v="0"/>
    <n v="4"/>
    <n v="0"/>
    <s v="Mixed Economy"/>
    <n v="403"/>
    <n v="125"/>
    <s v="Plentiful"/>
    <n v="70"/>
    <s v="None"/>
    <n v="0"/>
    <s v="Indochina"/>
    <s v="Neutral"/>
    <n v="9268"/>
    <s v="http://blocgame.com/stats.php?id=60351"/>
    <n v="0"/>
    <n v="0"/>
    <n v="7768"/>
    <n v="22.997518610421835"/>
    <n v="67.166666666666671"/>
    <n v="1544.6666666666667"/>
  </r>
  <r>
    <s v="Sioux Nation"/>
    <s v="Crazy Horse"/>
    <x v="8"/>
    <n v="20"/>
    <n v="0"/>
    <s v="Finest of the 19th century"/>
    <s v="Gandhi-like"/>
    <n v="0"/>
    <s v="Undisciplined Rabble"/>
    <n v="24"/>
    <n v="2"/>
    <n v="0"/>
    <s v="Central Planning"/>
    <n v="402"/>
    <n v="0"/>
    <s v="Untapped"/>
    <n v="90"/>
    <s v="None"/>
    <n v="0"/>
    <s v="Mesoamerica"/>
    <s v="Neutral"/>
    <n v="20000"/>
    <s v="http://blocgame.com/stats.php?id=48829"/>
    <n v="0"/>
    <n v="0"/>
    <n v="19250"/>
    <n v="49.75124378109453"/>
    <n v="67"/>
    <n v="3333.3333333333335"/>
  </r>
  <r>
    <s v="richtexan"/>
    <s v="richtexan"/>
    <x v="8"/>
    <n v="4"/>
    <n v="0"/>
    <s v="Finest of the 19th century"/>
    <s v="Good"/>
    <n v="0"/>
    <s v="Undisciplined Rabble"/>
    <n v="176"/>
    <n v="2"/>
    <n v="2"/>
    <s v="Mixed Economy"/>
    <n v="402"/>
    <n v="4106"/>
    <s v="Untapped"/>
    <n v="90"/>
    <s v="None"/>
    <n v="0"/>
    <s v="Atlas"/>
    <s v="Neutral"/>
    <n v="20000"/>
    <s v="http://blocgame.com/stats.php?id=64711"/>
    <n v="0"/>
    <n v="0"/>
    <n v="18500"/>
    <n v="49.75124378109453"/>
    <n v="67"/>
    <n v="3333.3333333333335"/>
  </r>
  <r>
    <s v="switzerdouch"/>
    <s v="yaboimtndew"/>
    <x v="8"/>
    <n v="12"/>
    <n v="0"/>
    <s v="Second World War surplus"/>
    <s v="Good"/>
    <n v="0"/>
    <s v="Undisciplined Rabble"/>
    <n v="22"/>
    <n v="2"/>
    <n v="0"/>
    <s v="Mixed Economy"/>
    <n v="401"/>
    <n v="101"/>
    <s v="Untapped"/>
    <n v="90"/>
    <s v="None"/>
    <n v="0"/>
    <s v="Mesoamerica"/>
    <s v="Neutral"/>
    <n v="4445"/>
    <s v="http://blocgame.com/stats.php?id=58997"/>
    <n v="0"/>
    <n v="0"/>
    <n v="3695"/>
    <n v="11.084788029925187"/>
    <n v="66.833333333333329"/>
    <n v="740.83333333333337"/>
  </r>
  <r>
    <s v="Draven"/>
    <s v="Rump"/>
    <x v="8"/>
    <n v="19"/>
    <n v="0"/>
    <s v="First World War surplus"/>
    <s v="Gandhi-like"/>
    <n v="1"/>
    <s v="Good"/>
    <n v="18"/>
    <n v="4"/>
    <n v="2"/>
    <s v="Central Planning"/>
    <n v="396"/>
    <n v="146"/>
    <s v="Untapped"/>
    <n v="90"/>
    <s v="Meagre"/>
    <n v="1.5"/>
    <s v="East Africa"/>
    <s v="Soviet Union"/>
    <n v="20000"/>
    <s v="http://blocgame.com/stats.php?id=65403"/>
    <n v="0"/>
    <n v="0"/>
    <n v="17000"/>
    <n v="50.505050505050505"/>
    <n v="66"/>
    <n v="3333.3333333333335"/>
  </r>
  <r>
    <s v="Sengala"/>
    <s v="General Tyler"/>
    <x v="8"/>
    <n v="20"/>
    <n v="0"/>
    <s v="Finest of the 19th century"/>
    <s v="Gandhi-like"/>
    <n v="0"/>
    <s v="Poor"/>
    <n v="147"/>
    <n v="2"/>
    <n v="0"/>
    <s v="Mixed Economy"/>
    <n v="395"/>
    <n v="0"/>
    <s v="Untapped"/>
    <n v="90"/>
    <s v="None"/>
    <n v="0"/>
    <s v="Southern Africa"/>
    <s v="Neutral"/>
    <n v="20000"/>
    <s v="http://blocgame.com/stats.php?id=56035"/>
    <n v="0"/>
    <n v="0"/>
    <n v="19250"/>
    <n v="50.632911392405063"/>
    <n v="65.833333333333329"/>
    <n v="3333.3333333333335"/>
  </r>
  <r>
    <s v="Little Cayman"/>
    <s v="chairman_chao"/>
    <x v="8"/>
    <n v="25"/>
    <n v="0"/>
    <s v="First World War surplus"/>
    <s v="Gandhi-like"/>
    <n v="0"/>
    <s v="Elite"/>
    <n v="159"/>
    <n v="2"/>
    <n v="1"/>
    <s v="Mixed Economy"/>
    <n v="394"/>
    <n v="1"/>
    <s v="Untapped"/>
    <n v="90"/>
    <s v="None"/>
    <n v="0"/>
    <s v="Caribbean"/>
    <s v="Soviet Union"/>
    <n v="20398"/>
    <s v="http://blocgame.com/stats.php?id=65391"/>
    <n v="0"/>
    <n v="0"/>
    <n v="19273"/>
    <n v="51.771573604060912"/>
    <n v="65.666666666666671"/>
    <n v="3399.6666666666665"/>
  </r>
  <r>
    <s v="Gombak"/>
    <s v="ArericH"/>
    <x v="8"/>
    <n v="25"/>
    <n v="0"/>
    <s v="First World War surplus"/>
    <s v="Gandhi-like"/>
    <n v="0"/>
    <s v="Good"/>
    <n v="111"/>
    <n v="3"/>
    <n v="2"/>
    <s v="Central Planning"/>
    <n v="393"/>
    <n v="93"/>
    <s v="Untapped"/>
    <n v="90"/>
    <s v="Meagre"/>
    <n v="1.5"/>
    <s v="Pacific Rim"/>
    <s v="Neutral"/>
    <n v="20000"/>
    <s v="http://blocgame.com/stats.php?id=60568"/>
    <n v="0"/>
    <n v="0"/>
    <n v="18125"/>
    <n v="50.890585241730278"/>
    <n v="65.5"/>
    <n v="3333.3333333333335"/>
  </r>
  <r>
    <s v="Oceanus"/>
    <s v="ZaiWolfgang"/>
    <x v="9"/>
    <n v="22"/>
    <n v="0"/>
    <s v="Finest of the 19th century"/>
    <s v="Normal"/>
    <n v="0"/>
    <s v="Undisciplined Rabble"/>
    <n v="43"/>
    <n v="3"/>
    <n v="1"/>
    <s v="Mixed Economy"/>
    <n v="393"/>
    <n v="135"/>
    <s v="Untapped"/>
    <n v="90"/>
    <s v="Meagre"/>
    <n v="1.5"/>
    <s v="Amazonia"/>
    <s v="Neutral"/>
    <n v="20488"/>
    <s v="http://blocgame.com/stats.php?id=65462"/>
    <n v="0"/>
    <n v="0"/>
    <n v="18988"/>
    <n v="52.132315521628499"/>
    <n v="65.5"/>
    <n v="3414.6666666666665"/>
  </r>
  <r>
    <s v="AmTex"/>
    <s v="ktrotter"/>
    <x v="8"/>
    <n v="25"/>
    <n v="0"/>
    <s v="First World War surplus"/>
    <s v="Pariah"/>
    <n v="1"/>
    <s v="Elite"/>
    <n v="9"/>
    <n v="6"/>
    <n v="2"/>
    <s v="Central Planning"/>
    <n v="393"/>
    <n v="429"/>
    <s v="Untapped"/>
    <n v="90"/>
    <s v="None"/>
    <n v="0"/>
    <s v="Caribbean"/>
    <s v="Soviet Union"/>
    <n v="20000"/>
    <s v="http://blocgame.com/stats.php?id=65568"/>
    <n v="0"/>
    <n v="0"/>
    <n v="16250"/>
    <n v="50.890585241730278"/>
    <n v="65.5"/>
    <n v="3333.3333333333335"/>
  </r>
  <r>
    <s v="Opandos"/>
    <s v="KllK"/>
    <x v="0"/>
    <n v="65"/>
    <n v="0"/>
    <s v="First World War surplus"/>
    <s v="Gandhi-like"/>
    <n v="2"/>
    <s v="Good"/>
    <n v="11"/>
    <n v="10"/>
    <n v="3"/>
    <s v="Central Planning"/>
    <n v="390"/>
    <n v="108"/>
    <s v="Untapped"/>
    <n v="90"/>
    <s v="Very Powerful"/>
    <n v="10"/>
    <s v="Indochina"/>
    <s v="Soviet Union"/>
    <n v="46758"/>
    <s v="http://blocgame.com/stats.php?id=50208"/>
    <n v="0"/>
    <n v="0"/>
    <n v="40383"/>
    <n v="119.8923076923077"/>
    <n v="65"/>
    <n v="7793"/>
  </r>
  <r>
    <s v="Nikaii"/>
    <s v="dominikai"/>
    <x v="8"/>
    <n v="20"/>
    <n v="0"/>
    <s v="Finest of the 19th century"/>
    <s v="Gandhi-like"/>
    <n v="0"/>
    <s v="Poor"/>
    <n v="180"/>
    <n v="2"/>
    <n v="0"/>
    <s v="Central Planning"/>
    <n v="390"/>
    <n v="0"/>
    <s v="Untapped"/>
    <n v="90"/>
    <s v="None"/>
    <n v="0"/>
    <s v="East Indies"/>
    <s v="Neutral"/>
    <n v="20000"/>
    <s v="http://blocgame.com/stats.php?id=65505"/>
    <n v="0"/>
    <n v="0"/>
    <n v="19250"/>
    <n v="51.282051282051285"/>
    <n v="65"/>
    <n v="3333.3333333333335"/>
  </r>
  <r>
    <s v="Jayhawks"/>
    <s v="Emperor Dylan Field"/>
    <x v="8"/>
    <n v="20"/>
    <n v="0"/>
    <s v="Finest of the 19th century"/>
    <s v="Gandhi-like"/>
    <n v="0"/>
    <s v="Poor"/>
    <n v="170"/>
    <n v="3"/>
    <n v="1"/>
    <s v="Mixed Economy"/>
    <n v="390"/>
    <n v="1"/>
    <s v="Untapped"/>
    <n v="90"/>
    <s v="None"/>
    <n v="0"/>
    <s v="China"/>
    <s v="Neutral"/>
    <n v="20000"/>
    <s v="http://blocgame.com/stats.php?id=65511"/>
    <n v="0"/>
    <n v="0"/>
    <n v="18500"/>
    <n v="51.282051282051285"/>
    <n v="65"/>
    <n v="3333.3333333333335"/>
  </r>
  <r>
    <s v="Popasquatia"/>
    <s v="papa squat"/>
    <x v="8"/>
    <n v="61"/>
    <n v="0"/>
    <s v="First World War surplus"/>
    <s v="Angelic"/>
    <n v="1"/>
    <s v="Elite"/>
    <n v="19"/>
    <n v="11"/>
    <n v="3"/>
    <s v="Central Planning"/>
    <n v="390"/>
    <n v="224"/>
    <s v="Untapped"/>
    <n v="90"/>
    <s v="Mediocre"/>
    <n v="4.5"/>
    <s v="Indochina"/>
    <s v="Soviet Union"/>
    <n v="29210"/>
    <s v="http://blocgame.com/stats.php?id=65533"/>
    <n v="0"/>
    <n v="0"/>
    <n v="23210"/>
    <n v="74.897435897435898"/>
    <n v="65"/>
    <n v="4868.333333333333"/>
  </r>
  <r>
    <s v="Kelvenia"/>
    <s v="Lance Adams"/>
    <x v="8"/>
    <n v="2"/>
    <n v="0"/>
    <s v="First World War surplus"/>
    <s v="Normal"/>
    <n v="0"/>
    <s v="Undisciplined Rabble"/>
    <n v="86"/>
    <n v="2"/>
    <n v="0"/>
    <s v="Mixed Economy"/>
    <n v="387"/>
    <n v="0"/>
    <s v="Untapped"/>
    <n v="90"/>
    <s v="None"/>
    <n v="0"/>
    <s v="Amazonia"/>
    <s v="Neutral"/>
    <n v="13750"/>
    <s v="http://blocgame.com/stats.php?id=61410"/>
    <n v="0"/>
    <n v="0"/>
    <n v="13000"/>
    <n v="35.529715762273902"/>
    <n v="64.5"/>
    <n v="2291.6666666666665"/>
  </r>
  <r>
    <s v="ratdotabestdota"/>
    <s v="ratdotabestdota"/>
    <x v="8"/>
    <n v="4"/>
    <n v="0"/>
    <s v="Finest of the 19th century"/>
    <s v="Good"/>
    <n v="0"/>
    <s v="Undisciplined Rabble"/>
    <n v="177"/>
    <n v="2"/>
    <n v="2"/>
    <s v="Mixed Economy"/>
    <n v="386"/>
    <n v="1690"/>
    <s v="Untapped"/>
    <n v="90"/>
    <s v="None"/>
    <n v="0"/>
    <s v="Atlas"/>
    <s v="Neutral"/>
    <n v="15617"/>
    <s v="http://blocgame.com/stats.php?id=64316"/>
    <n v="0"/>
    <n v="0"/>
    <n v="14117"/>
    <n v="40.458549222797927"/>
    <n v="64.333333333333329"/>
    <n v="2602.8333333333335"/>
  </r>
  <r>
    <s v="Onyxia"/>
    <s v="Obsid Dahi"/>
    <x v="8"/>
    <n v="9"/>
    <n v="0"/>
    <s v="Finest of the 19th century"/>
    <s v="Gandhi-like"/>
    <n v="0"/>
    <s v="Poor"/>
    <n v="166"/>
    <n v="2"/>
    <n v="0"/>
    <s v="Mixed Economy"/>
    <n v="385"/>
    <n v="0"/>
    <s v="Untapped"/>
    <n v="90"/>
    <s v="None"/>
    <n v="0"/>
    <s v="Persia"/>
    <s v="Neutral"/>
    <n v="16335"/>
    <s v="http://blocgame.com/stats.php?id=65523"/>
    <n v="0"/>
    <n v="0"/>
    <n v="15585"/>
    <n v="42.428571428571431"/>
    <n v="64.166666666666671"/>
    <n v="2722.5"/>
  </r>
  <r>
    <s v="Unslusch"/>
    <s v="Kehr"/>
    <x v="8"/>
    <n v="7"/>
    <n v="0"/>
    <s v="First World War surplus"/>
    <s v="Good"/>
    <n v="1"/>
    <s v="Good"/>
    <n v="121"/>
    <n v="6"/>
    <n v="4"/>
    <s v="Mixed Economy"/>
    <n v="384"/>
    <n v="113"/>
    <n v="0"/>
    <n v="40"/>
    <s v="None"/>
    <n v="0"/>
    <s v="Caribbean"/>
    <s v="Soviet Union"/>
    <n v="16665"/>
    <s v="http://blocgame.com/stats.php?id=65307"/>
    <n v="0"/>
    <n v="0"/>
    <n v="12165"/>
    <n v="43.3984375"/>
    <n v="64"/>
    <n v="2777.5"/>
  </r>
  <r>
    <s v="Xelegor"/>
    <s v="Steph"/>
    <x v="0"/>
    <n v="59"/>
    <n v="0"/>
    <s v="First World War surplus"/>
    <s v="Gandhi-like"/>
    <n v="1"/>
    <s v="Standard"/>
    <n v="11"/>
    <n v="12"/>
    <n v="2"/>
    <s v="Free Market"/>
    <n v="383"/>
    <n v="485"/>
    <s v="Plentiful"/>
    <n v="70"/>
    <s v="Somewhat Large"/>
    <n v="6"/>
    <s v="Amazonia"/>
    <s v="United States"/>
    <n v="39715"/>
    <s v="http://blocgame.com/stats.php?id=65347"/>
    <n v="0"/>
    <n v="0"/>
    <n v="33715"/>
    <n v="103.69451697127937"/>
    <n v="63.833333333333336"/>
    <n v="6619.166666666667"/>
  </r>
  <r>
    <s v="Louisiana"/>
    <s v="King Babin I"/>
    <x v="8"/>
    <n v="20"/>
    <n v="0"/>
    <s v="Finest of the 19th century"/>
    <s v="Gandhi-like"/>
    <n v="0"/>
    <s v="Standard"/>
    <n v="163"/>
    <n v="2"/>
    <n v="0"/>
    <s v="Central Planning"/>
    <n v="383"/>
    <n v="0"/>
    <s v="Untapped"/>
    <n v="90"/>
    <s v="None"/>
    <n v="0"/>
    <s v="Mesoamerica"/>
    <s v="Neutral"/>
    <n v="20000"/>
    <s v="http://blocgame.com/stats.php?id=65532"/>
    <n v="0"/>
    <n v="0"/>
    <n v="19250"/>
    <n v="52.219321148825067"/>
    <n v="63.833333333333336"/>
    <n v="3333.3333333333335"/>
  </r>
  <r>
    <s v="Siltratei"/>
    <s v="Gilbun"/>
    <x v="12"/>
    <n v="27"/>
    <n v="0"/>
    <s v="First World War surplus"/>
    <s v="Good"/>
    <n v="0"/>
    <s v="Elite"/>
    <n v="3"/>
    <n v="3"/>
    <n v="2"/>
    <s v="Central Planning"/>
    <n v="383"/>
    <n v="878"/>
    <s v="Untapped"/>
    <n v="90"/>
    <s v="Meagre"/>
    <n v="1.5"/>
    <s v="Arabia"/>
    <s v="Neutral"/>
    <n v="21753"/>
    <s v="http://blocgame.com/stats.php?id=65678"/>
    <n v="0"/>
    <n v="0"/>
    <n v="19878"/>
    <n v="56.796344647519582"/>
    <n v="63.833333333333336"/>
    <n v="3625.5"/>
  </r>
  <r>
    <s v="Katkitia"/>
    <s v="greensky"/>
    <x v="6"/>
    <n v="53"/>
    <n v="0"/>
    <s v="Second World War surplus"/>
    <s v="Gandhi-like"/>
    <n v="0"/>
    <s v="Undisciplined Rabble"/>
    <n v="1"/>
    <n v="4"/>
    <n v="2"/>
    <s v="Central Planning"/>
    <n v="381"/>
    <n v="4191"/>
    <s v="Untapped"/>
    <n v="90"/>
    <s v="Small"/>
    <n v="3"/>
    <s v="Egypt"/>
    <s v="United States"/>
    <n v="20000"/>
    <s v="http://blocgame.com/stats.php?id=64545"/>
    <n v="0"/>
    <n v="0"/>
    <n v="17750"/>
    <n v="52.493438320209975"/>
    <n v="63.5"/>
    <n v="3333.3333333333335"/>
  </r>
  <r>
    <s v="Naasje"/>
    <s v="LucValjean"/>
    <x v="8"/>
    <n v="25"/>
    <n v="0"/>
    <s v="First World War surplus"/>
    <s v="Gandhi-like"/>
    <n v="0"/>
    <s v="Elite"/>
    <n v="182"/>
    <n v="2"/>
    <n v="0"/>
    <s v="Mixed Economy"/>
    <n v="380"/>
    <n v="0"/>
    <s v="Untapped"/>
    <n v="90"/>
    <s v="None"/>
    <n v="0"/>
    <s v="Persia"/>
    <s v="Neutral"/>
    <n v="20000"/>
    <s v="http://blocgame.com/stats.php?id=65504"/>
    <n v="0"/>
    <n v="0"/>
    <n v="19250"/>
    <n v="52.631578947368418"/>
    <n v="63.333333333333336"/>
    <n v="3333.3333333333335"/>
  </r>
  <r>
    <s v="Izweababa"/>
    <s v="Xanis Buris"/>
    <x v="8"/>
    <n v="25"/>
    <n v="0"/>
    <s v="First World War surplus"/>
    <s v="Gandhi-like"/>
    <n v="0"/>
    <s v="Elite"/>
    <n v="45"/>
    <n v="2"/>
    <n v="0"/>
    <s v="Free Market"/>
    <n v="378"/>
    <n v="0"/>
    <s v="Untapped"/>
    <n v="90"/>
    <s v="None"/>
    <n v="0"/>
    <s v="West Africa"/>
    <s v="Neutral"/>
    <n v="20000"/>
    <s v="http://blocgame.com/stats.php?id=65491"/>
    <n v="0"/>
    <n v="0"/>
    <n v="19250"/>
    <n v="52.910052910052912"/>
    <n v="63"/>
    <n v="3333.3333333333335"/>
  </r>
  <r>
    <s v="supplyblock"/>
    <s v="supplyblock"/>
    <x v="8"/>
    <n v="14"/>
    <n v="0"/>
    <s v="Finest of the 19th century"/>
    <s v="Normal"/>
    <n v="0"/>
    <s v="Undisciplined Rabble"/>
    <n v="176"/>
    <n v="2"/>
    <n v="2"/>
    <s v="Mixed Economy"/>
    <n v="377"/>
    <n v="3309"/>
    <s v="Untapped"/>
    <n v="90"/>
    <s v="None"/>
    <n v="0"/>
    <s v="Atlas"/>
    <s v="Neutral"/>
    <n v="20000"/>
    <s v="http://blocgame.com/stats.php?id=64715"/>
    <n v="0"/>
    <n v="0"/>
    <n v="18500"/>
    <n v="53.050397877984082"/>
    <n v="62.833333333333336"/>
    <n v="3333.3333333333335"/>
  </r>
  <r>
    <s v="Fuckthededgaem"/>
    <s v="Multi9"/>
    <x v="8"/>
    <n v="10"/>
    <n v="0"/>
    <s v="First World War surplus"/>
    <s v="Gandhi-like"/>
    <n v="0"/>
    <s v="Poor"/>
    <n v="0"/>
    <n v="4"/>
    <n v="0"/>
    <s v="Free Market"/>
    <n v="377"/>
    <n v="0"/>
    <s v="Untapped"/>
    <n v="90"/>
    <s v="None"/>
    <n v="0"/>
    <s v="Congo"/>
    <s v="Neutral"/>
    <n v="20000"/>
    <s v="http://blocgame.com/stats.php?id=65430"/>
    <n v="0"/>
    <n v="0"/>
    <n v="18500"/>
    <n v="53.050397877984082"/>
    <n v="62.833333333333336"/>
    <n v="3333.3333333333335"/>
  </r>
  <r>
    <s v="BrownPeople"/>
    <s v="Nightman"/>
    <x v="12"/>
    <n v="52"/>
    <n v="0"/>
    <s v="Finest of the 19th century"/>
    <s v="Normal"/>
    <n v="1"/>
    <s v="Undisciplined Rabble"/>
    <n v="12"/>
    <n v="12"/>
    <n v="1"/>
    <s v="Mixed Economy"/>
    <n v="376"/>
    <n v="321"/>
    <s v="Untapped"/>
    <n v="90"/>
    <s v="Meagre"/>
    <n v="1.5"/>
    <s v="East Africa"/>
    <s v="Neutral"/>
    <n v="16194"/>
    <s v="http://blocgame.com/stats.php?id=64484"/>
    <n v="0"/>
    <n v="0"/>
    <n v="10569"/>
    <n v="43.069148936170215"/>
    <n v="62.666666666666664"/>
    <n v="2699"/>
  </r>
  <r>
    <s v="FuckNOD"/>
    <s v="Multi3"/>
    <x v="8"/>
    <n v="55"/>
    <n v="0"/>
    <s v="Finest of the 19th century"/>
    <s v="Gandhi-like"/>
    <n v="0"/>
    <s v="Elite"/>
    <n v="0"/>
    <n v="6"/>
    <n v="0"/>
    <s v="Free Market"/>
    <n v="376"/>
    <n v="42"/>
    <s v="Untapped"/>
    <n v="90"/>
    <s v="None"/>
    <n v="0"/>
    <s v="Gran Colombia"/>
    <s v="United States"/>
    <n v="28199"/>
    <s v="http://blocgame.com/stats.php?id=65424"/>
    <n v="0"/>
    <n v="0"/>
    <n v="25949"/>
    <n v="74.997340425531917"/>
    <n v="62.666666666666664"/>
    <n v="4699.833333333333"/>
  </r>
  <r>
    <s v="STEM"/>
    <s v="STEMTrump"/>
    <x v="8"/>
    <n v="17"/>
    <n v="0"/>
    <s v="Finest of the 19th century"/>
    <s v="Angelic"/>
    <n v="0"/>
    <s v="Poor"/>
    <n v="68"/>
    <n v="2"/>
    <n v="2"/>
    <s v="Central Planning"/>
    <n v="376"/>
    <n v="1981"/>
    <s v="Untapped"/>
    <n v="90"/>
    <s v="None"/>
    <n v="0"/>
    <s v="Persia"/>
    <s v="Neutral"/>
    <n v="20000"/>
    <s v="http://blocgame.com/stats.php?id=65598"/>
    <n v="0"/>
    <n v="0"/>
    <n v="18500"/>
    <n v="53.191489361702125"/>
    <n v="62.666666666666664"/>
    <n v="3333.3333333333335"/>
  </r>
  <r>
    <s v="Nerdiana"/>
    <s v="random Nerd"/>
    <x v="8"/>
    <n v="4"/>
    <n v="0"/>
    <s v="Second World War surplus"/>
    <s v="Normal"/>
    <n v="0"/>
    <s v="Undisciplined Rabble"/>
    <n v="16"/>
    <n v="4"/>
    <n v="2"/>
    <s v="Central Planning"/>
    <n v="374"/>
    <n v="163"/>
    <s v="Untapped"/>
    <n v="90"/>
    <s v="Meagre"/>
    <n v="1.5"/>
    <s v="Egypt"/>
    <s v="Soviet Union"/>
    <n v="23400"/>
    <s v="http://blocgame.com/stats.php?id=65595"/>
    <n v="0"/>
    <n v="0"/>
    <n v="21150"/>
    <n v="62.566844919786099"/>
    <n v="62.333333333333336"/>
    <n v="3900"/>
  </r>
  <r>
    <s v="Siorafrica"/>
    <s v="Sioraf as Na Cillini"/>
    <x v="8"/>
    <n v="20"/>
    <n v="0"/>
    <s v="Finest of the 19th century"/>
    <s v="Good"/>
    <n v="0"/>
    <s v="Standard"/>
    <n v="120"/>
    <n v="2"/>
    <n v="0"/>
    <s v="Central Planning"/>
    <n v="372"/>
    <n v="0"/>
    <s v="Untapped"/>
    <n v="90"/>
    <s v="None"/>
    <n v="0"/>
    <s v="Caribbean"/>
    <s v="United States"/>
    <n v="20000"/>
    <s v="http://blocgame.com/stats.php?id=65580"/>
    <n v="0"/>
    <n v="0"/>
    <n v="19250"/>
    <n v="53.763440860215056"/>
    <n v="62"/>
    <n v="3333.3333333333335"/>
  </r>
  <r>
    <s v="Burjkhaifa"/>
    <s v="Khaifades"/>
    <x v="6"/>
    <n v="29"/>
    <n v="0"/>
    <s v="First World War surplus"/>
    <s v="Good"/>
    <n v="0"/>
    <s v="Elite"/>
    <n v="0"/>
    <n v="4"/>
    <n v="3"/>
    <s v="Central Planning"/>
    <n v="372"/>
    <n v="3577"/>
    <s v="Untapped"/>
    <n v="90"/>
    <s v="Meagre"/>
    <n v="1.5"/>
    <s v="Mesopotamia"/>
    <s v="Neutral"/>
    <n v="23828"/>
    <s v="http://blocgame.com/stats.php?id=65664"/>
    <n v="0"/>
    <n v="0"/>
    <n v="21203"/>
    <n v="64.053763440860209"/>
    <n v="62"/>
    <n v="3971.3333333333335"/>
  </r>
  <r>
    <s v="BullBerserk"/>
    <s v="Bulldozing"/>
    <x v="8"/>
    <n v="29"/>
    <n v="0"/>
    <s v="First World War surplus"/>
    <s v="Good"/>
    <n v="0"/>
    <s v="Elite"/>
    <n v="9"/>
    <n v="3"/>
    <n v="2"/>
    <s v="Central Planning"/>
    <n v="372"/>
    <n v="1592"/>
    <s v="Untapped"/>
    <n v="90"/>
    <s v="None"/>
    <n v="0"/>
    <s v="Egypt"/>
    <s v="Neutral"/>
    <n v="23555"/>
    <s v="http://blocgame.com/stats.php?id=65671"/>
    <n v="0"/>
    <n v="0"/>
    <n v="21680"/>
    <n v="63.31989247311828"/>
    <n v="62"/>
    <n v="3925.8333333333335"/>
  </r>
  <r>
    <s v="McDuck"/>
    <s v="7dast"/>
    <x v="8"/>
    <n v="20"/>
    <n v="0"/>
    <s v="Finest of the 19th century"/>
    <s v="Isolated"/>
    <n v="0"/>
    <s v="Good"/>
    <n v="12"/>
    <n v="3"/>
    <n v="0"/>
    <s v="Central Planning"/>
    <n v="372"/>
    <n v="0"/>
    <s v="Untapped"/>
    <n v="90"/>
    <s v="None"/>
    <n v="0"/>
    <s v="Congo"/>
    <s v="Soviet Union"/>
    <n v="22098"/>
    <s v="http://blocgame.com/stats.php?id=65721"/>
    <n v="0"/>
    <n v="0"/>
    <n v="20973"/>
    <n v="59.403225806451616"/>
    <n v="62"/>
    <n v="3683"/>
  </r>
  <r>
    <s v="Egalitaria"/>
    <s v="Lowik"/>
    <x v="6"/>
    <n v="35"/>
    <n v="0"/>
    <s v="First World War surplus"/>
    <s v="Normal"/>
    <n v="1"/>
    <s v="Good"/>
    <n v="0"/>
    <n v="4"/>
    <n v="1"/>
    <s v="Central Planning"/>
    <n v="371"/>
    <n v="120"/>
    <s v="Untapped"/>
    <n v="90"/>
    <s v="Small"/>
    <n v="3"/>
    <s v="Caribbean"/>
    <s v="Soviet Union"/>
    <n v="23828"/>
    <s v="http://blocgame.com/stats.php?id=53377"/>
    <n v="0"/>
    <n v="0"/>
    <n v="21203"/>
    <n v="64.226415094339629"/>
    <n v="61.833333333333336"/>
    <n v="3971.3333333333335"/>
  </r>
  <r>
    <s v="U.S.A"/>
    <s v="striker4thewin"/>
    <x v="8"/>
    <n v="20"/>
    <n v="0"/>
    <s v="Finest of the 19th century"/>
    <s v="Gandhi-like"/>
    <n v="0"/>
    <s v="Poor"/>
    <n v="143"/>
    <n v="2"/>
    <n v="0"/>
    <s v="Mixed Economy"/>
    <n v="371"/>
    <n v="0"/>
    <s v="Untapped"/>
    <n v="90"/>
    <s v="None"/>
    <n v="0"/>
    <s v="Pacific Rim"/>
    <s v="Neutral"/>
    <n v="20000"/>
    <s v="http://blocgame.com/stats.php?id=65553"/>
    <n v="0"/>
    <n v="0"/>
    <n v="19250"/>
    <n v="53.908355795148246"/>
    <n v="61.833333333333336"/>
    <n v="3333.3333333333335"/>
  </r>
  <r>
    <s v="Homunculi"/>
    <s v="happymealkid"/>
    <x v="8"/>
    <n v="20"/>
    <n v="0"/>
    <s v="Finest of the 19th century"/>
    <s v="Gandhi-like"/>
    <n v="0"/>
    <s v="Poor"/>
    <n v="140"/>
    <n v="2"/>
    <n v="0"/>
    <s v="Mixed Economy"/>
    <n v="371"/>
    <n v="0"/>
    <s v="Untapped"/>
    <n v="90"/>
    <s v="None"/>
    <n v="0"/>
    <s v="Congo"/>
    <s v="Neutral"/>
    <n v="20000"/>
    <s v="http://blocgame.com/stats.php?id=65559"/>
    <n v="0"/>
    <n v="0"/>
    <n v="19250"/>
    <n v="53.908355795148246"/>
    <n v="61.833333333333336"/>
    <n v="3333.3333333333335"/>
  </r>
  <r>
    <s v="Whiltshire"/>
    <s v="Wishywish"/>
    <x v="12"/>
    <n v="21"/>
    <n v="0"/>
    <s v="First World War surplus"/>
    <s v="Gandhi-like"/>
    <n v="0"/>
    <s v="Poor"/>
    <n v="2"/>
    <n v="10"/>
    <n v="5"/>
    <s v="Central Planning"/>
    <n v="371"/>
    <n v="2785"/>
    <s v="Untapped"/>
    <n v="90"/>
    <s v="Meagre"/>
    <n v="1.5"/>
    <s v="Persia"/>
    <s v="Soviet Union"/>
    <n v="20000"/>
    <s v="http://blocgame.com/stats.php?id=65582"/>
    <n v="0"/>
    <n v="0"/>
    <n v="14375"/>
    <n v="53.908355795148246"/>
    <n v="61.833333333333336"/>
    <n v="3333.3333333333335"/>
  </r>
  <r>
    <s v="Fradda"/>
    <s v="Lermond"/>
    <x v="8"/>
    <n v="7"/>
    <n v="0"/>
    <s v="Finest of the 19th century"/>
    <s v="Normal"/>
    <n v="0"/>
    <s v="Undisciplined Rabble"/>
    <n v="12"/>
    <n v="2"/>
    <n v="0"/>
    <s v="Mixed Economy"/>
    <n v="370"/>
    <n v="0"/>
    <s v="Untapped"/>
    <n v="90"/>
    <s v="None"/>
    <n v="0"/>
    <s v="Gran Colombia"/>
    <s v="Neutral"/>
    <n v="12590"/>
    <s v="http://blocgame.com/stats.php?id=65411"/>
    <n v="0"/>
    <n v="0"/>
    <n v="11840"/>
    <n v="34.027027027027025"/>
    <n v="61.666666666666664"/>
    <n v="2098.3333333333335"/>
  </r>
  <r>
    <s v="Maki"/>
    <s v="Shinonon_"/>
    <x v="8"/>
    <n v="15"/>
    <n v="0"/>
    <s v="First World War surplus"/>
    <s v="Normal"/>
    <n v="0"/>
    <s v="Standard"/>
    <n v="14"/>
    <n v="4"/>
    <n v="2"/>
    <s v="Mixed Economy"/>
    <n v="369"/>
    <n v="2"/>
    <s v="Untapped"/>
    <n v="90"/>
    <s v="Meagre"/>
    <n v="1.5"/>
    <s v="Pacific Rim"/>
    <s v="Neutral"/>
    <n v="19700"/>
    <s v="http://blocgame.com/stats.php?id=65554"/>
    <n v="0"/>
    <n v="0"/>
    <n v="17450"/>
    <n v="53.387533875338754"/>
    <n v="61.5"/>
    <n v="3283.3333333333335"/>
  </r>
  <r>
    <s v="Zerram"/>
    <s v="Bilgorin"/>
    <x v="0"/>
    <n v="40"/>
    <n v="0"/>
    <s v="First World War surplus"/>
    <s v="Gandhi-like"/>
    <n v="2"/>
    <s v="Standard"/>
    <n v="11"/>
    <n v="11"/>
    <n v="3"/>
    <s v="Central Planning"/>
    <n v="368"/>
    <n v="349"/>
    <s v="Untapped"/>
    <n v="90"/>
    <s v="Somewhat Large"/>
    <n v="6"/>
    <s v="Guinea"/>
    <s v="Soviet Union"/>
    <n v="38566"/>
    <s v="http://blocgame.com/stats.php?id=65344"/>
    <n v="0"/>
    <n v="0"/>
    <n v="31816"/>
    <n v="104.79891304347827"/>
    <n v="61.333333333333336"/>
    <n v="6427.666666666667"/>
  </r>
  <r>
    <s v="hatikuoo"/>
    <s v="hatikuki"/>
    <x v="8"/>
    <n v="8"/>
    <n v="0"/>
    <s v="Finest of the 19th century"/>
    <s v="Nice"/>
    <n v="0"/>
    <s v="Undisciplined Rabble"/>
    <n v="24"/>
    <n v="2"/>
    <n v="0"/>
    <s v="Mixed Economy"/>
    <n v="368"/>
    <n v="0"/>
    <s v="Untapped"/>
    <n v="90"/>
    <s v="None"/>
    <n v="0"/>
    <s v="Indochina"/>
    <s v="Neutral"/>
    <n v="10966"/>
    <s v="http://blocgame.com/stats.php?id=65575"/>
    <n v="0"/>
    <n v="0"/>
    <n v="10216"/>
    <n v="29.798913043478262"/>
    <n v="61.333333333333336"/>
    <n v="1827.6666666666667"/>
  </r>
  <r>
    <s v="LOS BANANAS"/>
    <s v="Kalahariraider"/>
    <x v="37"/>
    <n v="20"/>
    <n v="0"/>
    <s v="Finest of the 19th century"/>
    <s v="Questionable"/>
    <n v="1"/>
    <s v="Good"/>
    <n v="0"/>
    <n v="3"/>
    <n v="2"/>
    <s v="Mixed Economy"/>
    <n v="368"/>
    <n v="54"/>
    <s v="Untapped"/>
    <n v="90"/>
    <s v="None"/>
    <n v="0"/>
    <s v="Southern Africa"/>
    <s v="Soviet Union"/>
    <n v="22653"/>
    <s v="http://blocgame.com/stats.php?id=65703"/>
    <n v="0"/>
    <n v="0"/>
    <n v="20028"/>
    <n v="61.557065217391305"/>
    <n v="61.333333333333336"/>
    <n v="3775.5"/>
  </r>
  <r>
    <s v="Chinkostan"/>
    <s v="jimmy_jungaz"/>
    <x v="0"/>
    <n v="83"/>
    <n v="4"/>
    <s v="Second World War surplus"/>
    <s v="Gandhi-like"/>
    <n v="2"/>
    <s v="Good"/>
    <n v="8"/>
    <n v="16"/>
    <n v="5"/>
    <s v="Free Market"/>
    <n v="367"/>
    <n v="306"/>
    <s v="Untapped"/>
    <n v="90"/>
    <s v="Large"/>
    <n v="7.5"/>
    <s v="Indochina"/>
    <s v="United States"/>
    <n v="20000"/>
    <s v="http://blocgame.com/stats.php?id=64521"/>
    <n v="0"/>
    <n v="0"/>
    <n v="10625"/>
    <n v="54.495912806539508"/>
    <n v="61.166666666666664"/>
    <n v="3333.3333333333335"/>
  </r>
  <r>
    <s v="tarkistan"/>
    <s v="Mr.Perfecto"/>
    <x v="8"/>
    <n v="38"/>
    <n v="0"/>
    <s v="First World War surplus"/>
    <s v="Gandhi-like"/>
    <n v="0"/>
    <s v="Good"/>
    <n v="11"/>
    <n v="3"/>
    <n v="2"/>
    <s v="Free Market"/>
    <n v="367"/>
    <n v="3733"/>
    <s v="Plentiful"/>
    <n v="70"/>
    <s v="Meagre"/>
    <n v="1.5"/>
    <s v="Persia"/>
    <s v="United States"/>
    <n v="20000"/>
    <s v="http://blocgame.com/stats.php?id=65471"/>
    <n v="0"/>
    <n v="0"/>
    <n v="18125"/>
    <n v="54.495912806539508"/>
    <n v="61.166666666666664"/>
    <n v="3333.3333333333335"/>
  </r>
  <r>
    <s v="Ashwington"/>
    <s v="sumitbarua34"/>
    <x v="42"/>
    <n v="21"/>
    <n v="0"/>
    <s v="First World War surplus"/>
    <s v="Angelic"/>
    <n v="0"/>
    <s v="Good"/>
    <n v="71"/>
    <n v="2"/>
    <n v="0"/>
    <s v="Mixed Economy"/>
    <n v="366"/>
    <n v="450"/>
    <s v="Untapped"/>
    <n v="90"/>
    <s v="Meagre"/>
    <n v="1.5"/>
    <s v="The Subcontinent"/>
    <s v="Neutral"/>
    <n v="19900"/>
    <s v="http://blocgame.com/stats.php?id=65263"/>
    <n v="0"/>
    <n v="0"/>
    <n v="19150"/>
    <n v="54.37158469945355"/>
    <n v="61"/>
    <n v="3316.6666666666665"/>
  </r>
  <r>
    <s v="Argenta"/>
    <s v="juanb"/>
    <x v="8"/>
    <n v="20"/>
    <n v="0"/>
    <s v="Finest of the 19th century"/>
    <s v="Gandhi-like"/>
    <n v="0"/>
    <s v="Standard"/>
    <n v="129"/>
    <n v="3"/>
    <n v="1"/>
    <s v="Free Market"/>
    <n v="366"/>
    <n v="0"/>
    <s v="Untapped"/>
    <n v="90"/>
    <s v="None"/>
    <n v="0"/>
    <s v="Southern Cone"/>
    <s v="Neutral"/>
    <n v="20000"/>
    <s v="http://blocgame.com/stats.php?id=65573"/>
    <n v="0"/>
    <n v="0"/>
    <n v="18500"/>
    <n v="54.644808743169399"/>
    <n v="61"/>
    <n v="3333.3333333333335"/>
  </r>
  <r>
    <s v="navifanboy"/>
    <s v="navifanboy"/>
    <x v="8"/>
    <n v="4"/>
    <n v="0"/>
    <s v="Finest of the 19th century"/>
    <s v="Good"/>
    <n v="0"/>
    <s v="Undisciplined Rabble"/>
    <n v="177"/>
    <n v="2"/>
    <n v="1"/>
    <s v="Mixed Economy"/>
    <n v="365"/>
    <n v="2535"/>
    <s v="Untapped"/>
    <n v="90"/>
    <s v="None"/>
    <n v="0"/>
    <s v="Atlas"/>
    <s v="Neutral"/>
    <n v="12863"/>
    <s v="http://blocgame.com/stats.php?id=64317"/>
    <n v="0"/>
    <n v="0"/>
    <n v="11738"/>
    <n v="35.241095890410961"/>
    <n v="60.833333333333336"/>
    <n v="2143.8333333333335"/>
  </r>
  <r>
    <s v="Newnewzeland"/>
    <s v="Fanman237"/>
    <x v="8"/>
    <n v="2"/>
    <n v="0"/>
    <s v="Finest of the 19th century"/>
    <s v="Questionable"/>
    <n v="1"/>
    <s v="Elite"/>
    <n v="0"/>
    <n v="6"/>
    <n v="3"/>
    <s v="Free Market"/>
    <n v="365"/>
    <n v="2627"/>
    <s v="Untapped"/>
    <n v="90"/>
    <s v="None"/>
    <n v="0"/>
    <s v="Atlas"/>
    <s v="United States"/>
    <n v="23751"/>
    <s v="http://blocgame.com/stats.php?id=65521"/>
    <n v="0"/>
    <n v="0"/>
    <n v="19626"/>
    <n v="65.07123287671233"/>
    <n v="60.833333333333336"/>
    <n v="3958.5"/>
  </r>
  <r>
    <s v="Tom and Jerry"/>
    <s v="Tom and Jerry"/>
    <x v="8"/>
    <n v="2"/>
    <n v="0"/>
    <s v="First World War surplus"/>
    <s v="Good"/>
    <n v="0"/>
    <s v="Poor"/>
    <n v="177"/>
    <n v="2"/>
    <n v="0"/>
    <s v="Mixed Economy"/>
    <n v="363"/>
    <n v="0"/>
    <s v="Untapped"/>
    <n v="90"/>
    <s v="None"/>
    <n v="0"/>
    <s v="China"/>
    <s v="Neutral"/>
    <n v="13613"/>
    <s v="http://blocgame.com/stats.php?id=64288"/>
    <n v="0"/>
    <n v="0"/>
    <n v="12863"/>
    <n v="37.501377410468322"/>
    <n v="60.5"/>
    <n v="2268.8333333333335"/>
  </r>
  <r>
    <s v="CBLRUPL"/>
    <s v="wladwo"/>
    <x v="25"/>
    <n v="10"/>
    <n v="0"/>
    <s v="Finest of the 19th century"/>
    <s v="Gandhi-like"/>
    <n v="0"/>
    <s v="Poor"/>
    <n v="5"/>
    <n v="5"/>
    <n v="1"/>
    <s v="Central Planning"/>
    <n v="363"/>
    <n v="1"/>
    <s v="Untapped"/>
    <n v="90"/>
    <s v="None"/>
    <n v="0"/>
    <s v="China"/>
    <s v="Soviet Union"/>
    <n v="19800"/>
    <s v="http://blocgame.com/stats.php?id=65434"/>
    <n v="0"/>
    <n v="0"/>
    <n v="17550"/>
    <n v="54.545454545454547"/>
    <n v="60.5"/>
    <n v="3300"/>
  </r>
  <r>
    <s v="FuckPIRATES"/>
    <s v="Multi2"/>
    <x v="8"/>
    <n v="9"/>
    <n v="0"/>
    <s v="Finest of the 19th century"/>
    <s v="Gandhi-like"/>
    <n v="0"/>
    <s v="Undisciplined Rabble"/>
    <n v="0"/>
    <n v="4"/>
    <n v="0"/>
    <s v="Mixed Economy"/>
    <n v="361"/>
    <n v="0"/>
    <s v="Untapped"/>
    <n v="90"/>
    <s v="None"/>
    <n v="0"/>
    <s v="Caribbean"/>
    <s v="Neutral"/>
    <n v="16667"/>
    <s v="http://blocgame.com/stats.php?id=65423"/>
    <n v="0"/>
    <n v="0"/>
    <n v="15167"/>
    <n v="46.168975069252078"/>
    <n v="60.166666666666664"/>
    <n v="2777.8333333333335"/>
  </r>
  <r>
    <s v="DFP"/>
    <s v="marmik144"/>
    <x v="8"/>
    <n v="20"/>
    <n v="0"/>
    <s v="Finest of the 19th century"/>
    <s v="Gandhi-like"/>
    <n v="0"/>
    <s v="Poor"/>
    <n v="144"/>
    <n v="2"/>
    <n v="0"/>
    <s v="Mixed Economy"/>
    <n v="360"/>
    <n v="0"/>
    <s v="Untapped"/>
    <n v="90"/>
    <s v="None"/>
    <n v="0"/>
    <s v="Caribbean"/>
    <s v="Neutral"/>
    <n v="20000"/>
    <s v="http://blocgame.com/stats.php?id=65548"/>
    <n v="0"/>
    <n v="0"/>
    <n v="19250"/>
    <n v="55.555555555555557"/>
    <n v="60"/>
    <n v="3333.3333333333335"/>
  </r>
  <r>
    <s v="Centurions"/>
    <s v="Awesome"/>
    <x v="8"/>
    <n v="20"/>
    <n v="0"/>
    <s v="Finest of the 19th century"/>
    <s v="Gandhi-like"/>
    <n v="0"/>
    <s v="Poor"/>
    <n v="142"/>
    <n v="2"/>
    <n v="0"/>
    <s v="Mixed Economy"/>
    <n v="360"/>
    <n v="0"/>
    <s v="Untapped"/>
    <n v="90"/>
    <s v="None"/>
    <n v="0"/>
    <s v="China"/>
    <s v="Neutral"/>
    <n v="20000"/>
    <s v="http://blocgame.com/stats.php?id=65551"/>
    <n v="0"/>
    <n v="0"/>
    <n v="19250"/>
    <n v="55.555555555555557"/>
    <n v="60"/>
    <n v="3333.3333333333335"/>
  </r>
  <r>
    <s v="Triostesia"/>
    <s v="Solon Darwin"/>
    <x v="8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Caribbean"/>
    <s v="Neutral"/>
    <n v="20000"/>
    <s v="http://blocgame.com/stats.php?id=65556"/>
    <n v="0"/>
    <n v="0"/>
    <n v="19250"/>
    <n v="55.555555555555557"/>
    <n v="60"/>
    <n v="3333.3333333333335"/>
  </r>
  <r>
    <s v="Haqq"/>
    <s v="Haqq"/>
    <x v="6"/>
    <n v="33"/>
    <n v="0"/>
    <s v="Finest of the 19th century"/>
    <s v="Good"/>
    <n v="1"/>
    <s v="Good"/>
    <n v="10"/>
    <n v="4"/>
    <n v="2"/>
    <s v="Central Planning"/>
    <n v="359"/>
    <n v="261"/>
    <s v="Untapped"/>
    <n v="90"/>
    <s v="Meagre"/>
    <n v="1.5"/>
    <s v="The Subcontinent"/>
    <s v="Soviet Union"/>
    <n v="23665"/>
    <s v="http://blocgame.com/stats.php?id=65660"/>
    <n v="0"/>
    <n v="0"/>
    <n v="20665"/>
    <n v="65.919220055710312"/>
    <n v="59.833333333333336"/>
    <n v="3944.1666666666665"/>
  </r>
  <r>
    <s v="Flarintia"/>
    <s v="Master Alex"/>
    <x v="8"/>
    <n v="9"/>
    <n v="0"/>
    <s v="First World War surplus"/>
    <s v="Gandhi-like"/>
    <n v="0"/>
    <s v="Elite"/>
    <n v="100"/>
    <n v="3"/>
    <n v="0"/>
    <s v="Free Market"/>
    <n v="357"/>
    <n v="0"/>
    <s v="Untapped"/>
    <n v="90"/>
    <s v="Meagre"/>
    <n v="1.5"/>
    <s v="China"/>
    <s v="Neutral"/>
    <n v="16500"/>
    <s v="http://blocgame.com/stats.php?id=65440"/>
    <n v="0"/>
    <n v="0"/>
    <n v="15375"/>
    <n v="46.218487394957982"/>
    <n v="59.5"/>
    <n v="2750"/>
  </r>
  <r>
    <s v="Zocov"/>
    <s v="Salnikov"/>
    <x v="8"/>
    <n v="20"/>
    <n v="0"/>
    <s v="Finest of the 19th century"/>
    <s v="Gandhi-like"/>
    <n v="0"/>
    <s v="Poor"/>
    <n v="163"/>
    <n v="2"/>
    <n v="0"/>
    <s v="Central Planning"/>
    <n v="356"/>
    <n v="0"/>
    <s v="Untapped"/>
    <n v="90"/>
    <s v="None"/>
    <n v="0"/>
    <s v="Pacific Rim"/>
    <s v="Neutral"/>
    <n v="20000"/>
    <s v="http://blocgame.com/stats.php?id=65529"/>
    <n v="0"/>
    <n v="0"/>
    <n v="19250"/>
    <n v="56.179775280898873"/>
    <n v="59.333333333333336"/>
    <n v="3333.3333333333335"/>
  </r>
  <r>
    <s v="COIN Operations"/>
    <s v="Super Tucano"/>
    <x v="8"/>
    <n v="3"/>
    <n v="0"/>
    <s v="First World War surplus"/>
    <s v="Nice"/>
    <n v="1"/>
    <s v="Good"/>
    <n v="6"/>
    <n v="4"/>
    <n v="1"/>
    <s v="Mixed Economy"/>
    <n v="355"/>
    <n v="1"/>
    <s v="Untapped"/>
    <n v="90"/>
    <s v="None"/>
    <n v="0"/>
    <s v="The Subcontinent"/>
    <s v="Neutral"/>
    <n v="12794"/>
    <s v="http://blocgame.com/stats.php?id=65035"/>
    <n v="0"/>
    <n v="0"/>
    <n v="10169"/>
    <n v="36.039436619718309"/>
    <n v="59.166666666666664"/>
    <n v="2132.3333333333335"/>
  </r>
  <r>
    <s v="Mortdecai"/>
    <s v="mortdecai"/>
    <x v="6"/>
    <n v="15"/>
    <n v="0"/>
    <s v="Second World War surplus"/>
    <s v="Nice"/>
    <n v="0"/>
    <s v="Undisciplined Rabble"/>
    <n v="6"/>
    <n v="5"/>
    <n v="5"/>
    <s v="Mixed Economy"/>
    <n v="355"/>
    <n v="1128"/>
    <s v="Near Depletion"/>
    <n v="10"/>
    <s v="Mediocre"/>
    <n v="4.5"/>
    <s v="Arabia"/>
    <s v="Soviet Union"/>
    <n v="16335"/>
    <s v="http://blocgame.com/stats.php?id=65055"/>
    <n v="0"/>
    <n v="0"/>
    <n v="12585"/>
    <n v="46.014084507042256"/>
    <n v="59.166666666666664"/>
    <n v="2722.5"/>
  </r>
  <r>
    <s v="admiral haz"/>
    <s v="admiral haz"/>
    <x v="0"/>
    <n v="235"/>
    <n v="0"/>
    <s v="Korean War surplus"/>
    <s v="Gandhi-like"/>
    <n v="2"/>
    <s v="Poor"/>
    <n v="6"/>
    <n v="8"/>
    <n v="5"/>
    <s v="Central Planning"/>
    <n v="353"/>
    <n v="5"/>
    <s v="Near Depletion"/>
    <n v="10"/>
    <s v="Large"/>
    <n v="7.5"/>
    <s v="East Indies"/>
    <s v="Soviet Union"/>
    <n v="23500"/>
    <s v="http://blocgame.com/stats.php?id=60473"/>
    <n v="0"/>
    <n v="0"/>
    <n v="17125"/>
    <n v="66.572237960339947"/>
    <n v="58.833333333333336"/>
    <n v="3916.6666666666665"/>
  </r>
  <r>
    <s v="Nothingland"/>
    <s v="Arisak"/>
    <x v="8"/>
    <n v="7"/>
    <n v="0"/>
    <s v="Finest of the 19th century"/>
    <s v="Gandhi-like"/>
    <n v="0"/>
    <s v="Poor"/>
    <n v="174"/>
    <n v="2"/>
    <n v="0"/>
    <s v="Free Market"/>
    <n v="353"/>
    <n v="0"/>
    <s v="Untapped"/>
    <n v="90"/>
    <s v="None"/>
    <n v="0"/>
    <s v="West Africa"/>
    <s v="Neutral"/>
    <n v="16172"/>
    <s v="http://blocgame.com/stats.php?id=65509"/>
    <n v="0"/>
    <n v="0"/>
    <n v="15422"/>
    <n v="45.813031161473084"/>
    <n v="58.833333333333336"/>
    <n v="2695.3333333333335"/>
  </r>
  <r>
    <s v="SKYTRAIL"/>
    <s v="Mohdnizarudin"/>
    <x v="6"/>
    <n v="6"/>
    <n v="0"/>
    <s v="First World War surplus"/>
    <s v="Gandhi-like"/>
    <n v="1"/>
    <s v="Poor"/>
    <n v="60"/>
    <n v="4"/>
    <n v="2"/>
    <s v="Free Market"/>
    <n v="352"/>
    <n v="352"/>
    <n v="0"/>
    <n v="40"/>
    <s v="Meagre"/>
    <n v="1.5"/>
    <s v="Gran Colombia"/>
    <s v="Soviet Union"/>
    <n v="19602"/>
    <s v="http://blocgame.com/stats.php?id=64995"/>
    <n v="0"/>
    <n v="0"/>
    <n v="16602"/>
    <n v="55.6875"/>
    <n v="58.666666666666664"/>
    <n v="3267"/>
  </r>
  <r>
    <s v="LegionCastra"/>
    <s v="DiabloMeist"/>
    <x v="6"/>
    <n v="25"/>
    <n v="0"/>
    <s v="First World War surplus"/>
    <s v="Good"/>
    <n v="1"/>
    <s v="Standard"/>
    <n v="7"/>
    <n v="2"/>
    <n v="1"/>
    <s v="Central Planning"/>
    <n v="352"/>
    <n v="332"/>
    <s v="Untapped"/>
    <n v="90"/>
    <s v="None"/>
    <n v="0"/>
    <s v="Pacific Rim"/>
    <s v="Neutral"/>
    <n v="22477"/>
    <s v="http://blocgame.com/stats.php?id=65668"/>
    <n v="0"/>
    <n v="0"/>
    <n v="20602"/>
    <n v="63.855113636363633"/>
    <n v="58.666666666666664"/>
    <n v="3746.1666666666665"/>
  </r>
  <r>
    <s v="giff2gd"/>
    <s v="giff2gd"/>
    <x v="8"/>
    <n v="14"/>
    <n v="0"/>
    <s v="Finest of the 19th century"/>
    <s v="Questionable"/>
    <n v="0"/>
    <s v="Undisciplined Rabble"/>
    <n v="176"/>
    <n v="2"/>
    <n v="2"/>
    <s v="Mixed Economy"/>
    <n v="351"/>
    <n v="2852"/>
    <s v="Untapped"/>
    <n v="90"/>
    <s v="None"/>
    <n v="0"/>
    <s v="Egypt"/>
    <s v="Neutral"/>
    <n v="20000"/>
    <s v="http://blocgame.com/stats.php?id=64878"/>
    <n v="0"/>
    <n v="0"/>
    <n v="18500"/>
    <n v="56.980056980056979"/>
    <n v="58.5"/>
    <n v="3333.3333333333335"/>
  </r>
  <r>
    <s v="Mathiland"/>
    <s v="Mathisbj944"/>
    <x v="8"/>
    <n v="16"/>
    <n v="0"/>
    <s v="Finest of the 19th century"/>
    <s v="Gandhi-like"/>
    <n v="0"/>
    <s v="Standard"/>
    <n v="111"/>
    <n v="2"/>
    <n v="1"/>
    <s v="Free Market"/>
    <n v="351"/>
    <n v="146"/>
    <s v="Untapped"/>
    <n v="90"/>
    <s v="None"/>
    <n v="0"/>
    <s v="Caribbean"/>
    <s v="United States"/>
    <n v="20000"/>
    <s v="http://blocgame.com/stats.php?id=65599"/>
    <n v="0"/>
    <n v="0"/>
    <n v="18875"/>
    <n v="56.980056980056979"/>
    <n v="58.5"/>
    <n v="3333.3333333333335"/>
  </r>
  <r>
    <s v="Yeannetworld"/>
    <s v="Yeannet ruiz"/>
    <x v="8"/>
    <n v="25"/>
    <n v="0"/>
    <s v="First World War surplus"/>
    <s v="Gandhi-like"/>
    <n v="0"/>
    <s v="Good"/>
    <n v="171"/>
    <n v="3"/>
    <n v="1"/>
    <s v="Free Market"/>
    <n v="350"/>
    <n v="393"/>
    <s v="Untapped"/>
    <n v="90"/>
    <s v="None"/>
    <n v="0"/>
    <s v="West Africa"/>
    <s v="United States"/>
    <n v="20000"/>
    <s v="http://blocgame.com/stats.php?id=52449"/>
    <n v="0"/>
    <n v="0"/>
    <n v="18500"/>
    <n v="57.142857142857146"/>
    <n v="58.333333333333336"/>
    <n v="3333.3333333333335"/>
  </r>
  <r>
    <s v="Atolia"/>
    <s v="Montolini"/>
    <x v="8"/>
    <n v="20"/>
    <n v="0"/>
    <s v="Finest of the 19th century"/>
    <s v="Gandhi-like"/>
    <n v="0"/>
    <s v="Poor"/>
    <n v="119"/>
    <n v="2"/>
    <n v="0"/>
    <s v="Central Planning"/>
    <n v="350"/>
    <n v="0"/>
    <s v="Untapped"/>
    <n v="90"/>
    <s v="None"/>
    <n v="0"/>
    <s v="Gran Colombia"/>
    <s v="Neutral"/>
    <n v="20000"/>
    <s v="http://blocgame.com/stats.php?id=57818"/>
    <n v="0"/>
    <n v="0"/>
    <n v="19250"/>
    <n v="57.142857142857146"/>
    <n v="58.333333333333336"/>
    <n v="3333.3333333333335"/>
  </r>
  <r>
    <s v="Kuza"/>
    <s v="Chancellor70"/>
    <x v="8"/>
    <n v="34"/>
    <n v="0"/>
    <s v="First World War surplus"/>
    <s v="Gandhi-like"/>
    <n v="1"/>
    <s v="Standard"/>
    <n v="67"/>
    <n v="3"/>
    <n v="1"/>
    <s v="Free Market"/>
    <n v="350"/>
    <n v="371"/>
    <s v="Untapped"/>
    <n v="90"/>
    <s v="Meagre"/>
    <n v="1.5"/>
    <s v="Mesoamerica"/>
    <s v="United States"/>
    <n v="20000"/>
    <s v="http://blocgame.com/stats.php?id=61208"/>
    <n v="0"/>
    <s v="1 Tons"/>
    <n v="17750"/>
    <n v="57.142857142857146"/>
    <n v="58.333333333333336"/>
    <n v="3333.3333333333335"/>
  </r>
  <r>
    <s v="Liberalia"/>
    <s v="Cole the Liberal"/>
    <x v="43"/>
    <n v="22"/>
    <n v="0"/>
    <s v="Finest of the 19th century"/>
    <s v="Gandhi-like"/>
    <n v="0"/>
    <s v="Poor"/>
    <n v="95"/>
    <n v="2"/>
    <n v="0"/>
    <s v="Free Market"/>
    <n v="350"/>
    <n v="410"/>
    <s v="Untapped"/>
    <n v="90"/>
    <s v="None"/>
    <n v="0"/>
    <s v="Guinea"/>
    <s v="United States"/>
    <n v="20000"/>
    <s v="http://blocgame.com/stats.php?id=65279"/>
    <n v="0"/>
    <n v="0"/>
    <n v="19250"/>
    <n v="57.142857142857146"/>
    <n v="58.333333333333336"/>
    <n v="3333.3333333333335"/>
  </r>
  <r>
    <s v="Heremon"/>
    <s v="Kushala"/>
    <x v="8"/>
    <n v="2"/>
    <n v="0"/>
    <s v="First World War surplus"/>
    <s v="Questionable"/>
    <n v="0"/>
    <s v="Good"/>
    <n v="12"/>
    <n v="4"/>
    <n v="0"/>
    <s v="Mixed Economy"/>
    <n v="350"/>
    <n v="0"/>
    <s v="Untapped"/>
    <n v="90"/>
    <s v="None"/>
    <n v="0"/>
    <s v="East Indies"/>
    <s v="Neutral"/>
    <n v="20568"/>
    <s v="http://blocgame.com/stats.php?id=65298"/>
    <n v="0"/>
    <n v="0"/>
    <n v="19068"/>
    <n v="58.765714285714289"/>
    <n v="58.333333333333336"/>
    <n v="3428"/>
  </r>
  <r>
    <s v="Santa Cruz"/>
    <s v="mateus sousa"/>
    <x v="8"/>
    <n v="22"/>
    <n v="0"/>
    <s v="Finest of the 19th century"/>
    <s v="Gandhi-like"/>
    <n v="0"/>
    <s v="Poor"/>
    <n v="171"/>
    <n v="3"/>
    <n v="1"/>
    <s v="Free Market"/>
    <n v="350"/>
    <n v="0"/>
    <s v="Untapped"/>
    <n v="90"/>
    <s v="None"/>
    <n v="0"/>
    <s v="Southern Cone"/>
    <s v="Neutral"/>
    <n v="20000"/>
    <s v="http://blocgame.com/stats.php?id=65484"/>
    <n v="0"/>
    <n v="0"/>
    <n v="18500"/>
    <n v="57.142857142857146"/>
    <n v="58.333333333333336"/>
    <n v="3333.3333333333335"/>
  </r>
  <r>
    <s v="Tabookodak"/>
    <s v="Tabookodak"/>
    <x v="8"/>
    <n v="20"/>
    <n v="0"/>
    <s v="Finest of the 19th century"/>
    <s v="Gandhi-like"/>
    <n v="0"/>
    <s v="Poor"/>
    <n v="114"/>
    <n v="2"/>
    <n v="0"/>
    <s v="Free Market"/>
    <n v="350"/>
    <n v="0"/>
    <s v="Untapped"/>
    <n v="90"/>
    <s v="None"/>
    <n v="0"/>
    <s v="China"/>
    <s v="Neutral"/>
    <n v="20000"/>
    <s v="http://blocgame.com/stats.php?id=65593"/>
    <n v="0"/>
    <n v="0"/>
    <n v="19250"/>
    <n v="57.142857142857146"/>
    <n v="58.333333333333336"/>
    <n v="3333.3333333333335"/>
  </r>
  <r>
    <s v="Myred"/>
    <s v="Constanite"/>
    <x v="8"/>
    <n v="20"/>
    <n v="0"/>
    <s v="Finest of the 19th century"/>
    <s v="Gandhi-like"/>
    <n v="0"/>
    <s v="Poor"/>
    <n v="113"/>
    <n v="2"/>
    <n v="0"/>
    <s v="Mixed Economy"/>
    <n v="350"/>
    <n v="0"/>
    <s v="Untapped"/>
    <n v="90"/>
    <s v="None"/>
    <n v="0"/>
    <s v="Caribbean"/>
    <s v="Neutral"/>
    <n v="20000"/>
    <s v="http://blocgame.com/stats.php?id=65594"/>
    <n v="0"/>
    <n v="0"/>
    <n v="19250"/>
    <n v="57.142857142857146"/>
    <n v="58.333333333333336"/>
    <n v="3333.3333333333335"/>
  </r>
  <r>
    <s v="Wo\\\'ruin"/>
    <s v="Ajaxian"/>
    <x v="8"/>
    <n v="8"/>
    <n v="0"/>
    <s v="Finest of the 19th century"/>
    <s v="Nice"/>
    <n v="0"/>
    <s v="Standard"/>
    <n v="97"/>
    <n v="2"/>
    <n v="0"/>
    <s v="Central Planning"/>
    <n v="349"/>
    <n v="1129"/>
    <s v="Untapped"/>
    <n v="90"/>
    <s v="Meagre"/>
    <n v="1.5"/>
    <s v="Atlas"/>
    <s v="Neutral"/>
    <n v="16010"/>
    <s v="http://blocgame.com/stats.php?id=65550"/>
    <n v="0"/>
    <n v="0"/>
    <n v="15260"/>
    <n v="45.873925501432666"/>
    <n v="58.166666666666664"/>
    <n v="2668.3333333333335"/>
  </r>
  <r>
    <s v="Convallis Vitae"/>
    <s v="SegakRaga"/>
    <x v="0"/>
    <n v="46"/>
    <n v="0"/>
    <s v="First World War surplus"/>
    <s v="Good"/>
    <n v="0"/>
    <s v="Good"/>
    <n v="0"/>
    <n v="4"/>
    <n v="3"/>
    <s v="Central Planning"/>
    <n v="349"/>
    <n v="3195"/>
    <s v="Untapped"/>
    <n v="90"/>
    <s v="Meagre"/>
    <n v="1.5"/>
    <s v="Egypt"/>
    <s v="Soviet Union"/>
    <n v="23985"/>
    <s v="http://blocgame.com/stats.php?id=65641"/>
    <n v="0"/>
    <n v="0"/>
    <n v="21360"/>
    <n v="68.724928366762171"/>
    <n v="58.166666666666664"/>
    <n v="3997.5"/>
  </r>
  <r>
    <s v="Pluto"/>
    <s v="Sebastianpeter"/>
    <x v="8"/>
    <n v="25"/>
    <n v="0"/>
    <s v="Finest of the 19th century"/>
    <s v="Gandhi-like"/>
    <n v="0"/>
    <s v="Standard"/>
    <n v="91"/>
    <n v="2"/>
    <n v="1"/>
    <s v="Central Planning"/>
    <n v="348"/>
    <n v="217"/>
    <s v="Untapped"/>
    <n v="90"/>
    <s v="Meagre"/>
    <n v="1.5"/>
    <s v="West Africa"/>
    <s v="Soviet Union"/>
    <n v="20000"/>
    <s v="http://blocgame.com/stats.php?id=52329"/>
    <n v="0"/>
    <n v="0"/>
    <n v="18875"/>
    <n v="57.47126436781609"/>
    <n v="58"/>
    <n v="3333.3333333333335"/>
  </r>
  <r>
    <s v="Portoguesa"/>
    <s v="sithgonnasith"/>
    <x v="8"/>
    <n v="20"/>
    <n v="0"/>
    <s v="Finest of the 19th century"/>
    <s v="Angelic"/>
    <n v="0"/>
    <s v="Standard"/>
    <n v="95"/>
    <n v="2"/>
    <n v="0"/>
    <s v="Mixed Economy"/>
    <n v="348"/>
    <n v="265"/>
    <s v="Untapped"/>
    <n v="90"/>
    <s v="None"/>
    <n v="0"/>
    <s v="Caribbean"/>
    <s v="Neutral"/>
    <n v="20000"/>
    <s v="http://blocgame.com/stats.php?id=65613"/>
    <n v="0"/>
    <n v="0"/>
    <n v="19250"/>
    <n v="57.47126436781609"/>
    <n v="58"/>
    <n v="3333.3333333333335"/>
  </r>
  <r>
    <s v="Altonia"/>
    <s v="Alex Haney"/>
    <x v="8"/>
    <n v="20"/>
    <n v="0"/>
    <s v="Finest of the 19th century"/>
    <s v="Nice"/>
    <n v="0"/>
    <s v="Standard"/>
    <n v="62"/>
    <n v="3"/>
    <n v="0"/>
    <s v="Central Planning"/>
    <n v="348"/>
    <n v="0"/>
    <s v="Untapped"/>
    <n v="90"/>
    <s v="None"/>
    <n v="0"/>
    <s v="Pacific Rim"/>
    <s v="Neutral"/>
    <n v="20000"/>
    <s v="http://blocgame.com/stats.php?id=65657"/>
    <n v="0"/>
    <n v="0"/>
    <n v="18875"/>
    <n v="57.47126436781609"/>
    <n v="58"/>
    <n v="3333.3333333333335"/>
  </r>
  <r>
    <s v="Auria"/>
    <s v="SuperKamiGuru"/>
    <x v="8"/>
    <n v="15"/>
    <n v="0"/>
    <s v="First World War surplus"/>
    <s v="Good"/>
    <n v="1"/>
    <s v="Standard"/>
    <n v="11"/>
    <n v="3"/>
    <n v="3"/>
    <s v="Free Market"/>
    <n v="348"/>
    <n v="247"/>
    <s v="Untapped"/>
    <n v="90"/>
    <s v="None"/>
    <n v="0"/>
    <s v="China"/>
    <s v="United States"/>
    <n v="22527"/>
    <s v="http://blocgame.com/stats.php?id=65658"/>
    <n v="0"/>
    <n v="0"/>
    <n v="19527"/>
    <n v="64.732758620689651"/>
    <n v="58"/>
    <n v="3754.5"/>
  </r>
  <r>
    <s v="beyondthesummit"/>
    <s v="beyondthesummit"/>
    <x v="8"/>
    <n v="4"/>
    <n v="0"/>
    <s v="Finest of the 19th century"/>
    <s v="Good"/>
    <n v="0"/>
    <s v="Undisciplined Rabble"/>
    <n v="176"/>
    <n v="3"/>
    <n v="2"/>
    <s v="Mixed Economy"/>
    <n v="346"/>
    <n v="1301"/>
    <s v="Untapped"/>
    <n v="90"/>
    <s v="None"/>
    <n v="0"/>
    <s v="Atlas"/>
    <s v="Neutral"/>
    <n v="16167"/>
    <s v="http://blocgame.com/stats.php?id=64320"/>
    <n v="0"/>
    <n v="0"/>
    <n v="14292"/>
    <n v="46.725433526011564"/>
    <n v="57.666666666666664"/>
    <n v="2694.5"/>
  </r>
  <r>
    <s v="sultallian"/>
    <s v="sultallian"/>
    <x v="8"/>
    <n v="18"/>
    <n v="0"/>
    <s v="Second World War surplus"/>
    <s v="Normal"/>
    <n v="0"/>
    <s v="Undisciplined Rabble"/>
    <n v="51"/>
    <n v="2"/>
    <n v="10"/>
    <s v="Mixed Economy"/>
    <n v="345"/>
    <n v="2888"/>
    <s v="Untapped"/>
    <n v="90"/>
    <s v="None"/>
    <n v="0"/>
    <s v="Egypt"/>
    <s v="Neutral"/>
    <n v="20000"/>
    <s v="http://blocgame.com/stats.php?id=64119"/>
    <n v="0"/>
    <n v="0"/>
    <n v="15500"/>
    <n v="57.971014492753625"/>
    <n v="57.5"/>
    <n v="3333.3333333333335"/>
  </r>
  <r>
    <s v="Twerkanasia"/>
    <s v="J_Daddy2.0"/>
    <x v="8"/>
    <n v="20"/>
    <n v="0"/>
    <s v="Finest of the 19th century"/>
    <s v="Gandhi-like"/>
    <n v="0"/>
    <s v="Poor"/>
    <n v="123"/>
    <n v="4"/>
    <n v="1"/>
    <s v="Mixed Economy"/>
    <n v="344"/>
    <n v="1"/>
    <s v="Untapped"/>
    <n v="90"/>
    <s v="None"/>
    <n v="0"/>
    <s v="Pacific Rim"/>
    <s v="Neutral"/>
    <n v="20000"/>
    <s v="http://blocgame.com/stats.php?id=58182"/>
    <n v="0"/>
    <n v="0"/>
    <n v="18125"/>
    <n v="58.139534883720927"/>
    <n v="57.333333333333336"/>
    <n v="3333.3333333333335"/>
  </r>
  <r>
    <s v="United Arab"/>
    <s v="King Punta Cana"/>
    <x v="8"/>
    <n v="28"/>
    <n v="0"/>
    <s v="Second World War surplus"/>
    <s v="Angelic"/>
    <n v="0"/>
    <s v="Undisciplined Rabble"/>
    <n v="182"/>
    <n v="2"/>
    <n v="0"/>
    <s v="Mixed Economy"/>
    <n v="344"/>
    <n v="0"/>
    <s v="Untapped"/>
    <n v="90"/>
    <s v="Meagre"/>
    <n v="1.5"/>
    <s v="Arabia"/>
    <s v="Neutral"/>
    <n v="16335"/>
    <s v="http://blocgame.com/stats.php?id=60407"/>
    <n v="0"/>
    <n v="0"/>
    <n v="15585"/>
    <n v="47.485465116279073"/>
    <n v="57.333333333333336"/>
    <n v="2722.5"/>
  </r>
  <r>
    <s v="Magahion"/>
    <s v="Hira"/>
    <x v="12"/>
    <n v="55"/>
    <n v="2"/>
    <s v="First World War surplus"/>
    <s v="Gandhi-like"/>
    <n v="2"/>
    <s v="Standard"/>
    <n v="14"/>
    <n v="10"/>
    <n v="2"/>
    <s v="Central Planning"/>
    <n v="344"/>
    <n v="781"/>
    <s v="Untapped"/>
    <n v="90"/>
    <s v="Somewhat Large"/>
    <n v="6"/>
    <s v="East Africa"/>
    <s v="Soviet Union"/>
    <n v="30877"/>
    <s v="http://blocgame.com/stats.php?id=65308"/>
    <n v="0"/>
    <n v="0"/>
    <n v="24877"/>
    <n v="89.758720930232556"/>
    <n v="57.333333333333336"/>
    <n v="5146.166666666667"/>
  </r>
  <r>
    <s v="cumsod000"/>
    <s v="cumsod000"/>
    <x v="8"/>
    <n v="10"/>
    <n v="0"/>
    <s v="Finest of the 19th century"/>
    <s v="Gandhi-like"/>
    <n v="0"/>
    <s v="Poor"/>
    <n v="50"/>
    <n v="2"/>
    <n v="5"/>
    <s v="Mixed Economy"/>
    <n v="344"/>
    <n v="4109"/>
    <s v="Untapped"/>
    <n v="90"/>
    <s v="None"/>
    <n v="0"/>
    <s v="Atlas"/>
    <s v="Neutral"/>
    <n v="20000"/>
    <s v="http://blocgame.com/stats.php?id=65316"/>
    <n v="0"/>
    <n v="0"/>
    <n v="17375"/>
    <n v="58.139534883720927"/>
    <n v="57.333333333333336"/>
    <n v="3333.3333333333335"/>
  </r>
  <r>
    <s v="Italian-Egypt"/>
    <s v="KingDMV"/>
    <x v="44"/>
    <n v="20"/>
    <n v="0"/>
    <s v="Finest of the 19th century"/>
    <s v="Gandhi-like"/>
    <n v="0"/>
    <s v="Poor"/>
    <n v="154"/>
    <n v="2"/>
    <n v="0"/>
    <s v="Mixed Economy"/>
    <n v="341"/>
    <n v="0"/>
    <s v="Untapped"/>
    <n v="90"/>
    <s v="None"/>
    <n v="0"/>
    <s v="Egypt"/>
    <s v="Neutral"/>
    <n v="20000"/>
    <s v="http://blocgame.com/stats.php?id=65542"/>
    <n v="0"/>
    <n v="0"/>
    <n v="19250"/>
    <n v="58.651026392961874"/>
    <n v="56.833333333333336"/>
    <n v="3333.3333333333335"/>
  </r>
  <r>
    <s v="Ireniwa"/>
    <s v="aerasalum"/>
    <x v="8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Southern Cone"/>
    <s v="Neutral"/>
    <n v="20000"/>
    <s v="http://blocgame.com/stats.php?id=65615"/>
    <n v="0"/>
    <n v="0"/>
    <n v="19250"/>
    <n v="58.823529411764703"/>
    <n v="56.666666666666664"/>
    <n v="3333.3333333333335"/>
  </r>
  <r>
    <s v="Aseania"/>
    <s v="Defiance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East Indies"/>
    <s v="Neutral"/>
    <n v="20000"/>
    <s v="http://blocgame.com/stats.php?id=65623"/>
    <n v="0"/>
    <n v="0"/>
    <n v="19250"/>
    <n v="58.823529411764703"/>
    <n v="56.666666666666664"/>
    <n v="3333.3333333333335"/>
  </r>
  <r>
    <s v="ktrolster"/>
    <s v="ktrolster"/>
    <x v="8"/>
    <n v="2"/>
    <n v="0"/>
    <s v="Finest of the 19th century"/>
    <s v="Normal"/>
    <n v="0"/>
    <s v="Undisciplined Rabble"/>
    <n v="176"/>
    <n v="2"/>
    <n v="2"/>
    <s v="Mixed Economy"/>
    <n v="339"/>
    <n v="3894"/>
    <s v="Untapped"/>
    <n v="90"/>
    <s v="None"/>
    <n v="0"/>
    <s v="Atlas"/>
    <s v="Neutral"/>
    <n v="20000"/>
    <s v="http://blocgame.com/stats.php?id=64733"/>
    <n v="0"/>
    <n v="0"/>
    <n v="18500"/>
    <n v="58.997050147492622"/>
    <n v="56.5"/>
    <n v="3333.3333333333335"/>
  </r>
  <r>
    <s v="g00dstuff"/>
    <s v="g00dstuff"/>
    <x v="8"/>
    <n v="20"/>
    <n v="0"/>
    <s v="Finest of the 19th century"/>
    <s v="Gandhi-like"/>
    <n v="0"/>
    <s v="Poor"/>
    <n v="50"/>
    <n v="2"/>
    <n v="7"/>
    <s v="Free Market"/>
    <n v="337"/>
    <n v="4154"/>
    <s v="Untapped"/>
    <n v="90"/>
    <s v="None"/>
    <n v="0"/>
    <s v="Atlas"/>
    <s v="Neutral"/>
    <n v="20000"/>
    <s v="http://blocgame.com/stats.php?id=65315"/>
    <n v="0"/>
    <n v="0"/>
    <n v="16625"/>
    <n v="59.347181008902076"/>
    <n v="56.166666666666664"/>
    <n v="3333.3333333333335"/>
  </r>
  <r>
    <s v="Gragnokish"/>
    <s v="Gragnok"/>
    <x v="0"/>
    <n v="31"/>
    <n v="0"/>
    <s v="First World War surplus"/>
    <s v="Good"/>
    <n v="0"/>
    <s v="Good"/>
    <n v="0"/>
    <n v="3"/>
    <n v="1"/>
    <s v="Mixed Economy"/>
    <n v="337"/>
    <n v="44"/>
    <s v="Untapped"/>
    <n v="90"/>
    <s v="None"/>
    <n v="0"/>
    <s v="East Indies"/>
    <s v="Soviet Union"/>
    <n v="20720"/>
    <s v="http://blocgame.com/stats.php?id=65645"/>
    <n v="0"/>
    <n v="0"/>
    <n v="19220"/>
    <n v="61.483679525222549"/>
    <n v="56.166666666666664"/>
    <n v="3453.3333333333335"/>
  </r>
  <r>
    <s v="Macanovia"/>
    <s v="Trickstercard101"/>
    <x v="8"/>
    <n v="20"/>
    <n v="0"/>
    <s v="Finest of the 19th century"/>
    <s v="Gandhi-like"/>
    <n v="0"/>
    <s v="Poor"/>
    <n v="134"/>
    <n v="2"/>
    <n v="0"/>
    <s v="Mixed Economy"/>
    <n v="336"/>
    <n v="0"/>
    <s v="Untapped"/>
    <n v="90"/>
    <s v="None"/>
    <n v="0"/>
    <s v="Egypt"/>
    <s v="Neutral"/>
    <n v="20000"/>
    <s v="http://blocgame.com/stats.php?id=58431"/>
    <n v="0"/>
    <n v="0"/>
    <n v="19250"/>
    <n v="59.523809523809526"/>
    <n v="56"/>
    <n v="3333.3333333333335"/>
  </r>
  <r>
    <s v="Gondollin"/>
    <s v="Aragorn of Aragon"/>
    <x v="8"/>
    <n v="2"/>
    <n v="0"/>
    <s v="Finest of the 19th century"/>
    <s v="Normal"/>
    <n v="0"/>
    <s v="Undisciplined Rabble"/>
    <n v="7"/>
    <n v="2"/>
    <n v="0"/>
    <s v="Mixed Economy"/>
    <n v="336"/>
    <n v="0"/>
    <s v="Untapped"/>
    <n v="90"/>
    <s v="None"/>
    <n v="0"/>
    <s v="Gran Colombia"/>
    <s v="Neutral"/>
    <n v="9934"/>
    <s v="http://blocgame.com/stats.php?id=65003"/>
    <n v="0"/>
    <n v="0"/>
    <n v="9184"/>
    <n v="29.56547619047619"/>
    <n v="56"/>
    <n v="1655.6666666666667"/>
  </r>
  <r>
    <s v="Glasnost"/>
    <s v="Krastny"/>
    <x v="37"/>
    <n v="20"/>
    <n v="0"/>
    <s v="Finest of the 19th century"/>
    <s v="Angelic"/>
    <n v="0"/>
    <s v="Standard"/>
    <n v="19"/>
    <n v="4"/>
    <n v="0"/>
    <s v="Free Market"/>
    <n v="335"/>
    <n v="0"/>
    <s v="Untapped"/>
    <n v="90"/>
    <s v="None"/>
    <n v="0"/>
    <s v="Pacific Rim"/>
    <s v="Soviet Union"/>
    <n v="20000"/>
    <s v="http://blocgame.com/stats.php?id=65630"/>
    <n v="0"/>
    <n v="0"/>
    <n v="18500"/>
    <n v="59.701492537313435"/>
    <n v="55.833333333333336"/>
    <n v="3333.3333333333335"/>
  </r>
  <r>
    <s v="Tzarlin"/>
    <s v="Tzarlin"/>
    <x v="8"/>
    <n v="20"/>
    <n v="0"/>
    <s v="Finest of the 19th century"/>
    <s v="Nice"/>
    <n v="0"/>
    <s v="Standard"/>
    <n v="75"/>
    <n v="2"/>
    <n v="1"/>
    <s v="Central Planning"/>
    <n v="335"/>
    <n v="2139"/>
    <s v="Untapped"/>
    <n v="90"/>
    <s v="None"/>
    <n v="0"/>
    <s v="Atlas"/>
    <s v="Neutral"/>
    <n v="20000"/>
    <s v="http://blocgame.com/stats.php?id=65639"/>
    <n v="0"/>
    <n v="0"/>
    <n v="18875"/>
    <n v="59.701492537313435"/>
    <n v="55.833333333333336"/>
    <n v="3333.3333333333335"/>
  </r>
  <r>
    <s v="Geinrema"/>
    <s v="Tahujoe"/>
    <x v="8"/>
    <n v="20"/>
    <n v="0"/>
    <s v="Finest of the 19th century"/>
    <s v="Nice"/>
    <n v="0"/>
    <s v="Standard"/>
    <n v="66"/>
    <n v="2"/>
    <n v="1"/>
    <s v="Mixed Economy"/>
    <n v="335"/>
    <n v="193"/>
    <s v="Untapped"/>
    <n v="90"/>
    <s v="None"/>
    <n v="0"/>
    <s v="West Africa"/>
    <s v="Neutral"/>
    <n v="20000"/>
    <s v="http://blocgame.com/stats.php?id=65643"/>
    <n v="0"/>
    <n v="0"/>
    <n v="18875"/>
    <n v="59.701492537313435"/>
    <n v="55.833333333333336"/>
    <n v="3333.3333333333335"/>
  </r>
  <r>
    <s v="Artic Tusk"/>
    <s v="Nochi"/>
    <x v="8"/>
    <n v="9"/>
    <n v="0"/>
    <s v="First World War surplus"/>
    <s v="Gandhi-like"/>
    <n v="0"/>
    <s v="Elite"/>
    <n v="22"/>
    <n v="5"/>
    <n v="0"/>
    <s v="Mixed Economy"/>
    <n v="334"/>
    <n v="0"/>
    <s v="Untapped"/>
    <n v="90"/>
    <s v="Small"/>
    <n v="3"/>
    <s v="Pacific Rim"/>
    <s v="United States"/>
    <n v="16172"/>
    <s v="http://blocgame.com/stats.php?id=50455"/>
    <n v="0"/>
    <n v="0"/>
    <n v="14297"/>
    <n v="48.419161676646709"/>
    <n v="55.666666666666664"/>
    <n v="2695.3333333333335"/>
  </r>
  <r>
    <s v="Milltopia"/>
    <s v="JakeMiller"/>
    <x v="8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s v="Persia"/>
    <s v="Neutral"/>
    <n v="20000"/>
    <s v="http://blocgame.com/stats.php?id=61411"/>
    <n v="0"/>
    <n v="0"/>
    <n v="19250"/>
    <n v="59.880239520958085"/>
    <n v="55.666666666666664"/>
    <n v="3333.3333333333335"/>
  </r>
  <r>
    <s v="Macadonia"/>
    <s v="Bigmac4261"/>
    <x v="8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Atlas"/>
    <s v="Neutral"/>
    <n v="20000"/>
    <s v="http://blocgame.com/stats.php?id=65619"/>
    <n v="0"/>
    <n v="0"/>
    <n v="19250"/>
    <n v="59.880239520958085"/>
    <n v="55.666666666666664"/>
    <n v="3333.3333333333335"/>
  </r>
  <r>
    <s v="Sint-Manuel"/>
    <s v="delaijah"/>
    <x v="8"/>
    <n v="20"/>
    <n v="0"/>
    <s v="Finest of the 19th century"/>
    <s v="Angelic"/>
    <n v="0"/>
    <s v="Standard"/>
    <n v="91"/>
    <n v="2"/>
    <n v="0"/>
    <s v="Central Planning"/>
    <n v="334"/>
    <n v="0"/>
    <s v="Untapped"/>
    <n v="90"/>
    <s v="None"/>
    <n v="0"/>
    <s v="Caribbean"/>
    <s v="Neutral"/>
    <n v="20000"/>
    <s v="http://blocgame.com/stats.php?id=65620"/>
    <n v="0"/>
    <n v="0"/>
    <n v="19250"/>
    <n v="59.880239520958085"/>
    <n v="55.666666666666664"/>
    <n v="3333.3333333333335"/>
  </r>
  <r>
    <s v="HSAS"/>
    <s v="megadog123"/>
    <x v="8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Amazonia"/>
    <s v="Neutral"/>
    <n v="20000"/>
    <s v="http://blocgame.com/stats.php?id=65624"/>
    <n v="0"/>
    <n v="0"/>
    <n v="19250"/>
    <n v="59.880239520958085"/>
    <n v="55.666666666666664"/>
    <n v="3333.3333333333335"/>
  </r>
  <r>
    <s v="Azares"/>
    <s v="Polaris13427"/>
    <x v="8"/>
    <n v="9"/>
    <n v="0"/>
    <s v="Finest of the 19th century"/>
    <s v="Nice"/>
    <n v="0"/>
    <s v="Standard"/>
    <n v="54"/>
    <n v="3"/>
    <n v="0"/>
    <s v="Mixed Economy"/>
    <n v="334"/>
    <n v="0"/>
    <s v="Untapped"/>
    <n v="90"/>
    <s v="None"/>
    <n v="0"/>
    <s v="Caribbean"/>
    <s v="Neutral"/>
    <n v="16767"/>
    <s v="http://blocgame.com/stats.php?id=65636"/>
    <n v="0"/>
    <n v="0"/>
    <n v="15642"/>
    <n v="50.200598802395213"/>
    <n v="55.666666666666664"/>
    <n v="2794.5"/>
  </r>
  <r>
    <s v="red"/>
    <s v="ders"/>
    <x v="17"/>
    <n v="94"/>
    <n v="0"/>
    <s v="First World War surplus"/>
    <s v="Angelic"/>
    <n v="2"/>
    <s v="Undisciplined Rabble"/>
    <n v="8"/>
    <n v="7"/>
    <n v="3"/>
    <s v="Mixed Economy"/>
    <n v="333"/>
    <n v="309"/>
    <n v="0"/>
    <n v="40"/>
    <s v="Meagre"/>
    <n v="1.5"/>
    <s v="Southern Cone"/>
    <s v="Neutral"/>
    <n v="20398"/>
    <s v="http://blocgame.com/stats.php?id=64927"/>
    <n v="0"/>
    <n v="0"/>
    <n v="15148"/>
    <n v="61.255255255255257"/>
    <n v="55.5"/>
    <n v="3399.6666666666665"/>
  </r>
  <r>
    <s v="khald"/>
    <s v="aisy"/>
    <x v="14"/>
    <n v="16"/>
    <n v="0"/>
    <s v="First World War surplus"/>
    <s v="Gandhi-like"/>
    <n v="1"/>
    <s v="Good"/>
    <n v="15"/>
    <n v="7"/>
    <n v="9"/>
    <s v="Mixed Economy"/>
    <n v="333"/>
    <n v="2204"/>
    <s v="Untapped"/>
    <n v="90"/>
    <s v="None"/>
    <n v="0"/>
    <s v="Arabia"/>
    <s v="Soviet Union"/>
    <n v="20000"/>
    <s v="http://blocgame.com/stats.php?id=65250"/>
    <n v="0"/>
    <n v="0"/>
    <n v="13250"/>
    <n v="60.06006006006006"/>
    <n v="55.5"/>
    <n v="3333.3333333333335"/>
  </r>
  <r>
    <s v="Maribar"/>
    <s v="beazfour"/>
    <x v="8"/>
    <n v="25"/>
    <n v="0"/>
    <s v="First World War surplus"/>
    <s v="Angelic"/>
    <n v="0"/>
    <s v="Elite"/>
    <n v="107"/>
    <n v="2"/>
    <n v="0"/>
    <s v="Central Planning"/>
    <n v="333"/>
    <n v="0"/>
    <s v="Untapped"/>
    <n v="90"/>
    <s v="None"/>
    <n v="0"/>
    <s v="East Indies"/>
    <s v="Neutral"/>
    <n v="20000"/>
    <s v="http://blocgame.com/stats.php?id=65604"/>
    <n v="0"/>
    <n v="0"/>
    <n v="19250"/>
    <n v="60.06006006006006"/>
    <n v="55.5"/>
    <n v="3333.3333333333335"/>
  </r>
  <r>
    <s v="Feredal"/>
    <s v="twwhy"/>
    <x v="8"/>
    <n v="20"/>
    <n v="0"/>
    <s v="Finest of the 19th century"/>
    <s v="Nice"/>
    <n v="0"/>
    <s v="Standard"/>
    <n v="82"/>
    <n v="2"/>
    <n v="0"/>
    <s v="Free Market"/>
    <n v="333"/>
    <n v="0"/>
    <s v="Untapped"/>
    <n v="90"/>
    <s v="None"/>
    <n v="0"/>
    <s v="Mesoamerica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8"/>
    <n v="20"/>
    <n v="0"/>
    <s v="Finest of the 19th century"/>
    <s v="Nice"/>
    <n v="0"/>
    <s v="Standard"/>
    <n v="75"/>
    <n v="2"/>
    <n v="0"/>
    <s v="Mixed Economy"/>
    <n v="333"/>
    <n v="0"/>
    <s v="Untapped"/>
    <n v="90"/>
    <s v="None"/>
    <n v="0"/>
    <s v="Amazonia"/>
    <s v="Neutral"/>
    <n v="20000"/>
    <s v="http://blocgame.com/stats.php?id=65640"/>
    <n v="0"/>
    <n v="0"/>
    <n v="19250"/>
    <n v="60.06006006006006"/>
    <n v="55.5"/>
    <n v="3333.3333333333335"/>
  </r>
  <r>
    <s v="Allahu Ahkbar"/>
    <s v="Ekko in Paris"/>
    <x v="8"/>
    <n v="28"/>
    <n v="0"/>
    <s v="Finest of the 19th century"/>
    <s v="Angelic"/>
    <n v="0"/>
    <s v="Standard"/>
    <n v="63"/>
    <n v="2"/>
    <n v="1"/>
    <s v="Central Planning"/>
    <n v="332"/>
    <n v="0"/>
    <s v="Untapped"/>
    <n v="90"/>
    <s v="None"/>
    <n v="0"/>
    <s v="Arabia"/>
    <s v="Neutral"/>
    <n v="20000"/>
    <s v="http://blocgame.com/stats.php?id=65571"/>
    <n v="0"/>
    <n v="0"/>
    <n v="18875"/>
    <n v="60.24096385542169"/>
    <n v="55.333333333333336"/>
    <n v="3333.3333333333335"/>
  </r>
  <r>
    <s v="Mulan"/>
    <s v="star"/>
    <x v="5"/>
    <n v="31"/>
    <n v="0"/>
    <s v="First World War surplus"/>
    <s v="Mad Dog"/>
    <n v="2"/>
    <s v="Standard"/>
    <n v="8"/>
    <n v="5"/>
    <n v="6"/>
    <s v="Mixed Economy"/>
    <n v="331"/>
    <n v="3158"/>
    <s v="Plentiful"/>
    <n v="70"/>
    <s v="Mediocre"/>
    <n v="4.5"/>
    <s v="Atlas"/>
    <s v="Neutral"/>
    <n v="15062"/>
    <s v="http://blocgame.com/stats.php?id=64956"/>
    <n v="0"/>
    <n v="0"/>
    <n v="9437"/>
    <n v="45.504531722054381"/>
    <n v="55.166666666666664"/>
    <n v="2510.3333333333335"/>
  </r>
  <r>
    <s v="Regginland"/>
    <s v="Reggin"/>
    <x v="8"/>
    <n v="8"/>
    <n v="0"/>
    <s v="Finest of the 19th century"/>
    <s v="Good"/>
    <n v="0"/>
    <s v="Undisciplined Rabble"/>
    <n v="12"/>
    <n v="2"/>
    <n v="0"/>
    <s v="Mixed Economy"/>
    <n v="331"/>
    <n v="0"/>
    <s v="Untapped"/>
    <n v="90"/>
    <s v="None"/>
    <n v="0"/>
    <s v="Guinea"/>
    <s v="Neutral"/>
    <n v="15042"/>
    <s v="http://blocgame.com/stats.php?id=65417"/>
    <n v="0"/>
    <n v="0"/>
    <n v="14292"/>
    <n v="45.444108761329304"/>
    <n v="55.166666666666664"/>
    <n v="2507"/>
  </r>
  <r>
    <s v="Rhomaion"/>
    <s v="Manuel Tzimiskes"/>
    <x v="8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Egypt"/>
    <s v="Neutral"/>
    <n v="20000"/>
    <s v="http://blocgame.com/stats.php?id=40915"/>
    <n v="0"/>
    <n v="0"/>
    <n v="19250"/>
    <n v="60.606060606060609"/>
    <n v="55"/>
    <n v="3333.3333333333335"/>
  </r>
  <r>
    <s v="xivers"/>
    <s v="xivers"/>
    <x v="8"/>
    <n v="12"/>
    <n v="0"/>
    <s v="First World War surplus"/>
    <s v="Normal"/>
    <n v="0"/>
    <s v="Undisciplined Rabble"/>
    <n v="11"/>
    <n v="2"/>
    <n v="0"/>
    <s v="Mixed Economy"/>
    <n v="330"/>
    <n v="0"/>
    <s v="Untapped"/>
    <n v="90"/>
    <s v="None"/>
    <n v="0"/>
    <s v="Egypt"/>
    <s v="Neutral"/>
    <n v="12506"/>
    <s v="http://blocgame.com/stats.php?id=65413"/>
    <n v="0"/>
    <n v="0"/>
    <n v="11756"/>
    <n v="37.896969696969698"/>
    <n v="55"/>
    <n v="2084.3333333333335"/>
  </r>
  <r>
    <s v="ragor"/>
    <s v="General Rackhem"/>
    <x v="45"/>
    <n v="27"/>
    <n v="0"/>
    <s v="First World War surplus"/>
    <s v="Gandhi-like"/>
    <n v="0"/>
    <s v="Elite"/>
    <n v="114"/>
    <n v="3"/>
    <n v="0"/>
    <s v="Free Market"/>
    <n v="330"/>
    <n v="115"/>
    <s v="Untapped"/>
    <n v="90"/>
    <s v="None"/>
    <n v="0"/>
    <s v="Southern Africa"/>
    <s v="Soviet Union"/>
    <n v="20000"/>
    <s v="http://blocgame.com/stats.php?id=65535"/>
    <n v="0"/>
    <n v="0"/>
    <n v="18875"/>
    <n v="60.606060606060609"/>
    <n v="55"/>
    <n v="3333.3333333333335"/>
  </r>
  <r>
    <s v="Mat_Labu_Dibega"/>
    <s v="Punaimu"/>
    <x v="6"/>
    <n v="25"/>
    <n v="0"/>
    <s v="Second World War surplus"/>
    <s v="Gandhi-like"/>
    <n v="1"/>
    <s v="Elite"/>
    <n v="79"/>
    <n v="8"/>
    <n v="2"/>
    <s v="Central Planning"/>
    <n v="330"/>
    <n v="141"/>
    <s v="Untapped"/>
    <n v="90"/>
    <s v="Meagre"/>
    <n v="1.5"/>
    <s v="East Indies"/>
    <s v="Soviet Union"/>
    <n v="20000"/>
    <s v="http://blocgame.com/stats.php?id=65581"/>
    <n v="0"/>
    <n v="0"/>
    <n v="15500"/>
    <n v="60.606060606060609"/>
    <n v="55"/>
    <n v="3333.3333333333335"/>
  </r>
  <r>
    <s v="Mallowerra"/>
    <s v="Benjamin Sutter"/>
    <x v="8"/>
    <n v="20"/>
    <n v="0"/>
    <s v="Finest of the 19th century"/>
    <s v="Gandhi-like"/>
    <n v="0"/>
    <s v="Poor"/>
    <n v="116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Venusia"/>
    <s v="Aphrodita"/>
    <x v="8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Parthian Empire"/>
    <s v="noodlehats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Persia"/>
    <s v="Neutral"/>
    <n v="20000"/>
    <s v="http://blocgame.com/stats.php?id=65644"/>
    <n v="0"/>
    <n v="0"/>
    <n v="19250"/>
    <n v="60.606060606060609"/>
    <n v="55"/>
    <n v="3333.3333333333335"/>
  </r>
  <r>
    <s v="DirtBlock"/>
    <s v="TurnerTDB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Atlas"/>
    <s v="Neutral"/>
    <n v="20000"/>
    <s v="http://blocgame.com/stats.php?id=65647"/>
    <n v="0"/>
    <n v="0"/>
    <n v="19250"/>
    <n v="60.606060606060609"/>
    <n v="55"/>
    <n v="3333.3333333333335"/>
  </r>
  <r>
    <s v="Aceh"/>
    <s v="Zeb El-Aziz"/>
    <x v="8"/>
    <n v="20"/>
    <n v="0"/>
    <s v="Finest of the 19th century"/>
    <s v="Nice"/>
    <n v="0"/>
    <s v="Standard"/>
    <n v="3"/>
    <n v="3"/>
    <n v="0"/>
    <s v="Central Planning"/>
    <n v="330"/>
    <n v="0"/>
    <s v="Untapped"/>
    <n v="90"/>
    <s v="None"/>
    <n v="0"/>
    <s v="East Indies"/>
    <s v="Neutral"/>
    <n v="20000"/>
    <s v="http://blocgame.com/stats.php?id=65654"/>
    <n v="0"/>
    <n v="0"/>
    <n v="18875"/>
    <n v="60.606060606060609"/>
    <n v="55"/>
    <n v="3333.3333333333335"/>
  </r>
  <r>
    <s v="Coontown"/>
    <s v="NiggerJim"/>
    <x v="8"/>
    <n v="25"/>
    <n v="0"/>
    <s v="First World War surplus"/>
    <s v="Nice"/>
    <n v="0"/>
    <s v="Elite"/>
    <n v="62"/>
    <n v="2"/>
    <n v="0"/>
    <s v="Free Market"/>
    <n v="330"/>
    <n v="0"/>
    <s v="Untapped"/>
    <n v="90"/>
    <s v="None"/>
    <n v="0"/>
    <s v="Egypt"/>
    <s v="Neutral"/>
    <n v="20000"/>
    <s v="http://blocgame.com/stats.php?id=65655"/>
    <n v="0"/>
    <n v="0"/>
    <n v="19250"/>
    <n v="60.606060606060609"/>
    <n v="55"/>
    <n v="3333.3333333333335"/>
  </r>
  <r>
    <s v="Great Malaya"/>
    <s v="hydraghost"/>
    <x v="8"/>
    <n v="8"/>
    <n v="0"/>
    <s v="First World War surplus"/>
    <s v="Good"/>
    <n v="1"/>
    <s v="Standard"/>
    <n v="40"/>
    <n v="2"/>
    <n v="2"/>
    <s v="Mixed Economy"/>
    <n v="329"/>
    <n v="222"/>
    <s v="Untapped"/>
    <n v="90"/>
    <s v="None"/>
    <n v="0"/>
    <s v="East Indies"/>
    <s v="Neutral"/>
    <n v="16335"/>
    <s v="http://blocgame.com/stats.php?id=60510"/>
    <n v="0"/>
    <n v="0"/>
    <n v="14085"/>
    <n v="49.650455927051674"/>
    <n v="54.833333333333336"/>
    <n v="2722.5"/>
  </r>
  <r>
    <s v="Cavagan"/>
    <s v="Uhon"/>
    <x v="8"/>
    <n v="4"/>
    <n v="0"/>
    <s v="Finest of the 19th century"/>
    <s v="Questionable"/>
    <n v="0"/>
    <s v="Poor"/>
    <n v="12"/>
    <n v="5"/>
    <n v="0"/>
    <s v="Mixed Economy"/>
    <n v="329"/>
    <n v="0"/>
    <s v="Untapped"/>
    <n v="90"/>
    <s v="None"/>
    <n v="0"/>
    <s v="Amazonia"/>
    <s v="Neutral"/>
    <n v="17228"/>
    <s v="http://blocgame.com/stats.php?id=65304"/>
    <n v="0"/>
    <n v="0"/>
    <n v="15353"/>
    <n v="52.364741641337389"/>
    <n v="54.833333333333336"/>
    <n v="2871.3333333333335"/>
  </r>
  <r>
    <s v="Jibid"/>
    <s v="Varramor"/>
    <x v="0"/>
    <n v="69"/>
    <n v="0"/>
    <s v="First World War surplus"/>
    <s v="Gandhi-like"/>
    <n v="1"/>
    <s v="Standard"/>
    <n v="11"/>
    <n v="10"/>
    <n v="1"/>
    <s v="Central Planning"/>
    <n v="329"/>
    <n v="238"/>
    <s v="Untapped"/>
    <n v="90"/>
    <s v="Large"/>
    <n v="7.5"/>
    <s v="Indochina"/>
    <s v="Soviet Union"/>
    <n v="26232"/>
    <s v="http://blocgame.com/stats.php?id=65373"/>
    <n v="0"/>
    <n v="0"/>
    <n v="21357"/>
    <n v="79.732522796352583"/>
    <n v="54.833333333333336"/>
    <n v="4372"/>
  </r>
  <r>
    <s v="Weeaboo Land"/>
    <s v="Weeaboo Nation"/>
    <x v="8"/>
    <n v="18"/>
    <n v="0"/>
    <s v="Finest of the 19th century"/>
    <s v="Good"/>
    <n v="0"/>
    <s v="Standard"/>
    <n v="44"/>
    <n v="2"/>
    <n v="0"/>
    <s v="Central Planning"/>
    <n v="329"/>
    <n v="0"/>
    <s v="Untapped"/>
    <n v="90"/>
    <s v="None"/>
    <n v="0"/>
    <s v="Persia"/>
    <s v="Neutral"/>
    <n v="20000"/>
    <s v="http://blocgame.com/stats.php?id=65670"/>
    <n v="0"/>
    <n v="0"/>
    <n v="19250"/>
    <n v="60.790273556231"/>
    <n v="54.833333333333336"/>
    <n v="3333.3333333333335"/>
  </r>
  <r>
    <s v="Ramen"/>
    <s v="Kim Jong Kardashian"/>
    <x v="46"/>
    <n v="23"/>
    <n v="0"/>
    <s v="First World War surplus"/>
    <s v="Gandhi-like"/>
    <n v="0"/>
    <s v="Standard"/>
    <n v="9"/>
    <n v="2"/>
    <n v="0"/>
    <s v="Central Planning"/>
    <n v="326"/>
    <n v="0"/>
    <s v="Untapped"/>
    <n v="90"/>
    <s v="Mediocre"/>
    <n v="4.5"/>
    <s v="Pacific Rim"/>
    <s v="Soviet Union"/>
    <n v="20200"/>
    <s v="http://blocgame.com/stats.php?id=64803"/>
    <n v="0"/>
    <n v="0"/>
    <n v="19450"/>
    <n v="61.963190184049083"/>
    <n v="54.333333333333336"/>
    <n v="3366.6666666666665"/>
  </r>
  <r>
    <s v="Tassam"/>
    <s v="CallumGriffin"/>
    <x v="8"/>
    <n v="20"/>
    <n v="0"/>
    <s v="Finest of the 19th century"/>
    <s v="Gandhi-like"/>
    <n v="0"/>
    <s v="Poor"/>
    <n v="124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Gandhi-like"/>
    <n v="0"/>
    <s v="Elite"/>
    <n v="121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Xiangwu"/>
    <s v="Mao Wing"/>
    <x v="8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China"/>
    <s v="Neutral"/>
    <n v="20000"/>
    <s v="http://blocgame.com/stats.php?id=65659"/>
    <n v="0"/>
    <n v="0"/>
    <n v="19250"/>
    <n v="61.53846153846154"/>
    <n v="54.166666666666664"/>
    <n v="3333.3333333333335"/>
  </r>
  <r>
    <s v="Iron City"/>
    <s v="Iron Man"/>
    <x v="8"/>
    <n v="20"/>
    <n v="0"/>
    <s v="Finest of the 19th century"/>
    <s v="Nice"/>
    <n v="0"/>
    <s v="Standard"/>
    <n v="54"/>
    <n v="2"/>
    <n v="0"/>
    <s v="Free Market"/>
    <n v="325"/>
    <n v="0"/>
    <s v="Untapped"/>
    <n v="90"/>
    <s v="None"/>
    <n v="0"/>
    <s v="Egypt"/>
    <s v="Neutral"/>
    <n v="20000"/>
    <s v="http://blocgame.com/stats.php?id=65662"/>
    <n v="0"/>
    <n v="0"/>
    <n v="19250"/>
    <n v="61.53846153846154"/>
    <n v="54.166666666666664"/>
    <n v="3333.3333333333335"/>
  </r>
  <r>
    <s v="Creamy Meme"/>
    <s v="Super Snake"/>
    <x v="34"/>
    <n v="23"/>
    <n v="0"/>
    <s v="First World War surplus"/>
    <s v="Gandhi-like"/>
    <n v="2"/>
    <s v="Poor"/>
    <n v="179"/>
    <n v="1"/>
    <n v="0"/>
    <s v="Central Planning"/>
    <n v="324"/>
    <n v="0"/>
    <s v="Untapped"/>
    <n v="90"/>
    <s v="Meagre"/>
    <n v="1.5"/>
    <s v="The Subcontinent"/>
    <s v="Neutral"/>
    <n v="18327"/>
    <s v="http://blocgame.com/stats.php?id=64874"/>
    <n v="0"/>
    <n v="0"/>
    <n v="16452"/>
    <n v="56.564814814814817"/>
    <n v="54"/>
    <n v="3054.5"/>
  </r>
  <r>
    <s v="Hipsters"/>
    <s v="Walras"/>
    <x v="0"/>
    <n v="25"/>
    <n v="0"/>
    <s v="First World War surplus"/>
    <s v="Gandhi-like"/>
    <n v="0"/>
    <s v="Elite"/>
    <n v="29"/>
    <n v="6"/>
    <n v="0"/>
    <s v="Mixed Economy"/>
    <n v="324"/>
    <n v="0"/>
    <s v="Untapped"/>
    <n v="90"/>
    <s v="None"/>
    <n v="0"/>
    <s v="Guinea"/>
    <s v="United States"/>
    <n v="20000"/>
    <s v="http://blocgame.com/stats.php?id=65590"/>
    <n v="0"/>
    <n v="0"/>
    <n v="17750"/>
    <n v="61.728395061728392"/>
    <n v="54"/>
    <n v="3333.3333333333335"/>
  </r>
  <r>
    <s v="Ferrero"/>
    <s v="WynterFerrero"/>
    <x v="8"/>
    <n v="27"/>
    <n v="0"/>
    <s v="First World War surplus"/>
    <s v="Angelic"/>
    <n v="0"/>
    <s v="Elite"/>
    <n v="101"/>
    <n v="2"/>
    <n v="0"/>
    <s v="Central Planning"/>
    <n v="324"/>
    <n v="0"/>
    <s v="Untapped"/>
    <n v="90"/>
    <s v="None"/>
    <n v="0"/>
    <s v="Arabia"/>
    <s v="Neutral"/>
    <n v="20000"/>
    <s v="http://blocgame.com/stats.php?id=65605"/>
    <n v="0"/>
    <n v="0"/>
    <n v="19250"/>
    <n v="61.728395061728392"/>
    <n v="54"/>
    <n v="3333.3333333333335"/>
  </r>
  <r>
    <s v="Morcï¿½o"/>
    <s v="milhazes"/>
    <x v="8"/>
    <n v="25"/>
    <n v="0"/>
    <s v="First World War surplus"/>
    <s v="Angelic"/>
    <n v="0"/>
    <s v="Elite"/>
    <n v="93"/>
    <n v="2"/>
    <n v="0"/>
    <s v="Free Market"/>
    <n v="324"/>
    <n v="0"/>
    <s v="Untapped"/>
    <n v="90"/>
    <s v="None"/>
    <n v="0"/>
    <s v="West Africa"/>
    <s v="Neutral"/>
    <n v="20000"/>
    <s v="http://blocgame.com/stats.php?id=65617"/>
    <n v="0"/>
    <n v="0"/>
    <n v="19250"/>
    <n v="61.728395061728392"/>
    <n v="54"/>
    <n v="3333.3333333333335"/>
  </r>
  <r>
    <s v="Dradoria"/>
    <s v="Drado"/>
    <x v="37"/>
    <n v="20"/>
    <n v="0"/>
    <s v="First World War surplus"/>
    <s v="Pariah"/>
    <n v="0"/>
    <s v="Standard"/>
    <n v="0"/>
    <n v="4"/>
    <n v="2"/>
    <s v="Central Planning"/>
    <n v="324"/>
    <n v="0"/>
    <s v="Untapped"/>
    <n v="90"/>
    <s v="Meagre"/>
    <n v="1.5"/>
    <s v="Caribbean"/>
    <s v="Soviet Union"/>
    <n v="20000"/>
    <s v="http://blocgame.com/stats.php?id=65689"/>
    <n v="0"/>
    <n v="0"/>
    <n v="17750"/>
    <n v="61.728395061728392"/>
    <n v="54"/>
    <n v="3333.3333333333335"/>
  </r>
  <r>
    <s v="D.P.R.K"/>
    <s v="Kim Dynasty"/>
    <x v="8"/>
    <n v="25"/>
    <n v="0"/>
    <s v="First World War surplus"/>
    <s v="Good"/>
    <n v="0"/>
    <s v="Elite"/>
    <n v="6"/>
    <n v="2"/>
    <n v="0"/>
    <s v="Central Planning"/>
    <n v="323"/>
    <n v="0"/>
    <s v="Untapped"/>
    <n v="90"/>
    <s v="Meagre"/>
    <n v="1.5"/>
    <s v="China"/>
    <s v="Soviet Union"/>
    <n v="20000"/>
    <s v="http://blocgame.com/stats.php?id=65638"/>
    <n v="0"/>
    <n v="0"/>
    <n v="19250"/>
    <n v="61.919504643962846"/>
    <n v="53.833333333333336"/>
    <n v="3333.3333333333335"/>
  </r>
  <r>
    <s v="Panza"/>
    <s v="daveydee3"/>
    <x v="8"/>
    <n v="25"/>
    <n v="0"/>
    <s v="Finest of the 19th century"/>
    <s v="Nice"/>
    <n v="0"/>
    <s v="Poor"/>
    <n v="94"/>
    <n v="2"/>
    <n v="0"/>
    <s v="Central Planning"/>
    <n v="322"/>
    <n v="0"/>
    <s v="Untapped"/>
    <n v="90"/>
    <s v="None"/>
    <n v="0"/>
    <s v="Mesoamerica"/>
    <s v="Neutral"/>
    <n v="20000"/>
    <s v="http://blocgame.com/stats.php?id=65616"/>
    <n v="0"/>
    <n v="0"/>
    <n v="19250"/>
    <n v="62.111801242236027"/>
    <n v="53.666666666666664"/>
    <n v="3333.3333333333335"/>
  </r>
  <r>
    <s v="Doomsfire"/>
    <s v="TheBreeze2109"/>
    <x v="8"/>
    <n v="17"/>
    <n v="0"/>
    <s v="First World War surplus"/>
    <s v="Questionable"/>
    <n v="0"/>
    <s v="Standard"/>
    <n v="16"/>
    <n v="2"/>
    <n v="2"/>
    <s v="Free Market"/>
    <n v="322"/>
    <n v="0"/>
    <s v="Untapped"/>
    <n v="90"/>
    <s v="None"/>
    <n v="0"/>
    <s v="The Subcontinent"/>
    <s v="Soviet Union"/>
    <n v="19800"/>
    <s v="http://blocgame.com/stats.php?id=65656"/>
    <n v="0"/>
    <n v="0"/>
    <n v="18300"/>
    <n v="61.490683229813662"/>
    <n v="53.666666666666664"/>
    <n v="3300"/>
  </r>
  <r>
    <s v="Librium"/>
    <s v="George Lutheran"/>
    <x v="8"/>
    <n v="20"/>
    <n v="0"/>
    <s v="Finest of the 19th century"/>
    <s v="Gandhi-like"/>
    <n v="0"/>
    <s v="Poor"/>
    <n v="178"/>
    <n v="2"/>
    <n v="0"/>
    <s v="Mixed Economy"/>
    <n v="321"/>
    <n v="253"/>
    <s v="Untapped"/>
    <n v="90"/>
    <s v="None"/>
    <n v="0"/>
    <s v="Southern Africa"/>
    <s v="United States"/>
    <n v="20000"/>
    <s v="http://blocgame.com/stats.php?id=65507"/>
    <n v="0"/>
    <n v="0"/>
    <n v="19250"/>
    <n v="62.305295950155767"/>
    <n v="53.5"/>
    <n v="3333.3333333333335"/>
  </r>
  <r>
    <s v="maine"/>
    <s v="slerley"/>
    <x v="8"/>
    <n v="1"/>
    <n v="0"/>
    <s v="Finest of the 19th century"/>
    <s v="Normal"/>
    <n v="0"/>
    <s v="Standard"/>
    <n v="43"/>
    <n v="2"/>
    <n v="0"/>
    <s v="Central Planning"/>
    <n v="321"/>
    <n v="0"/>
    <s v="Untapped"/>
    <n v="90"/>
    <s v="None"/>
    <n v="0"/>
    <s v="China"/>
    <s v="Neutral"/>
    <n v="19602"/>
    <s v="http://blocgame.com/stats.php?id=65676"/>
    <n v="0"/>
    <n v="0"/>
    <n v="18852"/>
    <n v="61.065420560747661"/>
    <n v="53.5"/>
    <n v="3267"/>
  </r>
  <r>
    <s v="Dacovia"/>
    <s v="LightWalker"/>
    <x v="8"/>
    <n v="18"/>
    <n v="0"/>
    <s v="Finest of the 19th century"/>
    <s v="Good"/>
    <n v="0"/>
    <s v="Standard"/>
    <n v="3"/>
    <n v="2"/>
    <n v="2"/>
    <s v="Central Planning"/>
    <n v="321"/>
    <n v="91"/>
    <s v="Untapped"/>
    <n v="90"/>
    <s v="Meagre"/>
    <n v="1.5"/>
    <s v="Mesoamerica"/>
    <s v="Soviet Union"/>
    <n v="20000"/>
    <s v="http://blocgame.com/stats.php?id=65680"/>
    <n v="0"/>
    <n v="0"/>
    <n v="18500"/>
    <n v="62.305295950155767"/>
    <n v="53.5"/>
    <n v="3333.3333333333335"/>
  </r>
  <r>
    <s v="Athena"/>
    <s v="Athena"/>
    <x v="8"/>
    <n v="25"/>
    <n v="0"/>
    <s v="First World War surplus"/>
    <s v="Good"/>
    <n v="0"/>
    <s v="Elite"/>
    <n v="40"/>
    <n v="2"/>
    <n v="0"/>
    <s v="Central Planning"/>
    <n v="320"/>
    <n v="0"/>
    <s v="Untapped"/>
    <n v="90"/>
    <s v="None"/>
    <n v="0"/>
    <s v="China"/>
    <s v="Neutral"/>
    <n v="20000"/>
    <s v="http://blocgame.com/stats.php?id=43566"/>
    <n v="0"/>
    <n v="0"/>
    <n v="19250"/>
    <n v="62.5"/>
    <n v="53.333333333333336"/>
    <n v="3333.3333333333335"/>
  </r>
  <r>
    <s v="Barishmacht"/>
    <s v="Zenvue"/>
    <x v="8"/>
    <n v="25"/>
    <n v="0"/>
    <s v="First World War surplus"/>
    <s v="Good"/>
    <n v="0"/>
    <s v="Elite"/>
    <n v="38"/>
    <n v="2"/>
    <n v="0"/>
    <s v="Mixed Economy"/>
    <n v="320"/>
    <n v="0"/>
    <s v="Untapped"/>
    <n v="90"/>
    <s v="None"/>
    <n v="0"/>
    <s v="Mesopotamia"/>
    <s v="Neutral"/>
    <n v="20000"/>
    <s v="http://blocgame.com/stats.php?id=61174"/>
    <n v="0"/>
    <n v="0"/>
    <n v="19250"/>
    <n v="62.5"/>
    <n v="53.333333333333336"/>
    <n v="3333.3333333333335"/>
  </r>
  <r>
    <s v="landlyly"/>
    <s v="lydi21"/>
    <x v="8"/>
    <n v="2"/>
    <n v="0"/>
    <s v="Finest of the 19th century"/>
    <s v="Questionable"/>
    <n v="0"/>
    <s v="Undisciplined Rabble"/>
    <n v="0"/>
    <n v="2"/>
    <n v="2"/>
    <s v="Mixed Economy"/>
    <n v="320"/>
    <n v="2500"/>
    <s v="Untapped"/>
    <n v="90"/>
    <s v="None"/>
    <n v="0"/>
    <s v="Arabia"/>
    <s v="Neutral"/>
    <n v="15017"/>
    <s v="http://blocgame.com/stats.php?id=65557"/>
    <n v="0"/>
    <n v="0"/>
    <n v="13517"/>
    <n v="46.928125000000001"/>
    <n v="53.333333333333336"/>
    <n v="2502.8333333333335"/>
  </r>
  <r>
    <s v="RAIDERS"/>
    <s v="Billy Beamish"/>
    <x v="8"/>
    <n v="27"/>
    <n v="0"/>
    <s v="First World War surplus"/>
    <s v="Good"/>
    <n v="0"/>
    <s v="Elite"/>
    <n v="120"/>
    <n v="3"/>
    <n v="1"/>
    <s v="Free Market"/>
    <n v="320"/>
    <n v="1"/>
    <s v="Untapped"/>
    <n v="90"/>
    <s v="None"/>
    <n v="0"/>
    <s v="Caribbean"/>
    <s v="Neutral"/>
    <n v="20000"/>
    <s v="http://blocgame.com/stats.php?id=65587"/>
    <n v="0"/>
    <n v="0"/>
    <n v="18500"/>
    <n v="62.5"/>
    <n v="53.333333333333336"/>
    <n v="3333.3333333333335"/>
  </r>
  <r>
    <s v="Cherno"/>
    <s v="BigL"/>
    <x v="8"/>
    <n v="20"/>
    <n v="0"/>
    <s v="Finest of the 19th century"/>
    <s v="Good"/>
    <n v="0"/>
    <s v="Standard"/>
    <n v="2"/>
    <n v="2"/>
    <n v="2"/>
    <s v="Central Planning"/>
    <n v="320"/>
    <n v="207"/>
    <s v="Untapped"/>
    <n v="90"/>
    <s v="None"/>
    <n v="0"/>
    <s v="China"/>
    <s v="Neutral"/>
    <n v="20000"/>
    <s v="http://blocgame.com/stats.php?id=65669"/>
    <n v="0"/>
    <n v="0"/>
    <n v="18500"/>
    <n v="62.5"/>
    <n v="53.333333333333336"/>
    <n v="3333.3333333333335"/>
  </r>
  <r>
    <s v="Infernotopia"/>
    <s v="Eredar Lord Jaraxxus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675"/>
    <n v="0"/>
    <n v="0"/>
    <n v="19250"/>
    <n v="62.5"/>
    <n v="53.333333333333336"/>
    <n v="3333.3333333333335"/>
  </r>
  <r>
    <s v="Sunnix"/>
    <s v="Sanx"/>
    <x v="8"/>
    <n v="20"/>
    <n v="0"/>
    <s v="Finest of the 19th century"/>
    <s v="Good"/>
    <n v="0"/>
    <s v="Standard"/>
    <n v="42"/>
    <n v="2"/>
    <n v="0"/>
    <s v="Free Market"/>
    <n v="320"/>
    <n v="0"/>
    <s v="Untapped"/>
    <n v="90"/>
    <s v="None"/>
    <n v="0"/>
    <s v="Mesoamerica"/>
    <s v="Neutral"/>
    <n v="20000"/>
    <s v="http://blocgame.com/stats.php?id=65677"/>
    <n v="0"/>
    <n v="0"/>
    <n v="19250"/>
    <n v="62.5"/>
    <n v="53.333333333333336"/>
    <n v="3333.3333333333335"/>
  </r>
  <r>
    <s v="Zhonghua"/>
    <s v="christos200"/>
    <x v="8"/>
    <n v="20"/>
    <n v="0"/>
    <s v="Finest of the 19th century"/>
    <s v="Good"/>
    <n v="0"/>
    <s v="Good"/>
    <n v="40"/>
    <n v="3"/>
    <n v="0"/>
    <s v="Free Market"/>
    <n v="320"/>
    <n v="0"/>
    <s v="Untapped"/>
    <n v="90"/>
    <s v="None"/>
    <n v="0"/>
    <s v="China"/>
    <s v="United States"/>
    <n v="20000"/>
    <s v="http://blocgame.com/stats.php?id=65679"/>
    <n v="0"/>
    <n v="0"/>
    <n v="18875"/>
    <n v="62.5"/>
    <n v="53.333333333333336"/>
    <n v="3333.3333333333335"/>
  </r>
  <r>
    <s v="moondontexist"/>
    <s v="wickywickywicked"/>
    <x v="8"/>
    <n v="16"/>
    <n v="0"/>
    <s v="Finest of the 19th century"/>
    <s v="Questionable"/>
    <n v="0"/>
    <s v="Undisciplined Rabble"/>
    <n v="12"/>
    <n v="2"/>
    <n v="1"/>
    <s v="Mixed Economy"/>
    <n v="319"/>
    <n v="1"/>
    <s v="Untapped"/>
    <n v="90"/>
    <s v="None"/>
    <n v="0"/>
    <s v="East Africa"/>
    <s v="Neutral"/>
    <n v="19700"/>
    <s v="http://blocgame.com/stats.php?id=65628"/>
    <n v="0"/>
    <n v="0"/>
    <n v="18575"/>
    <n v="61.755485893416925"/>
    <n v="53.166666666666664"/>
    <n v="3283.3333333333335"/>
  </r>
  <r>
    <s v="PC MASTER RACE"/>
    <s v="vExotics"/>
    <x v="8"/>
    <n v="25"/>
    <n v="0"/>
    <s v="First World War surplus"/>
    <s v="Gandhi-like"/>
    <n v="0"/>
    <s v="Elite"/>
    <n v="142"/>
    <n v="2"/>
    <n v="0"/>
    <s v="Free Market"/>
    <n v="318"/>
    <n v="0"/>
    <s v="Untapped"/>
    <n v="90"/>
    <s v="None"/>
    <n v="0"/>
    <s v="Pacific Rim"/>
    <s v="Neutral"/>
    <n v="20000"/>
    <s v="http://blocgame.com/stats.php?id=65555"/>
    <n v="0"/>
    <n v="0"/>
    <n v="19250"/>
    <n v="62.893081761006286"/>
    <n v="53"/>
    <n v="3333.3333333333335"/>
  </r>
  <r>
    <s v="Tanki"/>
    <s v="Crosstheline"/>
    <x v="8"/>
    <n v="20"/>
    <n v="0"/>
    <s v="Finest of the 19th century"/>
    <s v="Gandhi-like"/>
    <n v="0"/>
    <s v="Poor"/>
    <n v="137"/>
    <n v="2"/>
    <n v="0"/>
    <s v="Free Market"/>
    <n v="318"/>
    <n v="0"/>
    <s v="Untapped"/>
    <n v="90"/>
    <s v="None"/>
    <n v="0"/>
    <s v="Mesoamerica"/>
    <s v="Neutral"/>
    <n v="20000"/>
    <s v="http://blocgame.com/stats.php?id=65565"/>
    <n v="0"/>
    <n v="0"/>
    <n v="19250"/>
    <n v="62.893081761006286"/>
    <n v="53"/>
    <n v="3333.3333333333335"/>
  </r>
  <r>
    <s v="Earth Soljah"/>
    <s v="alex1902"/>
    <x v="8"/>
    <n v="20"/>
    <n v="0"/>
    <s v="Finest of the 19th century"/>
    <s v="Normal"/>
    <n v="0"/>
    <s v="Standard"/>
    <n v="22"/>
    <n v="2"/>
    <n v="0"/>
    <s v="Central Planning"/>
    <n v="318"/>
    <n v="250"/>
    <s v="Untapped"/>
    <n v="90"/>
    <s v="None"/>
    <n v="0"/>
    <s v="Indochina"/>
    <s v="Neutral"/>
    <n v="20000"/>
    <s v="http://blocgame.com/stats.php?id=65701"/>
    <n v="0"/>
    <n v="0"/>
    <n v="19250"/>
    <n v="62.893081761006286"/>
    <n v="53"/>
    <n v="3333.3333333333335"/>
  </r>
  <r>
    <s v="United Patriots"/>
    <s v="President Redford"/>
    <x v="8"/>
    <n v="26"/>
    <n v="0"/>
    <s v="Finest of the 19th century"/>
    <s v="Nice"/>
    <n v="0"/>
    <s v="Poor"/>
    <n v="0"/>
    <n v="2"/>
    <n v="0"/>
    <s v="Free Market"/>
    <n v="317"/>
    <n v="180"/>
    <s v="Untapped"/>
    <n v="90"/>
    <s v="Meagre"/>
    <n v="1.5"/>
    <s v="Mesoamerica"/>
    <s v="Soviet Union"/>
    <n v="20000"/>
    <s v="http://blocgame.com/stats.php?id=65642"/>
    <n v="0"/>
    <n v="0"/>
    <n v="19250"/>
    <n v="63.09148264984227"/>
    <n v="52.833333333333336"/>
    <n v="3333.3333333333335"/>
  </r>
  <r>
    <s v="DEADGAME"/>
    <s v="k o t"/>
    <x v="8"/>
    <n v="22"/>
    <n v="0"/>
    <s v="First World War surplus"/>
    <s v="Good"/>
    <n v="0"/>
    <s v="Poor"/>
    <n v="16"/>
    <n v="4"/>
    <n v="1"/>
    <s v="Central Planning"/>
    <n v="317"/>
    <n v="4136"/>
    <s v="Untapped"/>
    <n v="90"/>
    <s v="Meagre"/>
    <n v="1.5"/>
    <s v="Atlas"/>
    <s v="Neutral"/>
    <n v="20000"/>
    <s v="http://blocgame.com/stats.php?id=65673"/>
    <n v="0"/>
    <n v="0"/>
    <n v="18125"/>
    <n v="63.09148264984227"/>
    <n v="52.833333333333336"/>
    <n v="3333.3333333333335"/>
  </r>
  <r>
    <s v="Bintulu ranger"/>
    <s v="Bintulu Empire"/>
    <x v="8"/>
    <n v="20"/>
    <n v="0"/>
    <s v="First World War surplus"/>
    <s v="Angelic"/>
    <n v="1"/>
    <s v="Standard"/>
    <n v="16"/>
    <n v="3"/>
    <n v="1"/>
    <s v="Central Planning"/>
    <n v="316"/>
    <n v="72"/>
    <s v="Untapped"/>
    <n v="90"/>
    <s v="None"/>
    <n v="0"/>
    <s v="Indochina"/>
    <s v="Neutral"/>
    <n v="20000"/>
    <s v="http://blocgame.com/stats.php?id=62370"/>
    <n v="0"/>
    <n v="0"/>
    <n v="17750"/>
    <n v="63.291139240506332"/>
    <n v="52.666666666666664"/>
    <n v="3333.3333333333335"/>
  </r>
  <r>
    <s v="gregorthemaster"/>
    <s v="hothound10210"/>
    <x v="14"/>
    <n v="32"/>
    <n v="0"/>
    <s v="First World War surplus"/>
    <s v="Gandhi-like"/>
    <n v="1"/>
    <s v="Standard"/>
    <n v="96"/>
    <n v="4"/>
    <n v="1"/>
    <s v="Free Market"/>
    <n v="316"/>
    <n v="387"/>
    <s v="Untapped"/>
    <n v="90"/>
    <s v="Mediocre"/>
    <n v="4.5"/>
    <s v="West Africa"/>
    <s v="United States"/>
    <n v="19765"/>
    <s v="http://blocgame.com/stats.php?id=65101"/>
    <n v="0"/>
    <n v="0"/>
    <n v="17140"/>
    <n v="62.547468354430379"/>
    <n v="52.666666666666664"/>
    <n v="3294.1666666666665"/>
  </r>
  <r>
    <s v="June"/>
    <s v="June"/>
    <x v="8"/>
    <n v="20"/>
    <n v="0"/>
    <s v="Finest of the 19th century"/>
    <s v="Angelic"/>
    <n v="0"/>
    <s v="Standard"/>
    <n v="107"/>
    <n v="3"/>
    <n v="0"/>
    <s v="Central Planning"/>
    <n v="316"/>
    <n v="0"/>
    <s v="Untapped"/>
    <n v="90"/>
    <s v="None"/>
    <n v="0"/>
    <s v="Pacific Rim"/>
    <s v="Neutral"/>
    <n v="20000"/>
    <s v="http://blocgame.com/stats.php?id=65603"/>
    <n v="0"/>
    <n v="0"/>
    <n v="18875"/>
    <n v="63.291139240506332"/>
    <n v="52.666666666666664"/>
    <n v="3333.3333333333335"/>
  </r>
  <r>
    <s v="Earth Soljahz"/>
    <s v="backnotz"/>
    <x v="8"/>
    <n v="25"/>
    <n v="0"/>
    <s v="First World War surplus"/>
    <s v="Normal"/>
    <n v="0"/>
    <s v="Elite"/>
    <n v="22"/>
    <n v="2"/>
    <n v="0"/>
    <s v="Central Planning"/>
    <n v="316"/>
    <n v="0"/>
    <s v="Untapped"/>
    <n v="90"/>
    <s v="None"/>
    <n v="0"/>
    <s v="Arabia"/>
    <s v="Neutral"/>
    <n v="20000"/>
    <s v="http://blocgame.com/stats.php?id=65705"/>
    <n v="0"/>
    <n v="0"/>
    <n v="19250"/>
    <n v="63.291139240506332"/>
    <n v="52.666666666666664"/>
    <n v="3333.3333333333335"/>
  </r>
  <r>
    <s v="Coronia"/>
    <s v="PokeFan523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Indochina"/>
    <s v="Neutral"/>
    <n v="20000"/>
    <s v="http://blocgame.com/stats.php?id=58873"/>
    <n v="0"/>
    <n v="0"/>
    <n v="19250"/>
    <n v="63.492063492063494"/>
    <n v="52.5"/>
    <n v="3333.3333333333335"/>
  </r>
  <r>
    <s v="Woodzy"/>
    <s v="Woodzy"/>
    <x v="8"/>
    <n v="20"/>
    <n v="0"/>
    <s v="Finest of the 19th century"/>
    <s v="Angelic"/>
    <n v="0"/>
    <s v="Standard"/>
    <n v="109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Rekora"/>
    <s v="Chatzberg"/>
    <x v="8"/>
    <n v="25"/>
    <n v="0"/>
    <s v="First World War surplus"/>
    <s v="Good"/>
    <n v="0"/>
    <s v="Elite"/>
    <n v="37"/>
    <n v="2"/>
    <n v="0"/>
    <s v="Free Market"/>
    <n v="315"/>
    <n v="0"/>
    <s v="Untapped"/>
    <n v="90"/>
    <s v="None"/>
    <n v="0"/>
    <s v="Persia"/>
    <s v="Neutral"/>
    <n v="20000"/>
    <s v="http://blocgame.com/stats.php?id=65681"/>
    <n v="0"/>
    <n v="0"/>
    <n v="19250"/>
    <n v="63.492063492063494"/>
    <n v="52.5"/>
    <n v="3333.3333333333335"/>
  </r>
  <r>
    <s v="Mbemba"/>
    <s v="zaqatarian"/>
    <x v="8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Congo"/>
    <s v="Neutral"/>
    <n v="20000"/>
    <s v="http://blocgame.com/stats.php?id=65682"/>
    <n v="0"/>
    <n v="0"/>
    <n v="19250"/>
    <n v="63.492063492063494"/>
    <n v="52.5"/>
    <n v="3333.3333333333335"/>
  </r>
  <r>
    <s v="Kirin"/>
    <s v="kirin80"/>
    <x v="8"/>
    <n v="20"/>
    <n v="0"/>
    <s v="Finest of the 19th century"/>
    <s v="Good"/>
    <n v="0"/>
    <s v="Standard"/>
    <n v="31"/>
    <n v="3"/>
    <n v="0"/>
    <s v="Mixed Economy"/>
    <n v="315"/>
    <n v="483"/>
    <s v="Untapped"/>
    <n v="90"/>
    <s v="None"/>
    <n v="0"/>
    <s v="Indochina"/>
    <s v="Neutral"/>
    <n v="20000"/>
    <s v="http://blocgame.com/stats.php?id=65683"/>
    <n v="0"/>
    <n v="0"/>
    <n v="18875"/>
    <n v="63.492063492063494"/>
    <n v="52.5"/>
    <n v="3333.3333333333335"/>
  </r>
  <r>
    <s v="Xelandia"/>
    <s v="NicoFilippo"/>
    <x v="8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The Subcontinent"/>
    <s v="Neutral"/>
    <n v="20000"/>
    <s v="http://blocgame.com/stats.php?id=65688"/>
    <n v="0"/>
    <n v="0"/>
    <n v="19250"/>
    <n v="63.492063492063494"/>
    <n v="52.5"/>
    <n v="3333.3333333333335"/>
  </r>
  <r>
    <s v="Neia"/>
    <s v="Inara Black"/>
    <x v="8"/>
    <n v="20"/>
    <n v="0"/>
    <s v="Finest of the 19th century"/>
    <s v="Good"/>
    <n v="0"/>
    <s v="Standard"/>
    <n v="26"/>
    <n v="2"/>
    <n v="0"/>
    <s v="Free Market"/>
    <n v="315"/>
    <n v="419"/>
    <s v="Untapped"/>
    <n v="90"/>
    <s v="None"/>
    <n v="0"/>
    <s v="Caribbean"/>
    <s v="Neutral"/>
    <n v="20000"/>
    <s v="http://blocgame.com/stats.php?id=65691"/>
    <n v="0"/>
    <n v="0"/>
    <n v="19250"/>
    <n v="63.492063492063494"/>
    <n v="52.5"/>
    <n v="3333.3333333333335"/>
  </r>
  <r>
    <s v="ZeroFounder"/>
    <s v="ZeroBlack"/>
    <x v="8"/>
    <n v="30"/>
    <n v="0"/>
    <s v="First World War surplus"/>
    <s v="Good"/>
    <n v="0"/>
    <s v="Elite"/>
    <n v="38"/>
    <n v="2"/>
    <n v="0"/>
    <s v="Mixed Economy"/>
    <n v="314"/>
    <n v="0"/>
    <s v="Untapped"/>
    <n v="90"/>
    <s v="None"/>
    <n v="0"/>
    <s v="East Indies"/>
    <s v="Neutral"/>
    <n v="20000"/>
    <s v="http://blocgame.com/stats.php?id=61984"/>
    <n v="0"/>
    <n v="0"/>
    <n v="19250"/>
    <n v="63.694267515923563"/>
    <n v="52.333333333333336"/>
    <n v="3333.3333333333335"/>
  </r>
  <r>
    <s v="Firestar"/>
    <s v="koll1987"/>
    <x v="8"/>
    <n v="5"/>
    <n v="0"/>
    <s v="Finest of the 19th century"/>
    <s v="Good"/>
    <n v="0"/>
    <s v="Good"/>
    <n v="4"/>
    <n v="1"/>
    <n v="1"/>
    <s v="Mixed Economy"/>
    <n v="314"/>
    <n v="1"/>
    <s v="Untapped"/>
    <n v="90"/>
    <s v="None"/>
    <n v="0"/>
    <s v="East Indies"/>
    <s v="Neutral"/>
    <n v="518"/>
    <s v="http://blocgame.com/stats.php?id=64695"/>
    <n v="0"/>
    <n v="0"/>
    <n v="-232"/>
    <n v="1.6496815286624205"/>
    <n v="52.333333333333336"/>
    <n v="86.333333333333329"/>
  </r>
  <r>
    <s v="Kukuba"/>
    <s v="amalya"/>
    <x v="11"/>
    <n v="20"/>
    <n v="0"/>
    <s v="First World War surplus"/>
    <s v="Gandhi-like"/>
    <n v="0"/>
    <s v="Good"/>
    <n v="9"/>
    <n v="4"/>
    <n v="2"/>
    <s v="Free Market"/>
    <n v="314"/>
    <n v="3749"/>
    <s v="Untapped"/>
    <n v="90"/>
    <s v="Meagre"/>
    <n v="1.5"/>
    <s v="Atlas"/>
    <s v="United States"/>
    <n v="19900"/>
    <s v="http://blocgame.com/stats.php?id=65500"/>
    <n v="0"/>
    <n v="0"/>
    <n v="17650"/>
    <n v="63.375796178343947"/>
    <n v="52.333333333333336"/>
    <n v="3316.6666666666665"/>
  </r>
  <r>
    <s v="RedHair"/>
    <s v="RedHairShanks"/>
    <x v="8"/>
    <n v="53"/>
    <n v="0"/>
    <s v="First World War surplus"/>
    <s v="Gandhi-like"/>
    <n v="2"/>
    <s v="Elite"/>
    <n v="10"/>
    <n v="11"/>
    <n v="4"/>
    <s v="Central Planning"/>
    <n v="314"/>
    <n v="452"/>
    <s v="Untapped"/>
    <n v="90"/>
    <s v="Somewhat Large"/>
    <n v="6"/>
    <s v="Pacific Rim"/>
    <s v="Soviet Union"/>
    <n v="20000"/>
    <s v="http://blocgame.com/stats.php?id=65564"/>
    <n v="0"/>
    <n v="0"/>
    <n v="12875"/>
    <n v="63.694267515923563"/>
    <n v="52.333333333333336"/>
    <n v="3333.3333333333335"/>
  </r>
  <r>
    <s v="OBclarks"/>
    <s v="ob2231"/>
    <x v="8"/>
    <n v="25"/>
    <n v="0"/>
    <s v="First World War surplus"/>
    <s v="Angelic"/>
    <n v="0"/>
    <s v="Elite"/>
    <n v="92"/>
    <n v="3"/>
    <n v="0"/>
    <s v="Mixed Economy"/>
    <n v="314"/>
    <n v="0"/>
    <s v="Untapped"/>
    <n v="90"/>
    <s v="None"/>
    <n v="0"/>
    <s v="East Indies"/>
    <s v="United States"/>
    <n v="20000"/>
    <s v="http://blocgame.com/stats.php?id=65618"/>
    <n v="0"/>
    <n v="0"/>
    <n v="18875"/>
    <n v="63.694267515923563"/>
    <n v="52.333333333333336"/>
    <n v="3333.3333333333335"/>
  </r>
  <r>
    <s v="Thundera"/>
    <s v="Tygra"/>
    <x v="8"/>
    <n v="20"/>
    <n v="0"/>
    <s v="First World War surplus"/>
    <s v="Good"/>
    <n v="0"/>
    <s v="Good"/>
    <n v="8"/>
    <n v="3"/>
    <n v="0"/>
    <s v="Free Market"/>
    <n v="314"/>
    <n v="0"/>
    <s v="Untapped"/>
    <n v="90"/>
    <s v="Meagre"/>
    <n v="1.5"/>
    <s v="China"/>
    <s v="United States"/>
    <n v="20000"/>
    <s v="http://blocgame.com/stats.php?id=65665"/>
    <n v="0"/>
    <n v="0"/>
    <n v="18875"/>
    <n v="63.694267515923563"/>
    <n v="52.333333333333336"/>
    <n v="3333.3333333333335"/>
  </r>
  <r>
    <s v="Fancera"/>
    <s v="Herrald"/>
    <x v="8"/>
    <n v="17"/>
    <n v="0"/>
    <s v="First World War surplus"/>
    <s v="Questionable"/>
    <n v="0"/>
    <s v="Poor"/>
    <n v="12"/>
    <n v="2"/>
    <n v="0"/>
    <s v="Mixed Economy"/>
    <n v="313"/>
    <n v="0"/>
    <s v="Plentiful"/>
    <n v="70"/>
    <s v="None"/>
    <n v="0"/>
    <s v="The Subcontinent"/>
    <s v="Neutral"/>
    <n v="17899"/>
    <s v="http://blocgame.com/stats.php?id=65372"/>
    <n v="0"/>
    <n v="0"/>
    <n v="17149"/>
    <n v="57.185303514376997"/>
    <n v="52.166666666666664"/>
    <n v="2983.1666666666665"/>
  </r>
  <r>
    <s v="Agame"/>
    <s v="Agame13"/>
    <x v="47"/>
    <n v="20"/>
    <n v="0"/>
    <s v="Finest of the 19th century"/>
    <s v="Nice"/>
    <n v="0"/>
    <s v="Standard"/>
    <n v="79"/>
    <n v="2"/>
    <n v="0"/>
    <s v="Mixed Economy"/>
    <n v="313"/>
    <n v="4402"/>
    <s v="Untapped"/>
    <n v="90"/>
    <s v="None"/>
    <n v="0"/>
    <s v="Mesopotamia"/>
    <s v="Soviet Union"/>
    <n v="20000"/>
    <s v="http://blocgame.com/stats.php?id=65634"/>
    <n v="0"/>
    <n v="0"/>
    <n v="19250"/>
    <n v="63.897763578274763"/>
    <n v="52.166666666666664"/>
    <n v="3333.3333333333335"/>
  </r>
  <r>
    <s v="Perdonema"/>
    <s v="Perdonem"/>
    <x v="8"/>
    <n v="6"/>
    <n v="0"/>
    <s v="Finest of the 19th century"/>
    <s v="Good"/>
    <n v="0"/>
    <s v="Poor"/>
    <n v="12"/>
    <n v="2"/>
    <n v="0"/>
    <s v="Mixed Economy"/>
    <n v="312"/>
    <n v="0"/>
    <s v="Untapped"/>
    <n v="90"/>
    <s v="None"/>
    <n v="0"/>
    <s v="Atlas"/>
    <s v="Neutral"/>
    <n v="15004"/>
    <s v="http://blocgame.com/stats.php?id=65416"/>
    <n v="0"/>
    <n v="0"/>
    <n v="14254"/>
    <n v="48.089743589743591"/>
    <n v="52"/>
    <n v="2500.6666666666665"/>
  </r>
  <r>
    <s v="Aggieville"/>
    <s v="JSUDB39"/>
    <x v="8"/>
    <n v="20"/>
    <n v="0"/>
    <s v="Finest of the 19th century"/>
    <s v="Angelic"/>
    <n v="0"/>
    <s v="Standard"/>
    <n v="95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Sunited Tates"/>
    <s v="Arack Bobama"/>
    <x v="8"/>
    <n v="20"/>
    <n v="0"/>
    <s v="Finest of the 19th century"/>
    <s v="Normal"/>
    <n v="0"/>
    <s v="Standard"/>
    <n v="4"/>
    <n v="2"/>
    <n v="0"/>
    <s v="Mixed Economy"/>
    <n v="311"/>
    <n v="0"/>
    <s v="Untapped"/>
    <n v="90"/>
    <s v="Meagre"/>
    <n v="1.5"/>
    <s v="China"/>
    <s v="United States"/>
    <n v="20200"/>
    <s v="http://blocgame.com/stats.php?id=65709"/>
    <n v="0"/>
    <n v="0"/>
    <n v="19450"/>
    <n v="64.951768488745984"/>
    <n v="51.833333333333336"/>
    <n v="3366.6666666666665"/>
  </r>
  <r>
    <s v="Peen Nation"/>
    <s v="rclabbe3"/>
    <x v="8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s v="China"/>
    <s v="Neutral"/>
    <n v="20000"/>
    <s v="http://blocgame.com/stats.php?id=65692"/>
    <n v="0"/>
    <n v="0"/>
    <n v="19250"/>
    <n v="64.516129032258064"/>
    <n v="51.666666666666664"/>
    <n v="3333.3333333333335"/>
  </r>
  <r>
    <s v="Horacia"/>
    <s v="halone"/>
    <x v="8"/>
    <n v="20"/>
    <n v="0"/>
    <s v="Finest of the 19th century"/>
    <s v="Isolated"/>
    <n v="0"/>
    <s v="Standard"/>
    <n v="25"/>
    <n v="3"/>
    <n v="0"/>
    <s v="Mixed Economy"/>
    <n v="310"/>
    <n v="224"/>
    <s v="Untapped"/>
    <n v="90"/>
    <s v="None"/>
    <n v="0"/>
    <s v="Amazonia"/>
    <s v="Soviet Union"/>
    <n v="20000"/>
    <s v="http://blocgame.com/stats.php?id=65693"/>
    <n v="0"/>
    <n v="0"/>
    <n v="18875"/>
    <n v="64.516129032258064"/>
    <n v="51.666666666666664"/>
    <n v="3333.3333333333335"/>
  </r>
  <r>
    <s v="Ramelia"/>
    <s v="Helmut von Lekkingen"/>
    <x v="8"/>
    <n v="20"/>
    <n v="0"/>
    <s v="Finest of the 19th century"/>
    <s v="Normal"/>
    <n v="0"/>
    <s v="Standard"/>
    <n v="25"/>
    <n v="2"/>
    <n v="0"/>
    <s v="Mixed Economy"/>
    <n v="310"/>
    <n v="0"/>
    <s v="Untapped"/>
    <n v="90"/>
    <s v="None"/>
    <n v="0"/>
    <s v="Pacific Rim"/>
    <s v="Neutral"/>
    <n v="20000"/>
    <s v="http://blocgame.com/stats.php?id=65694"/>
    <n v="0"/>
    <n v="0"/>
    <n v="19250"/>
    <n v="64.516129032258064"/>
    <n v="51.666666666666664"/>
    <n v="3333.3333333333335"/>
  </r>
  <r>
    <s v="Austinistand"/>
    <s v="Awxpsycho1"/>
    <x v="8"/>
    <n v="25"/>
    <n v="0"/>
    <s v="First World War surplus"/>
    <s v="Normal"/>
    <n v="0"/>
    <s v="Elite"/>
    <n v="24"/>
    <n v="2"/>
    <n v="0"/>
    <s v="Free Market"/>
    <n v="310"/>
    <n v="0"/>
    <s v="Untapped"/>
    <n v="90"/>
    <s v="None"/>
    <n v="0"/>
    <s v="Egypt"/>
    <s v="Neutral"/>
    <n v="20163"/>
    <s v="http://blocgame.com/stats.php?id=65698"/>
    <n v="0"/>
    <n v="0"/>
    <n v="19413"/>
    <n v="65.041935483870972"/>
    <n v="51.666666666666664"/>
    <n v="3360.5"/>
  </r>
  <r>
    <s v="Urss"/>
    <s v="Urssmorris"/>
    <x v="8"/>
    <n v="25"/>
    <n v="0"/>
    <s v="First World War surplus"/>
    <s v="Isolated"/>
    <n v="0"/>
    <s v="Elite"/>
    <n v="20"/>
    <n v="3"/>
    <n v="1"/>
    <s v="Central Planning"/>
    <n v="310"/>
    <n v="1"/>
    <s v="Untapped"/>
    <n v="90"/>
    <s v="None"/>
    <n v="0"/>
    <s v="Amazonia"/>
    <s v="Neutral"/>
    <n v="20000"/>
    <s v="http://blocgame.com/stats.php?id=65702"/>
    <n v="0"/>
    <n v="0"/>
    <n v="18500"/>
    <n v="64.516129032258064"/>
    <n v="51.666666666666664"/>
    <n v="3333.3333333333335"/>
  </r>
  <r>
    <s v="Karoc"/>
    <s v="Gladiz"/>
    <x v="8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Pacific Rim"/>
    <s v="Neutral"/>
    <n v="20000"/>
    <s v="http://blocgame.com/stats.php?id=65706"/>
    <n v="0"/>
    <n v="0"/>
    <n v="19250"/>
    <n v="64.516129032258064"/>
    <n v="51.666666666666664"/>
    <n v="3333.3333333333335"/>
  </r>
  <r>
    <s v="Leanderish"/>
    <s v="Leander"/>
    <x v="8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Southern Cone"/>
    <s v="Neutral"/>
    <n v="20000"/>
    <s v="http://blocgame.com/stats.php?id=65707"/>
    <n v="0"/>
    <n v="0"/>
    <n v="19250"/>
    <n v="64.516129032258064"/>
    <n v="51.666666666666664"/>
    <n v="3333.3333333333335"/>
  </r>
  <r>
    <s v="metphone"/>
    <s v="robbiebaseball5"/>
    <x v="8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Egypt"/>
    <s v="Neutral"/>
    <n v="20000"/>
    <s v="http://blocgame.com/stats.php?id=65708"/>
    <n v="0"/>
    <n v="0"/>
    <n v="19250"/>
    <n v="64.516129032258064"/>
    <n v="51.666666666666664"/>
    <n v="3333.3333333333335"/>
  </r>
  <r>
    <s v="Redhawka"/>
    <s v="saladani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Persia"/>
    <s v="Neutral"/>
    <n v="20000"/>
    <s v="http://blocgame.com/stats.php?id=65713"/>
    <n v="0"/>
    <n v="0"/>
    <n v="19250"/>
    <n v="64.516129032258064"/>
    <n v="51.666666666666664"/>
    <n v="3333.3333333333335"/>
  </r>
  <r>
    <s v="Pokkï¿½n"/>
    <s v="Pikachu01"/>
    <x v="8"/>
    <n v="20"/>
    <n v="0"/>
    <s v="Finest of the 19th century"/>
    <s v="Normal"/>
    <n v="0"/>
    <s v="Standard"/>
    <n v="9"/>
    <n v="2"/>
    <n v="0"/>
    <s v="Free Market"/>
    <n v="310"/>
    <n v="443"/>
    <s v="Untapped"/>
    <n v="90"/>
    <s v="Meagre"/>
    <n v="1.5"/>
    <s v="Pacific Rim"/>
    <s v="United States"/>
    <n v="20000"/>
    <s v="http://blocgame.com/stats.php?id=65714"/>
    <n v="0"/>
    <n v="0"/>
    <n v="19250"/>
    <n v="64.516129032258064"/>
    <n v="51.666666666666664"/>
    <n v="3333.3333333333335"/>
  </r>
  <r>
    <s v="Drumpfia"/>
    <s v="Don Drumpf"/>
    <x v="8"/>
    <n v="25"/>
    <n v="0"/>
    <s v="First World War surplus"/>
    <s v="Normal"/>
    <n v="0"/>
    <s v="Elite"/>
    <n v="16"/>
    <n v="2"/>
    <n v="0"/>
    <s v="Free Market"/>
    <n v="310"/>
    <n v="0"/>
    <s v="Untapped"/>
    <n v="90"/>
    <s v="None"/>
    <n v="0"/>
    <s v="Southern Cone"/>
    <s v="Neutral"/>
    <n v="20000"/>
    <s v="http://blocgame.com/stats.php?id=65715"/>
    <n v="0"/>
    <n v="0"/>
    <n v="19250"/>
    <n v="64.516129032258064"/>
    <n v="51.666666666666664"/>
    <n v="3333.3333333333335"/>
  </r>
  <r>
    <s v="Ottomania"/>
    <s v="Xtrax"/>
    <x v="8"/>
    <n v="25"/>
    <n v="0"/>
    <s v="First World War surplus"/>
    <s v="Normal"/>
    <n v="0"/>
    <s v="Elite"/>
    <n v="17"/>
    <n v="2"/>
    <n v="0"/>
    <s v="Mixed Economy"/>
    <n v="310"/>
    <n v="0"/>
    <s v="Untapped"/>
    <n v="90"/>
    <s v="None"/>
    <n v="0"/>
    <s v="Mesopotamia"/>
    <s v="Neutral"/>
    <n v="20000"/>
    <s v="http://blocgame.com/stats.php?id=65716"/>
    <n v="0"/>
    <n v="0"/>
    <n v="19250"/>
    <n v="64.516129032258064"/>
    <n v="51.666666666666664"/>
    <n v="3333.3333333333335"/>
  </r>
  <r>
    <s v="Tyria"/>
    <s v="Consul Tiberius"/>
    <x v="8"/>
    <n v="25"/>
    <n v="0"/>
    <s v="First World War surplus"/>
    <s v="Normal"/>
    <n v="0"/>
    <s v="Elite"/>
    <n v="17"/>
    <n v="2"/>
    <n v="0"/>
    <s v="Central Planning"/>
    <n v="310"/>
    <n v="0"/>
    <s v="Untapped"/>
    <n v="90"/>
    <s v="None"/>
    <n v="0"/>
    <s v="East Indies"/>
    <s v="Neutral"/>
    <n v="20000"/>
    <s v="http://blocgame.com/stats.php?id=65717"/>
    <n v="0"/>
    <n v="0"/>
    <n v="19250"/>
    <n v="64.516129032258064"/>
    <n v="51.666666666666664"/>
    <n v="3333.3333333333335"/>
  </r>
  <r>
    <s v="Conwayina"/>
    <s v="yabrown1"/>
    <x v="8"/>
    <n v="25"/>
    <n v="0"/>
    <s v="First World War surplus"/>
    <s v="Normal"/>
    <n v="0"/>
    <s v="Elite"/>
    <n v="16"/>
    <n v="2"/>
    <n v="0"/>
    <s v="Mixed Economy"/>
    <n v="310"/>
    <n v="0"/>
    <s v="Untapped"/>
    <n v="90"/>
    <s v="None"/>
    <n v="0"/>
    <s v="Arabia"/>
    <s v="Neutral"/>
    <n v="20000"/>
    <s v="http://blocgame.com/stats.php?id=65719"/>
    <n v="0"/>
    <n v="0"/>
    <n v="19250"/>
    <n v="64.516129032258064"/>
    <n v="51.666666666666664"/>
    <n v="3333.3333333333335"/>
  </r>
  <r>
    <s v="Nygardia"/>
    <s v="tromboneviking"/>
    <x v="8"/>
    <n v="20"/>
    <n v="0"/>
    <s v="Finest of the 19th century"/>
    <s v="Normal"/>
    <n v="0"/>
    <s v="Standard"/>
    <n v="15"/>
    <n v="2"/>
    <n v="0"/>
    <s v="Free Market"/>
    <n v="310"/>
    <n v="0"/>
    <s v="Untapped"/>
    <n v="90"/>
    <s v="None"/>
    <n v="0"/>
    <s v="East Indies"/>
    <s v="Neutral"/>
    <n v="20000"/>
    <s v="http://blocgame.com/stats.php?id=65720"/>
    <n v="0"/>
    <n v="0"/>
    <n v="19250"/>
    <n v="64.516129032258064"/>
    <n v="51.666666666666664"/>
    <n v="3333.3333333333335"/>
  </r>
  <r>
    <s v="Oderint"/>
    <s v="Mancult"/>
    <x v="38"/>
    <n v="20"/>
    <n v="0"/>
    <s v="First World War surplus"/>
    <s v="Gandhi-like"/>
    <n v="0"/>
    <s v="Poor"/>
    <n v="172"/>
    <n v="4"/>
    <n v="1"/>
    <s v="Free Market"/>
    <n v="309"/>
    <n v="3039"/>
    <s v="Untapped"/>
    <n v="90"/>
    <s v="None"/>
    <n v="0"/>
    <s v="Atlas"/>
    <s v="Soviet Union"/>
    <n v="20000"/>
    <s v="http://blocgame.com/stats.php?id=65072"/>
    <n v="0"/>
    <n v="0"/>
    <n v="18125"/>
    <n v="64.724919093851128"/>
    <n v="51.5"/>
    <n v="3333.3333333333335"/>
  </r>
  <r>
    <s v="Potatia"/>
    <s v="Potatomato"/>
    <x v="8"/>
    <n v="20"/>
    <n v="0"/>
    <s v="Finest of the 19th century"/>
    <s v="Gandhi-like"/>
    <n v="0"/>
    <s v="Poor"/>
    <n v="152"/>
    <n v="2"/>
    <n v="0"/>
    <s v="Mixed Economy"/>
    <n v="309"/>
    <n v="0"/>
    <s v="Untapped"/>
    <n v="90"/>
    <s v="None"/>
    <n v="0"/>
    <s v="China"/>
    <s v="Neutral"/>
    <n v="20000"/>
    <s v="http://blocgame.com/stats.php?id=65544"/>
    <n v="0"/>
    <n v="0"/>
    <n v="19250"/>
    <n v="64.724919093851128"/>
    <n v="51.5"/>
    <n v="3333.3333333333335"/>
  </r>
  <r>
    <s v="Akai"/>
    <s v="MakaiTheMagician"/>
    <x v="8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West Africa"/>
    <s v="Neutral"/>
    <n v="20000"/>
    <s v="http://blocgame.com/stats.php?id=65547"/>
    <n v="0"/>
    <n v="0"/>
    <n v="19250"/>
    <n v="64.724919093851128"/>
    <n v="51.5"/>
    <n v="3333.3333333333335"/>
  </r>
  <r>
    <s v="Estror"/>
    <s v="Fearower"/>
    <x v="8"/>
    <n v="30"/>
    <n v="0"/>
    <s v="First World War surplus"/>
    <s v="Good"/>
    <n v="0"/>
    <s v="Elite"/>
    <n v="11"/>
    <n v="3"/>
    <n v="2"/>
    <s v="Central Planning"/>
    <n v="309"/>
    <n v="4456"/>
    <s v="Untapped"/>
    <n v="90"/>
    <s v="None"/>
    <n v="0"/>
    <s v="Arabia"/>
    <s v="Soviet Union"/>
    <n v="20000"/>
    <s v="http://blocgame.com/stats.php?id=65684"/>
    <n v="0"/>
    <n v="0"/>
    <n v="18125"/>
    <n v="64.724919093851128"/>
    <n v="51.5"/>
    <n v="3333.3333333333335"/>
  </r>
  <r>
    <s v="Trucial Coast"/>
    <s v="Ben MacGregor"/>
    <x v="8"/>
    <n v="20"/>
    <n v="0"/>
    <s v="Finest of the 19th century"/>
    <s v="Good"/>
    <n v="0"/>
    <s v="Standard"/>
    <n v="28"/>
    <n v="2"/>
    <n v="2"/>
    <s v="Mixed Economy"/>
    <n v="309"/>
    <n v="2231"/>
    <s v="Untapped"/>
    <n v="90"/>
    <s v="None"/>
    <n v="0"/>
    <s v="Arabia"/>
    <s v="United States"/>
    <n v="20000"/>
    <s v="http://blocgame.com/stats.php?id=65685"/>
    <n v="0"/>
    <n v="0"/>
    <n v="18500"/>
    <n v="64.724919093851128"/>
    <n v="51.5"/>
    <n v="3333.3333333333335"/>
  </r>
  <r>
    <s v="Jebux"/>
    <s v="His_Laziness"/>
    <x v="37"/>
    <n v="20"/>
    <n v="0"/>
    <s v="Finest of the 19th century"/>
    <s v="Normal"/>
    <n v="0"/>
    <s v="Standard"/>
    <n v="24"/>
    <n v="3"/>
    <n v="0"/>
    <s v="Mixed Economy"/>
    <n v="308"/>
    <n v="0"/>
    <s v="Untapped"/>
    <n v="90"/>
    <s v="None"/>
    <n v="0"/>
    <s v="Mesoamerica"/>
    <s v="Soviet Union"/>
    <n v="20000"/>
    <s v="http://blocgame.com/stats.php?id=65696"/>
    <n v="0"/>
    <n v="0"/>
    <n v="18875"/>
    <n v="64.935064935064929"/>
    <n v="51.333333333333336"/>
    <n v="3333.3333333333335"/>
  </r>
  <r>
    <s v="Utteropia"/>
    <s v="shane903"/>
    <x v="8"/>
    <n v="20"/>
    <n v="0"/>
    <s v="Finest of the 19th century"/>
    <s v="Normal"/>
    <n v="0"/>
    <s v="Standard"/>
    <n v="23"/>
    <n v="2"/>
    <n v="1"/>
    <s v="Free Market"/>
    <n v="308"/>
    <n v="140"/>
    <s v="Untapped"/>
    <n v="90"/>
    <s v="None"/>
    <n v="0"/>
    <s v="Mesoamerica"/>
    <s v="United States"/>
    <n v="20000"/>
    <s v="http://blocgame.com/stats.php?id=65699"/>
    <n v="0"/>
    <n v="0"/>
    <n v="18875"/>
    <n v="64.935064935064929"/>
    <n v="51.333333333333336"/>
    <n v="3333.3333333333335"/>
  </r>
  <r>
    <s v="Segothia"/>
    <s v="King Anders"/>
    <x v="8"/>
    <n v="30"/>
    <n v="0"/>
    <s v="First World War surplus"/>
    <s v="Normal"/>
    <n v="0"/>
    <s v="Elite"/>
    <n v="8"/>
    <n v="3"/>
    <n v="0"/>
    <s v="Free Market"/>
    <n v="308"/>
    <n v="113"/>
    <s v="Untapped"/>
    <n v="90"/>
    <s v="None"/>
    <n v="0"/>
    <s v="East Indies"/>
    <s v="Neutral"/>
    <n v="20000"/>
    <s v="http://blocgame.com/stats.php?id=65710"/>
    <n v="0"/>
    <n v="0"/>
    <n v="18875"/>
    <n v="64.935064935064929"/>
    <n v="51.333333333333336"/>
    <n v="3333.3333333333335"/>
  </r>
  <r>
    <s v="Eburien"/>
    <s v="Petero"/>
    <x v="8"/>
    <n v="20"/>
    <n v="0"/>
    <s v="Finest of the 19th century"/>
    <s v="Normal"/>
    <n v="0"/>
    <s v="Standard"/>
    <n v="18"/>
    <n v="3"/>
    <n v="0"/>
    <s v="Central Planning"/>
    <n v="308"/>
    <n v="0"/>
    <s v="Untapped"/>
    <n v="90"/>
    <s v="None"/>
    <n v="0"/>
    <s v="Southern Africa"/>
    <s v="Soviet Union"/>
    <n v="20000"/>
    <s v="http://blocgame.com/stats.php?id=65711"/>
    <n v="0"/>
    <n v="0"/>
    <n v="18875"/>
    <n v="64.935064935064929"/>
    <n v="51.333333333333336"/>
    <n v="3333.3333333333335"/>
  </r>
  <r>
    <s v="Verbona"/>
    <s v="Omar"/>
    <x v="5"/>
    <n v="58"/>
    <n v="0"/>
    <s v="First World War surplus"/>
    <s v="Gandhi-like"/>
    <n v="1"/>
    <s v="Standard"/>
    <n v="11"/>
    <n v="10"/>
    <n v="5"/>
    <s v="Central Planning"/>
    <n v="307"/>
    <n v="2987"/>
    <s v="Untapped"/>
    <n v="90"/>
    <s v="Meagre"/>
    <n v="1.5"/>
    <s v="Egypt"/>
    <s v="Soviet Union"/>
    <n v="31144"/>
    <s v="http://blocgame.com/stats.php?id=65345"/>
    <n v="0"/>
    <n v="0"/>
    <n v="24769"/>
    <n v="101.44625407166124"/>
    <n v="51.166666666666664"/>
    <n v="5190.666666666667"/>
  </r>
  <r>
    <s v="Seagull"/>
    <s v="Lord Seagull"/>
    <x v="8"/>
    <n v="22"/>
    <n v="0"/>
    <s v="First World War surplus"/>
    <s v="Normal"/>
    <n v="0"/>
    <s v="Good"/>
    <n v="1"/>
    <n v="2"/>
    <n v="1"/>
    <s v="Free Market"/>
    <n v="307"/>
    <n v="0"/>
    <s v="Untapped"/>
    <n v="90"/>
    <s v="Small"/>
    <n v="3"/>
    <s v="Southern Cone"/>
    <s v="United States"/>
    <n v="20298"/>
    <s v="http://blocgame.com/stats.php?id=65686"/>
    <n v="0"/>
    <n v="0"/>
    <n v="19173"/>
    <n v="66.117263843648203"/>
    <n v="51.166666666666664"/>
    <n v="3383"/>
  </r>
  <r>
    <s v="Blorgonie"/>
    <s v="The Great Blorg"/>
    <x v="37"/>
    <n v="24"/>
    <n v="0"/>
    <s v="Finest of the 19th century"/>
    <s v="Normal"/>
    <n v="0"/>
    <s v="Standard"/>
    <n v="0"/>
    <n v="4"/>
    <n v="0"/>
    <s v="Central Planning"/>
    <n v="307"/>
    <n v="0"/>
    <s v="Untapped"/>
    <n v="90"/>
    <s v="None"/>
    <n v="0"/>
    <s v="Pacific Rim"/>
    <s v="Soviet Union"/>
    <n v="20000"/>
    <s v="http://blocgame.com/stats.php?id=65712"/>
    <n v="0"/>
    <n v="0"/>
    <n v="18500"/>
    <n v="65.146579804560261"/>
    <n v="51.166666666666664"/>
    <n v="3333.3333333333335"/>
  </r>
  <r>
    <s v="Fascimo"/>
    <s v="El Dominar"/>
    <x v="8"/>
    <n v="20"/>
    <n v="0"/>
    <s v="Finest of the 19th century"/>
    <s v="Normal"/>
    <n v="0"/>
    <s v="Standard"/>
    <n v="2"/>
    <n v="2"/>
    <n v="0"/>
    <s v="Mixed Economy"/>
    <n v="307"/>
    <n v="0"/>
    <s v="Untapped"/>
    <n v="90"/>
    <s v="None"/>
    <n v="0"/>
    <s v="Mesoamerica"/>
    <s v="Neutral"/>
    <n v="20000"/>
    <s v="http://blocgame.com/stats.php?id=65734"/>
    <n v="0"/>
    <n v="0"/>
    <n v="19250"/>
    <n v="65.146579804560261"/>
    <n v="51.166666666666664"/>
    <n v="3333.3333333333335"/>
  </r>
  <r>
    <s v="Delconas"/>
    <s v="Sumit_Ali"/>
    <x v="42"/>
    <n v="20"/>
    <n v="0"/>
    <s v="First World War surplus"/>
    <s v="Gandhi-like"/>
    <n v="0"/>
    <s v="Good"/>
    <n v="41"/>
    <n v="2"/>
    <n v="1"/>
    <s v="Central Planning"/>
    <n v="306"/>
    <n v="4703"/>
    <s v="Untapped"/>
    <n v="90"/>
    <s v="Mediocre"/>
    <n v="4.5"/>
    <s v="Arabia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8"/>
    <n v="22"/>
    <n v="0"/>
    <s v="Finest of the 19th century"/>
    <s v="Gandhi-like"/>
    <n v="0"/>
    <s v="Poor"/>
    <n v="166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Ark-a-znoi"/>
    <s v="Darkagma"/>
    <x v="37"/>
    <n v="20"/>
    <n v="0"/>
    <s v="Finest of the 19th century"/>
    <s v="Normal"/>
    <n v="0"/>
    <s v="Standard"/>
    <n v="3"/>
    <n v="3"/>
    <n v="0"/>
    <s v="Mixed Economy"/>
    <n v="306"/>
    <n v="378"/>
    <s v="Plentiful"/>
    <n v="70"/>
    <s v="None"/>
    <n v="0"/>
    <s v="Southern Cone"/>
    <s v="Neutral"/>
    <n v="19602"/>
    <s v="http://blocgame.com/stats.php?id=65672"/>
    <n v="0"/>
    <n v="0"/>
    <n v="18477"/>
    <n v="64.058823529411768"/>
    <n v="51"/>
    <n v="3267"/>
  </r>
  <r>
    <s v="Couland"/>
    <s v="Cozza1908"/>
    <x v="48"/>
    <n v="20"/>
    <n v="0"/>
    <s v="Finest of the 19th century"/>
    <s v="Normal"/>
    <n v="0"/>
    <s v="Standard"/>
    <n v="9"/>
    <n v="3"/>
    <n v="1"/>
    <s v="Mixed Economy"/>
    <n v="306"/>
    <n v="2351"/>
    <s v="Untapped"/>
    <n v="90"/>
    <s v="None"/>
    <n v="0"/>
    <s v="Egypt"/>
    <s v="United States"/>
    <n v="20000"/>
    <s v="http://blocgame.com/stats.php?id=65723"/>
    <n v="0"/>
    <n v="0"/>
    <n v="18500"/>
    <n v="65.359477124183002"/>
    <n v="51"/>
    <n v="3333.3333333333335"/>
  </r>
  <r>
    <s v="emsonia"/>
    <s v="emsenn"/>
    <x v="8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Amazonia"/>
    <s v="Neutral"/>
    <n v="20000"/>
    <s v="http://blocgame.com/stats.php?id=65722"/>
    <n v="0"/>
    <n v="0"/>
    <n v="19250"/>
    <n v="65.573770491803273"/>
    <n v="50.833333333333336"/>
    <n v="3333.3333333333335"/>
  </r>
  <r>
    <s v="Samopolis"/>
    <s v="Samantha"/>
    <x v="8"/>
    <n v="20"/>
    <n v="0"/>
    <s v="Finest of the 19th century"/>
    <s v="Normal"/>
    <n v="0"/>
    <s v="Standard"/>
    <n v="405186"/>
    <n v="2"/>
    <n v="0"/>
    <s v="Free Market"/>
    <n v="305"/>
    <n v="0"/>
    <s v="Untapped"/>
    <n v="90"/>
    <s v="None"/>
    <n v="0"/>
    <s v="China"/>
    <s v="Neutral"/>
    <n v="20000"/>
    <s v="http://blocgame.com/stats.php?id=65724"/>
    <n v="0"/>
    <n v="0"/>
    <n v="19250"/>
    <n v="65.573770491803273"/>
    <n v="50.833333333333336"/>
    <n v="3333.3333333333335"/>
  </r>
  <r>
    <s v="Samhai"/>
    <s v="Samanthadactyl"/>
    <x v="8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China"/>
    <s v="Neutral"/>
    <n v="20000"/>
    <s v="http://blocgame.com/stats.php?id=65725"/>
    <n v="0"/>
    <n v="0"/>
    <n v="19250"/>
    <n v="65.573770491803273"/>
    <n v="50.833333333333336"/>
    <n v="3333.3333333333335"/>
  </r>
  <r>
    <s v="Southslaven"/>
    <s v="Mato Vidakovic"/>
    <x v="8"/>
    <n v="20"/>
    <n v="0"/>
    <s v="Finest of the 19th century"/>
    <s v="Normal"/>
    <n v="0"/>
    <s v="Standard"/>
    <n v="5"/>
    <n v="2"/>
    <n v="0"/>
    <s v="Central Planning"/>
    <n v="305"/>
    <n v="0"/>
    <s v="Untapped"/>
    <n v="90"/>
    <s v="None"/>
    <n v="0"/>
    <s v="Mesoamerica"/>
    <s v="Neutral"/>
    <n v="20000"/>
    <s v="http://blocgame.com/stats.php?id=65726"/>
    <n v="0"/>
    <n v="0"/>
    <n v="19250"/>
    <n v="65.573770491803273"/>
    <n v="50.833333333333336"/>
    <n v="3333.3333333333335"/>
  </r>
  <r>
    <s v="Vithi Arabia"/>
    <s v="Shapizzle II"/>
    <x v="8"/>
    <n v="20"/>
    <n v="0"/>
    <s v="Finest of the 19th century"/>
    <s v="Normal"/>
    <n v="0"/>
    <s v="Standard"/>
    <n v="5"/>
    <n v="2"/>
    <n v="0"/>
    <s v="Mixed Economy"/>
    <n v="305"/>
    <n v="0"/>
    <s v="Untapped"/>
    <n v="90"/>
    <s v="None"/>
    <n v="0"/>
    <s v="Arabia"/>
    <s v="Neutral"/>
    <n v="20000"/>
    <s v="http://blocgame.com/stats.php?id=65727"/>
    <n v="0"/>
    <n v="0"/>
    <n v="19250"/>
    <n v="65.573770491803273"/>
    <n v="50.833333333333336"/>
    <n v="3333.3333333333335"/>
  </r>
  <r>
    <s v="DwarfyTown"/>
    <s v="ErectileReptile"/>
    <x v="8"/>
    <n v="25"/>
    <n v="0"/>
    <s v="First World War surplus"/>
    <s v="Normal"/>
    <n v="0"/>
    <s v="Elite"/>
    <n v="4"/>
    <n v="2"/>
    <n v="0"/>
    <s v="Mixed Economy"/>
    <n v="305"/>
    <n v="0"/>
    <s v="Untapped"/>
    <n v="90"/>
    <s v="None"/>
    <n v="0"/>
    <s v="Pacific Rim"/>
    <s v="Soviet Union"/>
    <n v="20000"/>
    <s v="http://blocgame.com/stats.php?id=65730"/>
    <n v="0"/>
    <n v="0"/>
    <n v="19250"/>
    <n v="65.573770491803273"/>
    <n v="50.833333333333336"/>
    <n v="3333.3333333333335"/>
  </r>
  <r>
    <s v="White Europe"/>
    <s v="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1"/>
    <n v="0"/>
    <n v="0"/>
    <n v="19250"/>
    <n v="65.573770491803273"/>
    <n v="50.833333333333336"/>
    <n v="3333.3333333333335"/>
  </r>
  <r>
    <s v="White America"/>
    <s v="J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2"/>
    <n v="0"/>
    <n v="0"/>
    <n v="19250"/>
    <n v="65.573770491803273"/>
    <n v="50.833333333333336"/>
    <n v="3333.3333333333335"/>
  </r>
  <r>
    <s v="aqu"/>
    <s v="aqubest"/>
    <x v="8"/>
    <n v="20"/>
    <n v="0"/>
    <s v="Finest of the 19th century"/>
    <s v="Normal"/>
    <n v="0"/>
    <s v="Standard"/>
    <n v="3"/>
    <n v="2"/>
    <n v="0"/>
    <s v="Central Planning"/>
    <n v="305"/>
    <n v="0"/>
    <s v="Untapped"/>
    <n v="90"/>
    <s v="None"/>
    <n v="0"/>
    <s v="Pacific Rim"/>
    <s v="Neutral"/>
    <n v="20000"/>
    <s v="http://blocgame.com/stats.php?id=65733"/>
    <n v="0"/>
    <n v="0"/>
    <n v="19250"/>
    <n v="65.573770491803273"/>
    <n v="50.833333333333336"/>
    <n v="3333.3333333333335"/>
  </r>
  <r>
    <s v="Ludros"/>
    <s v="NickGreen"/>
    <x v="8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Arabia"/>
    <s v="Neutral"/>
    <n v="20000"/>
    <s v="http://blocgame.com/stats.php?id=65735"/>
    <n v="0"/>
    <n v="0"/>
    <n v="19250"/>
    <n v="65.573770491803273"/>
    <n v="50.833333333333336"/>
    <n v="3333.3333333333335"/>
  </r>
  <r>
    <s v="RioGeneria"/>
    <s v="Sumit-Ali"/>
    <x v="8"/>
    <n v="20"/>
    <n v="0"/>
    <s v="Finest of the 19th century"/>
    <s v="Angelic"/>
    <n v="0"/>
    <s v="Elite"/>
    <n v="98"/>
    <n v="2"/>
    <n v="0"/>
    <s v="Free Market"/>
    <n v="304"/>
    <n v="0"/>
    <s v="Untapped"/>
    <n v="90"/>
    <s v="None"/>
    <n v="0"/>
    <s v="Mesoamerica"/>
    <s v="United States"/>
    <n v="20000"/>
    <s v="http://blocgame.com/stats.php?id=65608"/>
    <n v="0"/>
    <n v="0"/>
    <n v="19250"/>
    <n v="65.78947368421052"/>
    <n v="50.666666666666664"/>
    <n v="3333.3333333333335"/>
  </r>
  <r>
    <s v="Armacham"/>
    <s v="Aristide"/>
    <x v="5"/>
    <n v="20"/>
    <n v="0"/>
    <s v="Finest of the 19th century"/>
    <s v="Gandhi-like"/>
    <n v="1"/>
    <s v="Poor"/>
    <n v="18"/>
    <n v="2"/>
    <n v="1"/>
    <s v="Mixed Economy"/>
    <n v="300"/>
    <n v="1"/>
    <s v="Untapped"/>
    <n v="90"/>
    <s v="None"/>
    <n v="0"/>
    <s v="Pacific Rim"/>
    <s v="Neutral"/>
    <n v="20000"/>
    <s v="http://blocgame.com/stats.php?id=57045"/>
    <n v="0"/>
    <n v="0"/>
    <n v="18125"/>
    <n v="66.666666666666671"/>
    <n v="50"/>
    <n v="3333.3333333333335"/>
  </r>
  <r>
    <s v="Bombania"/>
    <s v="227bomber"/>
    <x v="39"/>
    <n v="29"/>
    <n v="0"/>
    <s v="First World War surplus"/>
    <s v="Gandhi-like"/>
    <n v="0"/>
    <s v="Good"/>
    <n v="7"/>
    <n v="2"/>
    <n v="2"/>
    <s v="Free Market"/>
    <n v="300"/>
    <n v="2"/>
    <s v="Untapped"/>
    <n v="90"/>
    <s v="Meagre"/>
    <n v="1.5"/>
    <s v="Pacific Rim"/>
    <s v="United States"/>
    <n v="20000"/>
    <s v="http://blocgame.com/stats.php?id=65546"/>
    <n v="0"/>
    <n v="0"/>
    <n v="18500"/>
    <n v="66.666666666666671"/>
    <n v="50"/>
    <n v="3333.3333333333335"/>
  </r>
  <r>
    <s v="Forkilius"/>
    <s v="Mestre"/>
    <x v="8"/>
    <n v="20"/>
    <n v="0"/>
    <s v="Finest of the 19th century"/>
    <s v="Normal"/>
    <n v="0"/>
    <s v="Standard"/>
    <n v="1"/>
    <n v="2"/>
    <n v="1"/>
    <s v="Free Market"/>
    <n v="300"/>
    <n v="145"/>
    <s v="Untapped"/>
    <n v="90"/>
    <s v="None"/>
    <n v="0"/>
    <s v="Amazonia"/>
    <s v="Neutral"/>
    <n v="20000"/>
    <s v="http://blocgame.com/stats.php?id=65736"/>
    <n v="0"/>
    <n v="0"/>
    <n v="18875"/>
    <n v="66.666666666666671"/>
    <n v="50"/>
    <n v="3333.3333333333335"/>
  </r>
  <r>
    <s v="menadia"/>
    <s v="panglima papan kunci"/>
    <x v="8"/>
    <n v="20"/>
    <n v="0"/>
    <s v="Finest of the 19th century"/>
    <s v="Normal"/>
    <n v="0"/>
    <s v="Standard"/>
    <n v="1"/>
    <n v="2"/>
    <n v="0"/>
    <s v="Free Market"/>
    <n v="300"/>
    <n v="0"/>
    <s v="Untapped"/>
    <n v="90"/>
    <s v="None"/>
    <n v="0"/>
    <s v="Indochina"/>
    <s v="Neutral"/>
    <n v="20000"/>
    <s v="http://blocgame.com/stats.php?id=65737"/>
    <n v="0"/>
    <n v="0"/>
    <n v="19250"/>
    <n v="66.666666666666671"/>
    <n v="50"/>
    <n v="3333.3333333333335"/>
  </r>
  <r>
    <s v="#DeezNuts"/>
    <s v="Sir Natiruck"/>
    <x v="8"/>
    <n v="20"/>
    <n v="0"/>
    <s v="Finest of the 19th century"/>
    <s v="Normal"/>
    <n v="0"/>
    <s v="Standard"/>
    <n v="405186"/>
    <n v="2"/>
    <n v="0"/>
    <s v="Central Planning"/>
    <n v="300"/>
    <n v="0"/>
    <s v="Untapped"/>
    <n v="90"/>
    <s v="None"/>
    <n v="0"/>
    <s v="Congo"/>
    <s v="Neutral"/>
    <n v="20000"/>
    <s v="http://blocgame.com/stats.php?id=65738"/>
    <n v="0"/>
    <n v="0"/>
    <n v="19250"/>
    <n v="66.666666666666671"/>
    <n v="50"/>
    <n v="3333.3333333333335"/>
  </r>
  <r>
    <s v="#DeezNutsXXX"/>
    <s v="Sir Natziruck"/>
    <x v="8"/>
    <n v="22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Pacific Rim"/>
    <s v="Neutral"/>
    <n v="20000"/>
    <s v="http://blocgame.com/stats.php?id=65739"/>
    <n v="0"/>
    <n v="0"/>
    <n v="19250"/>
    <n v="66.666666666666671"/>
    <n v="50"/>
    <n v="3333.3333333333335"/>
  </r>
  <r>
    <s v="Deinkois"/>
    <s v="garbahe"/>
    <x v="8"/>
    <n v="25"/>
    <n v="0"/>
    <s v="First World War surplus"/>
    <s v="Normal"/>
    <n v="0"/>
    <s v="Elite"/>
    <n v="0"/>
    <n v="2"/>
    <n v="0"/>
    <s v="Mixed Economy"/>
    <n v="300"/>
    <n v="0"/>
    <s v="Untapped"/>
    <n v="90"/>
    <s v="None"/>
    <n v="0"/>
    <s v="Pacific Rim"/>
    <s v="Neutral"/>
    <n v="20000"/>
    <s v="http://blocgame.com/stats.php?id=65740"/>
    <n v="0"/>
    <n v="0"/>
    <n v="19250"/>
    <n v="66.666666666666671"/>
    <n v="50"/>
    <n v="3333.3333333333335"/>
  </r>
  <r>
    <s v="Tantillia"/>
    <s v="Kreig"/>
    <x v="8"/>
    <n v="6"/>
    <n v="0"/>
    <s v="Finest of the 19th century"/>
    <s v="Gandhi-like"/>
    <n v="0"/>
    <s v="Good"/>
    <n v="121"/>
    <n v="2"/>
    <n v="1"/>
    <s v="Mixed Economy"/>
    <n v="299"/>
    <n v="0"/>
    <n v="0"/>
    <n v="40"/>
    <s v="None"/>
    <n v="0"/>
    <s v="Mesoamerica"/>
    <s v="United States"/>
    <n v="16335"/>
    <s v="http://blocgame.com/stats.php?id=65488"/>
    <n v="0"/>
    <n v="0"/>
    <n v="15210"/>
    <n v="54.632107023411372"/>
    <n v="49.833333333333336"/>
    <n v="2722.5"/>
  </r>
  <r>
    <s v="Wikonia"/>
    <s v="BurningKnight"/>
    <x v="8"/>
    <n v="25"/>
    <n v="0"/>
    <s v="First World War surplus"/>
    <s v="Angelic"/>
    <n v="0"/>
    <s v="Elite"/>
    <n v="0"/>
    <n v="2"/>
    <n v="1"/>
    <s v="Free Market"/>
    <n v="299"/>
    <n v="1"/>
    <s v="Untapped"/>
    <n v="90"/>
    <s v="Small"/>
    <n v="3"/>
    <s v="Atlas"/>
    <s v="United States"/>
    <n v="20000"/>
    <s v="http://blocgame.com/stats.php?id=65610"/>
    <n v="0"/>
    <n v="0"/>
    <n v="18875"/>
    <n v="66.889632107023417"/>
    <n v="49.833333333333336"/>
    <n v="3333.3333333333335"/>
  </r>
  <r>
    <s v="Rhodesovo"/>
    <s v="Jean Latrois"/>
    <x v="8"/>
    <n v="20"/>
    <n v="0"/>
    <s v="Finest of the 19th century"/>
    <s v="Gandhi-like"/>
    <n v="0"/>
    <s v="Poor"/>
    <n v="161"/>
    <n v="2"/>
    <n v="0"/>
    <s v="Mixed Economy"/>
    <n v="298"/>
    <n v="0"/>
    <s v="Untapped"/>
    <n v="90"/>
    <s v="None"/>
    <n v="0"/>
    <s v="Southern Africa"/>
    <s v="Neutral"/>
    <n v="20000"/>
    <s v="http://blocgame.com/stats.php?id=55524"/>
    <n v="0"/>
    <n v="0"/>
    <n v="19250"/>
    <n v="67.114093959731548"/>
    <n v="49.666666666666664"/>
    <n v="3333.3333333333335"/>
  </r>
  <r>
    <s v="bovian"/>
    <s v="bos21"/>
    <x v="8"/>
    <n v="2"/>
    <n v="0"/>
    <s v="First World War surplus"/>
    <s v="Normal"/>
    <n v="0"/>
    <s v="Undisciplined Rabble"/>
    <n v="9"/>
    <n v="3"/>
    <n v="1"/>
    <s v="Mixed Economy"/>
    <n v="298"/>
    <n v="1798"/>
    <s v="Untapped"/>
    <n v="90"/>
    <s v="None"/>
    <n v="0"/>
    <s v="Atlas"/>
    <s v="Neutral"/>
    <n v="10013"/>
    <s v="http://blocgame.com/stats.php?id=65151"/>
    <n v="0"/>
    <n v="0"/>
    <n v="8513"/>
    <n v="33.600671140939596"/>
    <n v="49.666666666666664"/>
    <n v="1668.8333333333333"/>
  </r>
  <r>
    <s v="cumsod002"/>
    <s v="cumsod002"/>
    <x v="8"/>
    <n v="20"/>
    <n v="0"/>
    <s v="Finest of the 19th century"/>
    <s v="Gandhi-like"/>
    <n v="0"/>
    <s v="Poor"/>
    <n v="165"/>
    <n v="2"/>
    <n v="2"/>
    <s v="Mixed Economy"/>
    <n v="298"/>
    <n v="2596"/>
    <s v="Untapped"/>
    <n v="90"/>
    <s v="None"/>
    <n v="0"/>
    <s v="Atlas"/>
    <s v="Neutral"/>
    <n v="20000"/>
    <s v="http://blocgame.com/stats.php?id=65318"/>
    <n v="0"/>
    <n v="0"/>
    <n v="18500"/>
    <n v="67.114093959731548"/>
    <n v="49.666666666666664"/>
    <n v="3333.3333333333335"/>
  </r>
  <r>
    <s v="cumsod003"/>
    <s v="cumsod003"/>
    <x v="8"/>
    <n v="20"/>
    <n v="0"/>
    <s v="Finest of the 19th century"/>
    <s v="Gandhi-like"/>
    <n v="0"/>
    <s v="Poor"/>
    <n v="165"/>
    <n v="2"/>
    <n v="2"/>
    <s v="Mixed Economy"/>
    <n v="298"/>
    <n v="4726"/>
    <s v="Untapped"/>
    <n v="90"/>
    <s v="None"/>
    <n v="0"/>
    <s v="Atlas"/>
    <s v="Neutral"/>
    <n v="20000"/>
    <s v="http://blocgame.com/stats.php?id=65319"/>
    <n v="0"/>
    <n v="0"/>
    <n v="18500"/>
    <n v="67.114093959731548"/>
    <n v="49.666666666666664"/>
    <n v="3333.3333333333335"/>
  </r>
  <r>
    <s v="Sanders"/>
    <s v="sehumme9"/>
    <x v="8"/>
    <n v="20"/>
    <n v="0"/>
    <s v="First World War surplus"/>
    <s v="Gandhi-like"/>
    <n v="0"/>
    <s v="Poor"/>
    <n v="168"/>
    <n v="2"/>
    <n v="0"/>
    <s v="Mixed Economy"/>
    <n v="298"/>
    <n v="0"/>
    <s v="Untapped"/>
    <n v="90"/>
    <s v="None"/>
    <n v="0"/>
    <s v="China"/>
    <s v="Neutral"/>
    <n v="20000"/>
    <s v="http://blocgame.com/stats.php?id=65517"/>
    <n v="0"/>
    <n v="0"/>
    <n v="19250"/>
    <n v="67.114093959731548"/>
    <n v="49.666666666666664"/>
    <n v="3333.3333333333335"/>
  </r>
  <r>
    <s v="kkkkkiyo"/>
    <s v="killerkkkk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Indochina"/>
    <s v="Neutral"/>
    <n v="20000"/>
    <s v="http://blocgame.com/stats.php?id=65518"/>
    <n v="0"/>
    <n v="0"/>
    <n v="19250"/>
    <n v="67.114093959731548"/>
    <n v="49.666666666666664"/>
    <n v="3333.3333333333335"/>
  </r>
  <r>
    <s v="Lantea"/>
    <s v="Lantern Commander"/>
    <x v="8"/>
    <n v="20"/>
    <n v="0"/>
    <s v="Finest of the 19th century"/>
    <s v="Gandhi-like"/>
    <n v="0"/>
    <s v="Poor"/>
    <n v="163"/>
    <n v="2"/>
    <n v="0"/>
    <s v="Central Planning"/>
    <n v="298"/>
    <n v="0"/>
    <s v="Untapped"/>
    <n v="90"/>
    <s v="None"/>
    <n v="0"/>
    <s v="Pacific Rim"/>
    <s v="Neutral"/>
    <n v="20000"/>
    <s v="http://blocgame.com/stats.php?id=65534"/>
    <n v="0"/>
    <n v="0"/>
    <n v="19250"/>
    <n v="67.114093959731548"/>
    <n v="49.666666666666664"/>
    <n v="3333.3333333333335"/>
  </r>
  <r>
    <s v="Detroia"/>
    <s v="kevcheeseymac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Southern Africa"/>
    <s v="Neutral"/>
    <n v="20000"/>
    <s v="http://blocgame.com/stats.php?id=65536"/>
    <n v="0"/>
    <n v="0"/>
    <n v="19250"/>
    <n v="67.114093959731548"/>
    <n v="49.666666666666664"/>
    <n v="3333.3333333333335"/>
  </r>
  <r>
    <s v="Staetes"/>
    <s v="Beatlesfanatic"/>
    <x v="8"/>
    <n v="20"/>
    <n v="0"/>
    <s v="Finest of the 19th century"/>
    <s v="Gandhi-like"/>
    <n v="0"/>
    <s v="Poor"/>
    <n v="159"/>
    <n v="3"/>
    <n v="0"/>
    <s v="Mixed Economy"/>
    <n v="298"/>
    <n v="0"/>
    <s v="Untapped"/>
    <n v="90"/>
    <s v="None"/>
    <n v="0"/>
    <s v="China"/>
    <s v="Neutral"/>
    <n v="20000"/>
    <s v="http://blocgame.com/stats.php?id=65540"/>
    <n v="0"/>
    <n v="0"/>
    <n v="18875"/>
    <n v="67.114093959731548"/>
    <n v="49.666666666666664"/>
    <n v="3333.3333333333335"/>
  </r>
  <r>
    <s v="Fortland"/>
    <s v="amps60023"/>
    <x v="8"/>
    <n v="24"/>
    <n v="0"/>
    <s v="First World War surplus"/>
    <s v="Gandhi-like"/>
    <n v="0"/>
    <s v="Poor"/>
    <n v="115"/>
    <n v="3"/>
    <n v="0"/>
    <s v="Free Market"/>
    <n v="298"/>
    <n v="376"/>
    <s v="Untapped"/>
    <n v="90"/>
    <s v="Meagre"/>
    <n v="1.5"/>
    <s v="China"/>
    <s v="United States"/>
    <n v="20000"/>
    <s v="http://blocgame.com/stats.php?id=65570"/>
    <n v="0"/>
    <n v="0"/>
    <n v="18875"/>
    <n v="67.114093959731548"/>
    <n v="49.666666666666664"/>
    <n v="3333.3333333333335"/>
  </r>
  <r>
    <s v="Firesh"/>
    <s v="Asirito"/>
    <x v="8"/>
    <n v="10"/>
    <n v="0"/>
    <s v="Finest of the 19th century"/>
    <s v="Gandhi-like"/>
    <n v="0"/>
    <s v="Poor"/>
    <n v="125"/>
    <n v="2"/>
    <n v="0"/>
    <s v="Mixed Economy"/>
    <n v="298"/>
    <n v="0"/>
    <s v="Untapped"/>
    <n v="90"/>
    <s v="None"/>
    <n v="0"/>
    <s v="The Subcontinent"/>
    <s v="Neutral"/>
    <n v="16335"/>
    <s v="http://blocgame.com/stats.php?id=65577"/>
    <n v="0"/>
    <n v="0"/>
    <n v="15585"/>
    <n v="54.81543624161074"/>
    <n v="49.666666666666664"/>
    <n v="2722.5"/>
  </r>
  <r>
    <s v="Fluff"/>
    <s v="Dangleberry"/>
    <x v="8"/>
    <n v="32"/>
    <n v="0"/>
    <s v="Finest of the 19th century"/>
    <s v="Normal"/>
    <n v="0"/>
    <s v="Good"/>
    <n v="4"/>
    <n v="2"/>
    <n v="0"/>
    <s v="Central Planning"/>
    <n v="298"/>
    <n v="0"/>
    <s v="Untapped"/>
    <n v="90"/>
    <s v="None"/>
    <n v="0"/>
    <s v="Caribbean"/>
    <s v="United States"/>
    <n v="20000"/>
    <s v="http://blocgame.com/stats.php?id=65729"/>
    <n v="0"/>
    <n v="0"/>
    <n v="19250"/>
    <n v="67.114093959731548"/>
    <n v="49.666666666666664"/>
    <n v="3333.3333333333335"/>
  </r>
  <r>
    <s v="tongkatali"/>
    <s v="tenagakuat"/>
    <x v="8"/>
    <n v="4"/>
    <n v="0"/>
    <s v="Second World War surplus"/>
    <s v="Questionable"/>
    <n v="1"/>
    <s v="Undisciplined Rabble"/>
    <n v="8"/>
    <n v="8"/>
    <n v="1"/>
    <s v="Mixed Economy"/>
    <n v="297"/>
    <n v="41"/>
    <s v="Plentiful"/>
    <n v="70"/>
    <s v="Large"/>
    <n v="7.5"/>
    <s v="East Indies"/>
    <s v="Neutral"/>
    <n v="14058"/>
    <s v="http://blocgame.com/stats.php?id=64973"/>
    <n v="0"/>
    <n v="0"/>
    <n v="9933"/>
    <n v="47.333333333333336"/>
    <n v="49.5"/>
    <n v="2343"/>
  </r>
  <r>
    <s v="trempon"/>
    <s v="tramptop"/>
    <x v="8"/>
    <n v="4"/>
    <n v="0"/>
    <s v="Finest of the 19th century"/>
    <s v="Good"/>
    <n v="0"/>
    <s v="Undisciplined Rabble"/>
    <n v="12"/>
    <n v="2"/>
    <n v="0"/>
    <s v="Mixed Economy"/>
    <n v="296"/>
    <n v="0"/>
    <s v="Untapped"/>
    <n v="90"/>
    <s v="None"/>
    <n v="0"/>
    <s v="Indochina"/>
    <s v="Neutral"/>
    <n v="14824"/>
    <s v="http://blocgame.com/stats.php?id=65379"/>
    <n v="0"/>
    <n v="0"/>
    <n v="14074"/>
    <n v="50.081081081081081"/>
    <n v="49.333333333333336"/>
    <n v="2470.6666666666665"/>
  </r>
  <r>
    <s v="akwira"/>
    <s v="Hidayah"/>
    <x v="8"/>
    <n v="8"/>
    <n v="0"/>
    <s v="First World War surplus"/>
    <s v="Gandhi-like"/>
    <n v="0"/>
    <s v="Undisciplined Rabble"/>
    <n v="24"/>
    <n v="3"/>
    <n v="1"/>
    <s v="Mixed Economy"/>
    <n v="296"/>
    <n v="1"/>
    <s v="Untapped"/>
    <n v="90"/>
    <s v="Meagre"/>
    <n v="1.5"/>
    <s v="Indochina"/>
    <s v="Soviet Union"/>
    <n v="13890"/>
    <s v="http://blocgame.com/stats.php?id=65508"/>
    <n v="0"/>
    <n v="0"/>
    <n v="12390"/>
    <n v="46.925675675675677"/>
    <n v="49.333333333333336"/>
    <n v="2315"/>
  </r>
  <r>
    <s v="Hissland"/>
    <s v="Isa Al Hisyam"/>
    <x v="8"/>
    <n v="25"/>
    <n v="0"/>
    <s v="First World War surplus"/>
    <s v="Gandhi-like"/>
    <n v="0"/>
    <s v="Elite"/>
    <n v="115"/>
    <n v="2"/>
    <n v="1"/>
    <s v="Mixed Economy"/>
    <n v="296"/>
    <n v="1019"/>
    <s v="Untapped"/>
    <n v="90"/>
    <s v="None"/>
    <n v="0"/>
    <s v="Arabia"/>
    <s v="Soviet Union"/>
    <n v="20000"/>
    <s v="http://blocgame.com/stats.php?id=65588"/>
    <n v="0"/>
    <n v="0"/>
    <n v="18875"/>
    <n v="67.567567567567565"/>
    <n v="49.333333333333336"/>
    <n v="3333.3333333333335"/>
  </r>
  <r>
    <s v="Uberdeutschland"/>
    <s v="Matthaus hetzneuer"/>
    <x v="49"/>
    <n v="25"/>
    <n v="0"/>
    <s v="First World War surplus"/>
    <s v="Gandhi-like"/>
    <n v="0"/>
    <s v="Good"/>
    <n v="44"/>
    <n v="3"/>
    <n v="0"/>
    <s v="Central Planning"/>
    <n v="295"/>
    <n v="88"/>
    <s v="Untapped"/>
    <n v="90"/>
    <s v="Meagre"/>
    <n v="1.5"/>
    <s v="Pacific Rim"/>
    <s v="Soviet Union"/>
    <n v="20000"/>
    <s v="http://blocgame.com/stats.php?id=65492"/>
    <n v="0"/>
    <n v="0"/>
    <n v="18875"/>
    <n v="67.79661016949153"/>
    <n v="49.166666666666664"/>
    <n v="3333.3333333333335"/>
  </r>
  <r>
    <s v="Gothlife"/>
    <s v="MisaAmane"/>
    <x v="8"/>
    <n v="38"/>
    <n v="0"/>
    <s v="Finest of the 19th century"/>
    <s v="Gandhi-like"/>
    <n v="0"/>
    <s v="Undisciplined Rabble"/>
    <n v="0"/>
    <n v="5"/>
    <n v="0"/>
    <s v="Free Market"/>
    <n v="294"/>
    <n v="0"/>
    <s v="Untapped"/>
    <n v="90"/>
    <s v="None"/>
    <n v="0"/>
    <s v="East Indies"/>
    <s v="Neutral"/>
    <n v="20000"/>
    <s v="http://blocgame.com/stats.php?id=65433"/>
    <n v="0"/>
    <n v="0"/>
    <n v="18125"/>
    <n v="68.027210884353735"/>
    <n v="49"/>
    <n v="3333.3333333333335"/>
  </r>
  <r>
    <s v="Saxtony"/>
    <s v="Churchill II"/>
    <x v="8"/>
    <n v="20"/>
    <n v="0"/>
    <s v="Finest of the 19th century"/>
    <s v="Nice"/>
    <n v="0"/>
    <s v="Poor"/>
    <n v="141"/>
    <n v="2"/>
    <n v="0"/>
    <s v="Mixed Economy"/>
    <n v="293"/>
    <n v="0"/>
    <s v="Untapped"/>
    <n v="90"/>
    <s v="None"/>
    <n v="0"/>
    <s v="Caribbean"/>
    <s v="Soviet Union"/>
    <n v="20000"/>
    <s v="http://blocgame.com/stats.php?id=65558"/>
    <n v="0"/>
    <n v="0"/>
    <n v="19250"/>
    <n v="68.25938566552901"/>
    <n v="48.833333333333336"/>
    <n v="3333.3333333333335"/>
  </r>
  <r>
    <s v="Arabic Egypt"/>
    <s v="Ahmad El-Sulh"/>
    <x v="8"/>
    <n v="20"/>
    <n v="0"/>
    <s v="Finest of the 19th century"/>
    <s v="Angelic"/>
    <n v="0"/>
    <s v="Standard"/>
    <n v="94"/>
    <n v="2"/>
    <n v="0"/>
    <s v="Mixed Economy"/>
    <n v="292"/>
    <n v="0"/>
    <s v="Untapped"/>
    <n v="90"/>
    <s v="None"/>
    <n v="0"/>
    <s v="Egypt"/>
    <s v="Soviet Union"/>
    <n v="20000"/>
    <s v="http://blocgame.com/stats.php?id=65614"/>
    <n v="0"/>
    <n v="0"/>
    <n v="19250"/>
    <n v="68.493150684931507"/>
    <n v="48.666666666666664"/>
    <n v="3333.3333333333335"/>
  </r>
  <r>
    <s v="New Diogris"/>
    <s v="Diogris"/>
    <x v="8"/>
    <n v="21"/>
    <n v="0"/>
    <s v="Second World War surplus"/>
    <s v="Gandhi-like"/>
    <n v="0"/>
    <s v="Good"/>
    <n v="20"/>
    <n v="5"/>
    <n v="0"/>
    <s v="Central Planning"/>
    <n v="291"/>
    <n v="65"/>
    <s v="Untapped"/>
    <n v="90"/>
    <s v="Meagre"/>
    <n v="1.5"/>
    <s v="West Africa"/>
    <s v="Soviet Union"/>
    <n v="16735"/>
    <s v="http://blocgame.com/stats.php?id=64964"/>
    <n v="0"/>
    <n v="0"/>
    <n v="14860"/>
    <n v="57.508591065292094"/>
    <n v="48.5"/>
    <n v="2789.1666666666665"/>
  </r>
  <r>
    <s v="Monarch"/>
    <s v="King Jack"/>
    <x v="8"/>
    <n v="5"/>
    <n v="0"/>
    <s v="First World War surplus"/>
    <s v="Normal"/>
    <n v="0"/>
    <s v="Undisciplined Rabble"/>
    <n v="47"/>
    <n v="3"/>
    <n v="1"/>
    <s v="Mixed Economy"/>
    <n v="291"/>
    <n v="4417"/>
    <s v="Untapped"/>
    <n v="90"/>
    <s v="None"/>
    <n v="0"/>
    <s v="Arabia"/>
    <s v="Neutral"/>
    <n v="8270"/>
    <s v="http://blocgame.com/stats.php?id=65150"/>
    <n v="0"/>
    <n v="0"/>
    <n v="6770"/>
    <n v="28.419243986254294"/>
    <n v="48.5"/>
    <n v="1378.3333333333333"/>
  </r>
  <r>
    <s v="Von"/>
    <s v="leslaare"/>
    <x v="8"/>
    <n v="20"/>
    <n v="0"/>
    <s v="First World War surplus"/>
    <s v="Gandhi-like"/>
    <n v="0"/>
    <s v="Poor"/>
    <n v="25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briton"/>
    <s v="bres"/>
    <x v="8"/>
    <n v="8"/>
    <n v="0"/>
    <s v="Finest of the 19th century"/>
    <s v="Good"/>
    <n v="0"/>
    <s v="Poor"/>
    <n v="12"/>
    <n v="2"/>
    <n v="0"/>
    <s v="Mixed Economy"/>
    <n v="291"/>
    <n v="0"/>
    <s v="Untapped"/>
    <n v="90"/>
    <s v="None"/>
    <n v="0"/>
    <s v="Guinea"/>
    <s v="Neutral"/>
    <n v="12956"/>
    <s v="http://blocgame.com/stats.php?id=65480"/>
    <n v="0"/>
    <n v="0"/>
    <n v="12206"/>
    <n v="44.522336769759448"/>
    <n v="48.5"/>
    <n v="2159.3333333333335"/>
  </r>
  <r>
    <s v="Propont"/>
    <s v="pier"/>
    <x v="8"/>
    <n v="4"/>
    <n v="0"/>
    <s v="Finest of the 19th century"/>
    <s v="Questionable"/>
    <n v="0"/>
    <s v="Poor"/>
    <n v="12"/>
    <n v="2"/>
    <n v="0"/>
    <s v="Mixed Economy"/>
    <n v="290"/>
    <n v="0"/>
    <s v="Untapped"/>
    <n v="90"/>
    <s v="None"/>
    <n v="0"/>
    <s v="Atlas"/>
    <s v="Neutral"/>
    <n v="15767"/>
    <s v="http://blocgame.com/stats.php?id=65525"/>
    <n v="0"/>
    <n v="0"/>
    <n v="15017"/>
    <n v="54.368965517241378"/>
    <n v="48.333333333333336"/>
    <n v="2627.8333333333335"/>
  </r>
  <r>
    <s v="Bank1"/>
    <s v="Banker1"/>
    <x v="8"/>
    <n v="40"/>
    <n v="0"/>
    <s v="First World War surplus"/>
    <s v="Gandhi-like"/>
    <n v="0"/>
    <s v="Poor"/>
    <n v="0"/>
    <n v="2"/>
    <n v="13"/>
    <s v="Free Market"/>
    <n v="286"/>
    <n v="1586"/>
    <s v="Untapped"/>
    <n v="90"/>
    <s v="None"/>
    <n v="0"/>
    <s v="Mesopotamia"/>
    <s v="Neutral"/>
    <n v="20000"/>
    <s v="http://blocgame.com/stats.php?id=65300"/>
    <n v="0"/>
    <n v="0"/>
    <n v="14375"/>
    <n v="69.930069930069934"/>
    <n v="47.666666666666664"/>
    <n v="3333.3333333333335"/>
  </r>
  <r>
    <s v="Sebastralasia"/>
    <s v="pinkieseb"/>
    <x v="8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Pacific Rim"/>
    <s v="Neutral"/>
    <n v="20000"/>
    <s v="http://blocgame.com/stats.php?id=65506"/>
    <n v="0"/>
    <n v="0"/>
    <n v="19250"/>
    <n v="70.175438596491233"/>
    <n v="47.5"/>
    <n v="3333.3333333333335"/>
  </r>
  <r>
    <s v="Arkaydia"/>
    <s v="Xellinus"/>
    <x v="8"/>
    <n v="25"/>
    <n v="0"/>
    <s v="First World War surplus"/>
    <s v="Gandhi-like"/>
    <n v="0"/>
    <s v="Elite"/>
    <n v="169"/>
    <n v="2"/>
    <n v="1"/>
    <s v="Central Planning"/>
    <n v="285"/>
    <n v="3782"/>
    <s v="Untapped"/>
    <n v="90"/>
    <s v="None"/>
    <n v="0"/>
    <s v="Persia"/>
    <s v="Neutral"/>
    <n v="20000"/>
    <s v="http://blocgame.com/stats.php?id=65512"/>
    <n v="0"/>
    <n v="0"/>
    <n v="18875"/>
    <n v="70.175438596491233"/>
    <n v="47.5"/>
    <n v="3333.3333333333335"/>
  </r>
  <r>
    <s v="Bize"/>
    <s v="Bize"/>
    <x v="8"/>
    <n v="5"/>
    <n v="0"/>
    <s v="Finest of the 19th century"/>
    <s v="Questionable"/>
    <n v="0"/>
    <s v="Elite"/>
    <n v="12"/>
    <n v="2"/>
    <n v="0"/>
    <s v="Mixed Economy"/>
    <n v="285"/>
    <n v="0"/>
    <s v="Untapped"/>
    <n v="90"/>
    <s v="None"/>
    <n v="0"/>
    <s v="Egypt"/>
    <s v="Neutral"/>
    <n v="15904"/>
    <s v="http://blocgame.com/stats.php?id=65633"/>
    <n v="0"/>
    <n v="0"/>
    <n v="15154"/>
    <n v="55.803508771929828"/>
    <n v="47.5"/>
    <n v="2650.6666666666665"/>
  </r>
  <r>
    <s v="Melons"/>
    <s v="Melly"/>
    <x v="8"/>
    <n v="25"/>
    <n v="0"/>
    <s v="First World War surplus"/>
    <s v="Gandhi-like"/>
    <n v="0"/>
    <s v="Elite"/>
    <n v="173"/>
    <n v="3"/>
    <n v="0"/>
    <s v="Central Planning"/>
    <n v="283"/>
    <n v="0"/>
    <s v="Untapped"/>
    <n v="90"/>
    <s v="None"/>
    <n v="0"/>
    <s v="Congo"/>
    <s v="Soviet Union"/>
    <n v="20000"/>
    <s v="http://blocgame.com/stats.php?id=65452"/>
    <n v="0"/>
    <n v="0"/>
    <n v="18875"/>
    <n v="70.671378091872796"/>
    <n v="47.166666666666664"/>
    <n v="3333.3333333333335"/>
  </r>
  <r>
    <s v="Grupon"/>
    <s v="Gramp"/>
    <x v="8"/>
    <n v="7"/>
    <n v="0"/>
    <s v="Finest of the 19th century"/>
    <s v="Questionable"/>
    <n v="0"/>
    <s v="Undisciplined Rabble"/>
    <n v="12"/>
    <n v="3"/>
    <n v="0"/>
    <s v="Mixed Economy"/>
    <n v="283"/>
    <n v="0"/>
    <s v="Untapped"/>
    <n v="90"/>
    <s v="None"/>
    <n v="0"/>
    <s v="Egypt"/>
    <s v="Neutral"/>
    <n v="13090"/>
    <s v="http://blocgame.com/stats.php?id=65524"/>
    <n v="0"/>
    <n v="0"/>
    <n v="11965"/>
    <n v="46.254416961130744"/>
    <n v="47.166666666666664"/>
    <n v="2181.6666666666665"/>
  </r>
  <r>
    <s v="Twinzano"/>
    <s v="Sir Deusthu"/>
    <x v="8"/>
    <n v="31"/>
    <n v="0"/>
    <s v="First World War surplus"/>
    <s v="Gandhi-like"/>
    <n v="0"/>
    <s v="Good"/>
    <n v="139"/>
    <n v="2"/>
    <n v="0"/>
    <s v="Free Market"/>
    <n v="282"/>
    <n v="0"/>
    <s v="Untapped"/>
    <n v="90"/>
    <s v="None"/>
    <n v="0"/>
    <s v="China"/>
    <s v="Neutral"/>
    <n v="20000"/>
    <s v="http://blocgame.com/stats.php?id=65561"/>
    <n v="0"/>
    <n v="0"/>
    <n v="19250"/>
    <n v="70.921985815602838"/>
    <n v="47"/>
    <n v="3333.3333333333335"/>
  </r>
  <r>
    <s v="Aresia"/>
    <s v="Herro Galas"/>
    <x v="8"/>
    <n v="20"/>
    <n v="0"/>
    <s v="Finest of the 19th century"/>
    <s v="Gandhi-like"/>
    <n v="0"/>
    <s v="Poor"/>
    <n v="115"/>
    <n v="2"/>
    <n v="1"/>
    <s v="Mixed Economy"/>
    <n v="280"/>
    <n v="1"/>
    <s v="Untapped"/>
    <n v="90"/>
    <s v="None"/>
    <n v="0"/>
    <s v="Mesoamerica"/>
    <s v="United States"/>
    <n v="20000"/>
    <s v="http://blocgame.com/stats.php?id=65388"/>
    <n v="0"/>
    <n v="0"/>
    <n v="18875"/>
    <n v="71.428571428571431"/>
    <n v="46.666666666666664"/>
    <n v="3333.3333333333335"/>
  </r>
  <r>
    <s v="Darkside!45"/>
    <s v="darksidedylanb"/>
    <x v="8"/>
    <n v="23"/>
    <n v="0"/>
    <s v="First World War surplus"/>
    <s v="Angelic"/>
    <n v="0"/>
    <s v="Elite"/>
    <n v="119"/>
    <n v="2"/>
    <n v="1"/>
    <s v="Free Market"/>
    <n v="280"/>
    <n v="1"/>
    <s v="Untapped"/>
    <n v="90"/>
    <s v="None"/>
    <n v="0"/>
    <s v="Caribbean"/>
    <s v="United States"/>
    <n v="20000"/>
    <s v="http://blocgame.com/stats.php?id=65589"/>
    <n v="0"/>
    <n v="0"/>
    <n v="18875"/>
    <n v="71.428571428571431"/>
    <n v="46.666666666666664"/>
    <n v="3333.3333333333335"/>
  </r>
  <r>
    <s v="Guardianship"/>
    <s v="The Protector"/>
    <x v="8"/>
    <n v="2"/>
    <n v="0"/>
    <s v="Finest of the 19th century"/>
    <s v="Normal"/>
    <n v="0"/>
    <s v="Poor"/>
    <n v="49"/>
    <n v="3"/>
    <n v="1"/>
    <s v="Mixed Economy"/>
    <n v="279"/>
    <n v="2521"/>
    <s v="Untapped"/>
    <n v="90"/>
    <s v="Meagre"/>
    <n v="1.5"/>
    <s v="Arabia"/>
    <s v="Neutral"/>
    <n v="8801"/>
    <s v="http://blocgame.com/stats.php?id=65314"/>
    <n v="0"/>
    <n v="0"/>
    <n v="7301"/>
    <n v="31.544802867383513"/>
    <n v="46.5"/>
    <n v="1466.8333333333333"/>
  </r>
  <r>
    <s v="xexexex"/>
    <s v="xexpox"/>
    <x v="8"/>
    <n v="4"/>
    <n v="0"/>
    <s v="Finest of the 19th century"/>
    <s v="Questionable"/>
    <n v="0"/>
    <s v="Undisciplined Rabble"/>
    <n v="12"/>
    <n v="2"/>
    <n v="0"/>
    <s v="Central Planning"/>
    <n v="279"/>
    <n v="0"/>
    <s v="Untapped"/>
    <n v="90"/>
    <s v="None"/>
    <n v="0"/>
    <s v="The Subcontinent"/>
    <s v="Neutral"/>
    <n v="17947"/>
    <s v="http://blocgame.com/stats.php?id=65378"/>
    <n v="0"/>
    <n v="0"/>
    <n v="17197"/>
    <n v="64.326164874551978"/>
    <n v="46.5"/>
    <n v="2991.1666666666665"/>
  </r>
  <r>
    <s v="strotia"/>
    <s v="cyprus"/>
    <x v="8"/>
    <n v="25"/>
    <n v="0"/>
    <s v="First World War surplus"/>
    <s v="Nice"/>
    <n v="0"/>
    <s v="Elite"/>
    <n v="76"/>
    <n v="2"/>
    <n v="0"/>
    <s v="Mixed Economy"/>
    <n v="278"/>
    <n v="0"/>
    <s v="Untapped"/>
    <n v="90"/>
    <s v="None"/>
    <n v="0"/>
    <s v="Atlas"/>
    <s v="Neutral"/>
    <n v="20000"/>
    <s v="http://blocgame.com/stats.php?id=65637"/>
    <n v="0"/>
    <n v="0"/>
    <n v="19250"/>
    <n v="71.942446043165461"/>
    <n v="46.333333333333336"/>
    <n v="3333.3333333333335"/>
  </r>
  <r>
    <s v="EmpayarGalaktik"/>
    <s v="DarthVaderMalaya"/>
    <x v="8"/>
    <n v="25"/>
    <n v="0"/>
    <s v="First World War surplus"/>
    <s v="Gandhi-like"/>
    <n v="0"/>
    <s v="Elite"/>
    <n v="170"/>
    <n v="2"/>
    <n v="0"/>
    <s v="Mixed Economy"/>
    <n v="276"/>
    <n v="0"/>
    <s v="Untapped"/>
    <n v="90"/>
    <s v="None"/>
    <n v="0"/>
    <s v="East Indies"/>
    <s v="Neutral"/>
    <n v="20000"/>
    <s v="http://blocgame.com/stats.php?id=61800"/>
    <n v="0"/>
    <n v="0"/>
    <n v="19250"/>
    <n v="72.463768115942031"/>
    <n v="46"/>
    <n v="3333.3333333333335"/>
  </r>
  <r>
    <s v="manusiaki"/>
    <s v="kikisko"/>
    <x v="8"/>
    <n v="9"/>
    <n v="0"/>
    <s v="Finest of the 19th century"/>
    <s v="Normal"/>
    <n v="0"/>
    <s v="Standard"/>
    <n v="24"/>
    <n v="2"/>
    <n v="0"/>
    <s v="Free Market"/>
    <n v="275"/>
    <n v="0"/>
    <s v="Untapped"/>
    <n v="90"/>
    <s v="None"/>
    <n v="0"/>
    <s v="Indochina"/>
    <s v="Neutral"/>
    <n v="16780"/>
    <s v="http://blocgame.com/stats.php?id=65697"/>
    <n v="0"/>
    <n v="0"/>
    <n v="16030"/>
    <n v="61.018181818181816"/>
    <n v="45.833333333333336"/>
    <n v="2796.6666666666665"/>
  </r>
  <r>
    <s v="TrumpInc"/>
    <s v="DawnaldTrump"/>
    <x v="8"/>
    <n v="8"/>
    <n v="0"/>
    <s v="First World War surplus"/>
    <s v="Questionable"/>
    <n v="0"/>
    <s v="Elite"/>
    <n v="39"/>
    <n v="2"/>
    <n v="0"/>
    <s v="Free Market"/>
    <n v="272"/>
    <n v="0"/>
    <s v="Untapped"/>
    <n v="90"/>
    <s v="None"/>
    <n v="0"/>
    <s v="Caribbean"/>
    <s v="United States"/>
    <n v="16172"/>
    <s v="http://blocgame.com/stats.php?id=65661"/>
    <n v="0"/>
    <n v="0"/>
    <n v="15422"/>
    <n v="59.455882352941174"/>
    <n v="45.333333333333336"/>
    <n v="2695.3333333333335"/>
  </r>
  <r>
    <s v="operun"/>
    <s v="vertmon"/>
    <x v="8"/>
    <n v="5"/>
    <n v="0"/>
    <s v="Finest of the 19th century"/>
    <s v="Questionable"/>
    <n v="0"/>
    <s v="Undisciplined Rabble"/>
    <n v="12"/>
    <n v="2"/>
    <n v="0"/>
    <s v="Mixed Economy"/>
    <n v="269"/>
    <n v="0"/>
    <s v="Untapped"/>
    <n v="90"/>
    <s v="None"/>
    <n v="0"/>
    <s v="China"/>
    <s v="Neutral"/>
    <n v="11668"/>
    <s v="http://blocgame.com/stats.php?id=65375"/>
    <n v="0"/>
    <n v="0"/>
    <n v="10918"/>
    <n v="43.375464684014872"/>
    <n v="44.833333333333336"/>
    <n v="1944.6666666666667"/>
  </r>
  <r>
    <s v="Urena"/>
    <s v="Ablam"/>
    <x v="8"/>
    <n v="4"/>
    <n v="0"/>
    <s v="Finest of the 19th century"/>
    <s v="Questionable"/>
    <n v="0"/>
    <s v="Poor"/>
    <n v="12"/>
    <n v="2"/>
    <n v="0"/>
    <s v="Mixed Economy"/>
    <n v="266"/>
    <n v="0"/>
    <s v="Untapped"/>
    <n v="90"/>
    <s v="None"/>
    <n v="0"/>
    <s v="Southern Cone"/>
    <s v="Neutral"/>
    <n v="15767"/>
    <s v="http://blocgame.com/stats.php?id=65526"/>
    <n v="0"/>
    <n v="0"/>
    <n v="15017"/>
    <n v="59.274436090225564"/>
    <n v="44.333333333333336"/>
    <n v="2627.8333333333335"/>
  </r>
  <r>
    <s v="cumsod001"/>
    <s v="cumsod001"/>
    <x v="8"/>
    <n v="6"/>
    <n v="0"/>
    <s v="First World War surplus"/>
    <s v="Gandhi-like"/>
    <n v="0"/>
    <s v="Elite"/>
    <n v="50"/>
    <n v="2"/>
    <n v="7"/>
    <s v="Mixed Economy"/>
    <n v="265"/>
    <n v="3858"/>
    <s v="Untapped"/>
    <n v="90"/>
    <s v="None"/>
    <n v="0"/>
    <s v="Atlas"/>
    <s v="Neutral"/>
    <n v="16015"/>
    <s v="http://blocgame.com/stats.php?id=65317"/>
    <n v="0"/>
    <n v="0"/>
    <n v="12640"/>
    <n v="60.433962264150942"/>
    <n v="44.166666666666664"/>
    <n v="2669.1666666666665"/>
  </r>
  <r>
    <s v="Farmont"/>
    <s v="Glep"/>
    <x v="8"/>
    <n v="5"/>
    <n v="0"/>
    <s v="Finest of the 19th century"/>
    <s v="Gandhi-like"/>
    <n v="0"/>
    <s v="Poor"/>
    <n v="67"/>
    <n v="2"/>
    <n v="0"/>
    <s v="Mixed Economy"/>
    <n v="264"/>
    <n v="0"/>
    <s v="Untapped"/>
    <n v="90"/>
    <s v="None"/>
    <n v="0"/>
    <s v="China"/>
    <s v="Neutral"/>
    <n v="16067"/>
    <s v="http://blocgame.com/stats.php?id=65412"/>
    <n v="0"/>
    <n v="0"/>
    <n v="15317"/>
    <n v="60.859848484848484"/>
    <n v="44"/>
    <n v="2677.8333333333335"/>
  </r>
  <r>
    <s v="Custadia"/>
    <s v="Great Emperor Kenjii"/>
    <x v="8"/>
    <n v="17"/>
    <n v="0"/>
    <s v="Finest of the 19th century"/>
    <s v="Questionable"/>
    <n v="0"/>
    <s v="Poor"/>
    <n v="17"/>
    <n v="4"/>
    <n v="1"/>
    <s v="Mixed Economy"/>
    <n v="263"/>
    <n v="252"/>
    <s v="Near Depletion"/>
    <n v="10"/>
    <s v="None"/>
    <n v="0"/>
    <s v="Gran Colombia"/>
    <s v="Neutral"/>
    <n v="16067"/>
    <s v="http://blocgame.com/stats.php?id=65461"/>
    <n v="0"/>
    <n v="0"/>
    <n v="14192"/>
    <n v="61.091254752851711"/>
    <n v="43.833333333333336"/>
    <n v="2677.8333333333335"/>
  </r>
  <r>
    <s v="Novabona"/>
    <s v="Mark H. Aurelius"/>
    <x v="8"/>
    <n v="20"/>
    <n v="0"/>
    <s v="Finest of the 19th century"/>
    <s v="Gandhi-like"/>
    <n v="0"/>
    <s v="Poor"/>
    <n v="118"/>
    <n v="2"/>
    <n v="0"/>
    <s v="Mixed Economy"/>
    <n v="262"/>
    <n v="0"/>
    <s v="Untapped"/>
    <n v="90"/>
    <s v="None"/>
    <n v="0"/>
    <s v="Southern Cone"/>
    <s v="Neutral"/>
    <n v="20000"/>
    <s v="http://blocgame.com/stats.php?id=62263"/>
    <n v="0"/>
    <n v="0"/>
    <n v="19250"/>
    <n v="76.335877862595424"/>
    <n v="43.666666666666664"/>
    <n v="3333.3333333333335"/>
  </r>
  <r>
    <s v="Vogega"/>
    <s v="Alek Morningstar"/>
    <x v="8"/>
    <n v="25"/>
    <n v="0"/>
    <s v="First World War surplus"/>
    <s v="Gandhi-like"/>
    <n v="0"/>
    <s v="Elite"/>
    <n v="116"/>
    <n v="4"/>
    <n v="0"/>
    <s v="Mixed Economy"/>
    <n v="262"/>
    <n v="0"/>
    <s v="Untapped"/>
    <n v="90"/>
    <s v="None"/>
    <n v="0"/>
    <s v="Pacific Rim"/>
    <s v="United States"/>
    <n v="20000"/>
    <s v="http://blocgame.com/stats.php?id=65591"/>
    <n v="0"/>
    <n v="0"/>
    <n v="18500"/>
    <n v="76.335877862595424"/>
    <n v="43.666666666666664"/>
    <n v="3333.3333333333335"/>
  </r>
  <r>
    <s v="Leon United"/>
    <s v="LopezRKO"/>
    <x v="8"/>
    <n v="22"/>
    <n v="0"/>
    <s v="Finest of the 19th century"/>
    <s v="Good"/>
    <n v="0"/>
    <s v="Poor"/>
    <n v="121"/>
    <n v="2"/>
    <n v="0"/>
    <s v="Mixed Economy"/>
    <n v="261"/>
    <n v="0"/>
    <s v="Untapped"/>
    <n v="90"/>
    <s v="None"/>
    <n v="0"/>
    <s v="Mesoamerica"/>
    <s v="Neutral"/>
    <n v="20000"/>
    <s v="http://blocgame.com/stats.php?id=65584"/>
    <n v="0"/>
    <n v="0"/>
    <n v="19250"/>
    <n v="76.628352490421463"/>
    <n v="43.5"/>
    <n v="3333.3333333333335"/>
  </r>
  <r>
    <s v="dramm"/>
    <s v="dramm"/>
    <x v="8"/>
    <n v="5"/>
    <n v="0"/>
    <s v="Finest of the 19th century"/>
    <s v="Questionable"/>
    <n v="0"/>
    <s v="Undisciplined Rabble"/>
    <n v="12"/>
    <n v="2"/>
    <n v="0"/>
    <s v="Mixed Economy"/>
    <n v="258"/>
    <n v="0"/>
    <s v="Untapped"/>
    <n v="90"/>
    <s v="None"/>
    <n v="0"/>
    <s v="Indochina"/>
    <s v="Neutral"/>
    <n v="14790"/>
    <s v="http://blocgame.com/stats.php?id=65376"/>
    <n v="0"/>
    <n v="0"/>
    <n v="14040"/>
    <n v="57.325581395348834"/>
    <n v="43"/>
    <n v="2465"/>
  </r>
  <r>
    <s v="North Koreastan"/>
    <s v="Kim Jong X"/>
    <x v="8"/>
    <n v="7"/>
    <n v="0"/>
    <s v="Finest of the 19th century"/>
    <s v="Gandhi-like"/>
    <n v="0"/>
    <s v="Poor"/>
    <n v="56"/>
    <n v="2"/>
    <n v="0"/>
    <s v="Mixed Economy"/>
    <n v="257"/>
    <n v="0"/>
    <s v="Untapped"/>
    <n v="90"/>
    <s v="None"/>
    <n v="0"/>
    <s v="Arabia"/>
    <s v="Neutral"/>
    <n v="16172"/>
    <s v="http://blocgame.com/stats.php?id=39034"/>
    <n v="0"/>
    <n v="0"/>
    <n v="15422"/>
    <n v="62.926070038910503"/>
    <n v="42.833333333333336"/>
    <n v="2695.3333333333335"/>
  </r>
  <r>
    <s v="duvel3"/>
    <s v="duvel3"/>
    <x v="8"/>
    <n v="20"/>
    <n v="0"/>
    <s v="Finest of the 19th century"/>
    <s v="Gandhi-like"/>
    <n v="1"/>
    <s v="Poor"/>
    <n v="1"/>
    <n v="2"/>
    <n v="1"/>
    <s v="Central Planning"/>
    <n v="257"/>
    <n v="300"/>
    <s v="Untapped"/>
    <n v="90"/>
    <s v="None"/>
    <n v="0"/>
    <s v="West Africa"/>
    <s v="Soviet Union"/>
    <n v="20000"/>
    <s v="http://blocgame.com/stats.php?id=64522"/>
    <n v="0"/>
    <n v="0"/>
    <n v="18125"/>
    <n v="77.821011673151745"/>
    <n v="42.833333333333336"/>
    <n v="3333.3333333333335"/>
  </r>
  <r>
    <s v="Kardashev"/>
    <s v="ZeChat"/>
    <x v="37"/>
    <n v="10"/>
    <n v="0"/>
    <s v="Finest of the 19th century"/>
    <s v="Normal"/>
    <n v="0"/>
    <s v="Standard"/>
    <n v="0"/>
    <n v="2"/>
    <n v="0"/>
    <s v="Mixed Economy"/>
    <n v="257"/>
    <n v="293"/>
    <s v="Untapped"/>
    <n v="90"/>
    <s v="None"/>
    <n v="0"/>
    <s v="Indochina"/>
    <s v="Soviet Union"/>
    <n v="16500"/>
    <s v="http://blocgame.com/stats.php?id=65695"/>
    <n v="0"/>
    <n v="0"/>
    <n v="15750"/>
    <n v="64.202334630350194"/>
    <n v="42.833333333333336"/>
    <n v="2750"/>
  </r>
  <r>
    <s v="Tampf"/>
    <s v="dglixxxy"/>
    <x v="8"/>
    <n v="5"/>
    <n v="0"/>
    <s v="Finest of the 19th century"/>
    <s v="Questionable"/>
    <n v="0"/>
    <s v="Standard"/>
    <n v="12"/>
    <n v="2"/>
    <n v="0"/>
    <s v="Mixed Economy"/>
    <n v="253"/>
    <n v="0"/>
    <s v="Untapped"/>
    <n v="90"/>
    <s v="None"/>
    <n v="0"/>
    <s v="Atlas"/>
    <s v="Neutral"/>
    <n v="16067"/>
    <s v="http://blocgame.com/stats.php?id=65631"/>
    <n v="0"/>
    <n v="0"/>
    <n v="15317"/>
    <n v="63.505928853754938"/>
    <n v="42.166666666666664"/>
    <n v="2677.8333333333335"/>
  </r>
  <r>
    <s v="Breezeland"/>
    <s v="President McBreeze"/>
    <x v="8"/>
    <n v="10"/>
    <n v="0"/>
    <s v="Finest of the 19th century"/>
    <s v="Nice"/>
    <n v="0"/>
    <s v="Standard"/>
    <n v="69"/>
    <n v="3"/>
    <n v="1"/>
    <s v="Mixed Economy"/>
    <n v="253"/>
    <n v="1"/>
    <s v="Untapped"/>
    <n v="90"/>
    <s v="None"/>
    <n v="0"/>
    <s v="Gran Colombia"/>
    <s v="Neutral"/>
    <n v="16172"/>
    <s v="http://blocgame.com/stats.php?id=65646"/>
    <n v="0"/>
    <n v="0"/>
    <n v="14672"/>
    <n v="63.920948616600789"/>
    <n v="42.166666666666664"/>
    <n v="2695.3333333333335"/>
  </r>
  <r>
    <s v="Snoram"/>
    <s v="Uvanov"/>
    <x v="8"/>
    <n v="6"/>
    <n v="0"/>
    <s v="Finest of the 19th century"/>
    <s v="Questionable"/>
    <n v="0"/>
    <s v="Undisciplined Rabble"/>
    <n v="12"/>
    <n v="2"/>
    <n v="0"/>
    <s v="Mixed Economy"/>
    <n v="251"/>
    <n v="0"/>
    <s v="Untapped"/>
    <n v="90"/>
    <s v="None"/>
    <n v="0"/>
    <s v="Congo"/>
    <s v="Neutral"/>
    <n v="10192"/>
    <s v="http://blocgame.com/stats.php?id=65409"/>
    <n v="0"/>
    <n v="0"/>
    <n v="9442"/>
    <n v="40.605577689243027"/>
    <n v="41.833333333333336"/>
    <n v="1698.6666666666667"/>
  </r>
  <r>
    <s v="Bahamas"/>
    <s v="LordVoldemort"/>
    <x v="8"/>
    <n v="25"/>
    <n v="0"/>
    <s v="First World War surplus"/>
    <s v="Gandhi-like"/>
    <n v="0"/>
    <s v="Elite"/>
    <n v="122"/>
    <n v="3"/>
    <n v="1"/>
    <s v="Central Planning"/>
    <n v="251"/>
    <n v="1"/>
    <s v="Untapped"/>
    <n v="90"/>
    <s v="None"/>
    <n v="0"/>
    <s v="Pacific Rim"/>
    <s v="Soviet Union"/>
    <n v="20000"/>
    <s v="http://blocgame.com/stats.php?id=65583"/>
    <n v="0"/>
    <n v="0"/>
    <n v="18500"/>
    <n v="79.681274900398407"/>
    <n v="41.833333333333336"/>
    <n v="3333.3333333333335"/>
  </r>
  <r>
    <s v="vikingmarines"/>
    <s v="blitzstalin"/>
    <x v="8"/>
    <n v="25"/>
    <n v="0"/>
    <s v="First World War surplus"/>
    <s v="Gandhi-like"/>
    <n v="0"/>
    <s v="Elite"/>
    <n v="169"/>
    <n v="3"/>
    <n v="0"/>
    <s v="Mixed Economy"/>
    <n v="250"/>
    <n v="0"/>
    <s v="Untapped"/>
    <n v="90"/>
    <s v="None"/>
    <n v="0"/>
    <s v="Caribbean"/>
    <s v="United States"/>
    <n v="20000"/>
    <s v="http://blocgame.com/stats.php?id=65514"/>
    <n v="0"/>
    <n v="0"/>
    <n v="18875"/>
    <n v="80"/>
    <n v="41.666666666666664"/>
    <n v="3333.3333333333335"/>
  </r>
  <r>
    <s v="Armsland"/>
    <s v="WilfredII"/>
    <x v="50"/>
    <n v="27"/>
    <n v="0"/>
    <s v="First World War surplus"/>
    <s v="Gandhi-like"/>
    <n v="0"/>
    <s v="Elite"/>
    <n v="163"/>
    <n v="3"/>
    <n v="0"/>
    <s v="Free Market"/>
    <n v="250"/>
    <n v="0"/>
    <s v="Untapped"/>
    <n v="90"/>
    <s v="None"/>
    <n v="0"/>
    <s v="Caribbean"/>
    <s v="Neutral"/>
    <n v="20000"/>
    <s v="http://blocgame.com/stats.php?id=65531"/>
    <n v="0"/>
    <n v="0"/>
    <n v="18875"/>
    <n v="80"/>
    <n v="41.666666666666664"/>
    <n v="3333.3333333333335"/>
  </r>
  <r>
    <s v="awam"/>
    <s v="perumahan"/>
    <x v="29"/>
    <n v="45"/>
    <n v="0"/>
    <s v="First World War surplus"/>
    <s v="Questionable"/>
    <n v="1"/>
    <s v="Standard"/>
    <n v="8"/>
    <n v="5"/>
    <n v="0"/>
    <s v="Mixed Economy"/>
    <n v="250"/>
    <n v="0"/>
    <n v="0"/>
    <n v="40"/>
    <s v="Meagre"/>
    <n v="1.5"/>
    <s v="East Indies"/>
    <s v="Neutral"/>
    <n v="17000"/>
    <s v="http://blocgame.com/stats.php?id=65579"/>
    <n v="0"/>
    <n v="0"/>
    <n v="14375"/>
    <n v="68"/>
    <n v="41.666666666666664"/>
    <n v="2833.3333333333335"/>
  </r>
  <r>
    <s v="Boerevolkstaat"/>
    <s v="Constand Viljoen"/>
    <x v="8"/>
    <n v="25"/>
    <n v="0"/>
    <s v="First World War surplus"/>
    <s v="Gandhi-like"/>
    <n v="0"/>
    <s v="Elite"/>
    <n v="169"/>
    <n v="3"/>
    <n v="0"/>
    <s v="Free Market"/>
    <n v="249"/>
    <n v="0"/>
    <s v="Untapped"/>
    <n v="90"/>
    <s v="None"/>
    <n v="0"/>
    <s v="Southern Africa"/>
    <s v="United States"/>
    <n v="20000"/>
    <s v="http://blocgame.com/stats.php?id=65513"/>
    <n v="0"/>
    <n v="0"/>
    <n v="18875"/>
    <n v="80.321285140562253"/>
    <n v="41.5"/>
    <n v="3333.3333333333335"/>
  </r>
  <r>
    <s v="Bullington"/>
    <s v="mnbull"/>
    <x v="8"/>
    <n v="8"/>
    <n v="0"/>
    <s v="Finest of the 19th century"/>
    <s v="Questionable"/>
    <n v="0"/>
    <s v="Poor"/>
    <n v="12"/>
    <n v="2"/>
    <n v="0"/>
    <s v="Mixed Economy"/>
    <n v="249"/>
    <n v="0"/>
    <s v="Untapped"/>
    <n v="90"/>
    <s v="None"/>
    <n v="0"/>
    <s v="Guinea"/>
    <s v="Neutral"/>
    <n v="13340"/>
    <s v="http://blocgame.com/stats.php?id=65600"/>
    <n v="0"/>
    <n v="0"/>
    <n v="12590"/>
    <n v="53.574297188755018"/>
    <n v="41.5"/>
    <n v="2223.3333333333335"/>
  </r>
  <r>
    <s v="Czerz"/>
    <s v="Czerz"/>
    <x v="8"/>
    <n v="5"/>
    <n v="0"/>
    <s v="Finest of the 19th century"/>
    <s v="Questionable"/>
    <n v="0"/>
    <s v="Standard"/>
    <n v="12"/>
    <n v="2"/>
    <n v="0"/>
    <s v="Mixed Economy"/>
    <n v="248"/>
    <n v="0"/>
    <s v="Untapped"/>
    <n v="90"/>
    <s v="None"/>
    <n v="0"/>
    <s v="Egypt"/>
    <s v="Neutral"/>
    <n v="16067"/>
    <s v="http://blocgame.com/stats.php?id=65648"/>
    <n v="0"/>
    <n v="0"/>
    <n v="15317"/>
    <n v="64.786290322580641"/>
    <n v="41.333333333333336"/>
    <n v="2677.8333333333335"/>
  </r>
  <r>
    <s v="cverg"/>
    <s v="cverg"/>
    <x v="8"/>
    <n v="7"/>
    <n v="0"/>
    <s v="Finest of the 19th century"/>
    <s v="Good"/>
    <n v="0"/>
    <s v="Poor"/>
    <n v="12"/>
    <n v="4"/>
    <n v="0"/>
    <s v="Mixed Economy"/>
    <n v="241"/>
    <n v="0"/>
    <s v="Untapped"/>
    <n v="90"/>
    <s v="None"/>
    <n v="0"/>
    <s v="China"/>
    <s v="Neutral"/>
    <n v="12090"/>
    <s v="http://blocgame.com/stats.php?id=65374"/>
    <n v="0"/>
    <n v="0"/>
    <n v="10590"/>
    <n v="50.165975103734439"/>
    <n v="40.166666666666664"/>
    <n v="2015"/>
  </r>
  <r>
    <s v="persmon"/>
    <s v="persmon"/>
    <x v="8"/>
    <n v="7"/>
    <n v="0"/>
    <s v="Finest of the 19th century"/>
    <s v="Questionable"/>
    <n v="0"/>
    <s v="Poor"/>
    <n v="12"/>
    <n v="2"/>
    <n v="0"/>
    <s v="Mixed Economy"/>
    <n v="241"/>
    <n v="0"/>
    <s v="Untapped"/>
    <n v="90"/>
    <s v="None"/>
    <n v="0"/>
    <s v="Egypt"/>
    <s v="Neutral"/>
    <n v="12121"/>
    <s v="http://blocgame.com/stats.php?id=65414"/>
    <n v="0"/>
    <n v="0"/>
    <n v="11371"/>
    <n v="50.294605809128633"/>
    <n v="40.166666666666664"/>
    <n v="2020.1666666666667"/>
  </r>
  <r>
    <s v="butthurt city"/>
    <s v="spigotblister"/>
    <x v="8"/>
    <n v="8"/>
    <n v="0"/>
    <s v="First World War surplus"/>
    <s v="Good"/>
    <n v="0"/>
    <s v="Elite"/>
    <n v="12"/>
    <n v="2"/>
    <n v="1"/>
    <s v="Mixed Economy"/>
    <n v="241"/>
    <n v="1"/>
    <s v="Untapped"/>
    <n v="90"/>
    <s v="None"/>
    <n v="0"/>
    <s v="East Africa"/>
    <s v="Neutral"/>
    <n v="15845"/>
    <s v="http://blocgame.com/stats.php?id=65601"/>
    <n v="0"/>
    <n v="0"/>
    <n v="14720"/>
    <n v="65.746887966804977"/>
    <n v="40.166666666666664"/>
    <n v="2640.8333333333335"/>
  </r>
  <r>
    <s v="cumsod004"/>
    <s v="cumsod004"/>
    <x v="8"/>
    <n v="20"/>
    <n v="0"/>
    <s v="Finest of the 19th century"/>
    <s v="Gandhi-like"/>
    <n v="0"/>
    <s v="Poor"/>
    <n v="50"/>
    <n v="2"/>
    <n v="3"/>
    <s v="Free Market"/>
    <n v="239"/>
    <n v="4395"/>
    <s v="Untapped"/>
    <n v="90"/>
    <s v="None"/>
    <n v="0"/>
    <s v="Atlas"/>
    <s v="Neutral"/>
    <n v="20000"/>
    <s v="http://blocgame.com/stats.php?id=65320"/>
    <n v="0"/>
    <n v="0"/>
    <n v="18125"/>
    <n v="83.68200836820084"/>
    <n v="39.833333333333336"/>
    <n v="3333.3333333333335"/>
  </r>
  <r>
    <s v="Cledram"/>
    <s v="Cledo"/>
    <x v="8"/>
    <n v="6"/>
    <n v="0"/>
    <s v="Finest of the 19th century"/>
    <s v="Good"/>
    <n v="0"/>
    <s v="Undisciplined Rabble"/>
    <n v="12"/>
    <n v="2"/>
    <n v="0"/>
    <s v="Mixed Economy"/>
    <n v="238"/>
    <n v="0"/>
    <s v="Untapped"/>
    <n v="90"/>
    <s v="None"/>
    <n v="0"/>
    <s v="Congo"/>
    <s v="Neutral"/>
    <n v="12514"/>
    <s v="http://blocgame.com/stats.php?id=65410"/>
    <n v="0"/>
    <n v="0"/>
    <n v="11764"/>
    <n v="52.579831932773111"/>
    <n v="39.666666666666664"/>
    <n v="2085.6666666666665"/>
  </r>
  <r>
    <s v="Cergon"/>
    <s v="Dabram"/>
    <x v="8"/>
    <n v="6"/>
    <n v="0"/>
    <s v="Finest of the 19th century"/>
    <s v="Questionable"/>
    <n v="0"/>
    <s v="Undisciplined Rabble"/>
    <n v="12"/>
    <n v="2"/>
    <n v="0"/>
    <s v="Mixed Economy"/>
    <n v="234"/>
    <n v="0"/>
    <s v="Untapped"/>
    <n v="90"/>
    <s v="None"/>
    <n v="0"/>
    <s v="China"/>
    <s v="Neutral"/>
    <n v="12340"/>
    <s v="http://blocgame.com/stats.php?id=65406"/>
    <n v="0"/>
    <n v="0"/>
    <n v="11590"/>
    <n v="52.735042735042732"/>
    <n v="39"/>
    <n v="2056.6666666666665"/>
  </r>
  <r>
    <s v="Peprom"/>
    <s v="Cournam"/>
    <x v="8"/>
    <n v="5"/>
    <n v="0"/>
    <s v="Finest of the 19th century"/>
    <s v="Good"/>
    <n v="0"/>
    <s v="Poor"/>
    <n v="12"/>
    <n v="2"/>
    <n v="0"/>
    <s v="Mixed Economy"/>
    <n v="231"/>
    <n v="0"/>
    <s v="Untapped"/>
    <n v="90"/>
    <s v="None"/>
    <n v="0"/>
    <s v="Mesopotamia"/>
    <s v="Neutral"/>
    <n v="15767"/>
    <s v="http://blocgame.com/stats.php?id=65528"/>
    <n v="0"/>
    <n v="0"/>
    <n v="15017"/>
    <n v="68.255411255411261"/>
    <n v="38.5"/>
    <n v="2627.8333333333335"/>
  </r>
  <r>
    <s v="hidupmumati"/>
    <s v="killerh"/>
    <x v="8"/>
    <n v="8"/>
    <n v="0"/>
    <s v="Finest of the 19th century"/>
    <s v="Nice"/>
    <n v="0"/>
    <s v="Poor"/>
    <n v="5"/>
    <n v="3"/>
    <n v="0"/>
    <s v="Mixed Economy"/>
    <n v="214"/>
    <n v="0"/>
    <s v="Untapped"/>
    <n v="90"/>
    <s v="None"/>
    <n v="0"/>
    <s v="Indochina"/>
    <s v="Neutral"/>
    <n v="13598"/>
    <s v="http://blocgame.com/stats.php?id=65574"/>
    <n v="0"/>
    <n v="0"/>
    <n v="12473"/>
    <n v="63.542056074766357"/>
    <n v="35.666666666666664"/>
    <n v="2266.3333333333335"/>
  </r>
  <r>
    <s v="Npole"/>
    <s v="Sunder Claws"/>
    <x v="8"/>
    <n v="9"/>
    <n v="0"/>
    <s v="First World War surplus"/>
    <s v="Normal"/>
    <n v="0"/>
    <s v="Standard"/>
    <n v="72"/>
    <n v="2"/>
    <n v="2"/>
    <s v="Mixed Economy"/>
    <n v="214"/>
    <n v="1833"/>
    <s v="Untapped"/>
    <n v="90"/>
    <s v="None"/>
    <n v="0"/>
    <s v="Arabia"/>
    <s v="Soviet Union"/>
    <n v="13337"/>
    <s v="http://blocgame.com/stats.php?id=65586"/>
    <n v="0"/>
    <n v="0"/>
    <n v="11837"/>
    <n v="62.322429906542055"/>
    <n v="35.666666666666664"/>
    <n v="2222.8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8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8"/>
        <item x="1"/>
        <item h="1" x="10"/>
        <item x="5"/>
        <item x="6"/>
        <item x="3"/>
        <item x="2"/>
        <item x="14"/>
        <item x="0"/>
        <item h="1" x="16"/>
        <item h="1" x="15"/>
        <item h="1" x="17"/>
        <item h="1" x="34"/>
        <item x="12"/>
        <item h="1" x="36"/>
        <item h="1" x="24"/>
        <item x="7"/>
        <item h="1" x="38"/>
        <item h="1" x="26"/>
        <item h="1" x="39"/>
        <item h="1" x="32"/>
        <item h="1" x="27"/>
        <item h="1" x="33"/>
        <item h="1" x="18"/>
        <item x="9"/>
        <item h="1" x="4"/>
        <item h="1" x="28"/>
        <item h="1" x="23"/>
        <item h="1" x="31"/>
        <item h="1" x="25"/>
        <item h="1" x="46"/>
        <item h="1" x="43"/>
        <item h="1" x="30"/>
        <item h="1" x="42"/>
        <item h="1" x="37"/>
        <item h="1" x="49"/>
        <item x="11"/>
        <item h="1" x="22"/>
        <item h="1" x="45"/>
        <item h="1" x="44"/>
        <item h="1" x="50"/>
        <item x="19"/>
        <item h="1" x="35"/>
        <item h="1" x="40"/>
        <item h="1" x="21"/>
        <item h="1" x="20"/>
        <item h="1" x="13"/>
        <item h="1" x="47"/>
        <item h="1" x="29"/>
        <item h="1" x="4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4"/>
    </i>
    <i>
      <x v="36"/>
    </i>
    <i>
      <x v="4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48"/>
  <sheetViews>
    <sheetView tabSelected="1" zoomScaleNormal="100" workbookViewId="0">
      <pane ySplit="1" topLeftCell="A2" activePane="bottomLeft" state="frozen"/>
      <selection pane="bottomLeft" activeCell="W638" sqref="W638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2877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2878</v>
      </c>
      <c r="T1" t="s">
        <v>14</v>
      </c>
      <c r="U1" t="s">
        <v>1708</v>
      </c>
      <c r="V1" s="8" t="s">
        <v>3219</v>
      </c>
      <c r="W1" t="s">
        <v>16</v>
      </c>
      <c r="X1" t="s">
        <v>11</v>
      </c>
      <c r="Y1" t="s">
        <v>2011</v>
      </c>
      <c r="Z1" t="s">
        <v>2012</v>
      </c>
      <c r="AA1" t="s">
        <v>2115</v>
      </c>
      <c r="AB1" t="s">
        <v>2711</v>
      </c>
      <c r="AC1" t="s">
        <v>3068</v>
      </c>
    </row>
    <row r="2" spans="1:29" hidden="1" x14ac:dyDescent="0.25">
      <c r="A2" t="str">
        <f>feed!A145</f>
        <v>Lothlï¿½rien</v>
      </c>
      <c r="B2" t="str">
        <f>feed!B145</f>
        <v>Galadriel</v>
      </c>
      <c r="C2">
        <f>feed!C145</f>
        <v>0</v>
      </c>
      <c r="D2">
        <f>SUMPRODUCT(MID(0&amp;feed!D145,LARGE(INDEX(ISNUMBER(--MID(feed!D145,ROW($1:$19),1))*
ROW($1:$19),0),ROW($1:$19))+1,1)*10^ROW($1:$19)/10)</f>
        <v>159</v>
      </c>
      <c r="E2">
        <f>SUMPRODUCT(MID(0&amp;feed!E145,LARGE(INDEX(ISNUMBER(--MID(feed!E145,ROW($1:$19),1))*
ROW($1:$19),0),ROW($1:$19))+1,1)*10^ROW($1:$19)/10)</f>
        <v>36</v>
      </c>
      <c r="F2" t="str">
        <f>feed!F145</f>
        <v>Korean War surplus</v>
      </c>
      <c r="G2" t="str">
        <f>feed!G145</f>
        <v>Gandhi-like</v>
      </c>
      <c r="H2">
        <f>SUMPRODUCT(MID(0&amp;feed!H145,LARGE(INDEX(ISNUMBER(--MID(feed!H145,ROW($1:$19),1))*
ROW($1:$19),0),ROW($1:$19))+1,1)*10^ROW($1:$19)/10)</f>
        <v>13</v>
      </c>
      <c r="I2" t="str">
        <f>feed!I145</f>
        <v>Good</v>
      </c>
      <c r="J2">
        <f>SUMPRODUCT(MID(0&amp;feed!J145,LARGE(INDEX(ISNUMBER(--MID(feed!J145,ROW($1:$19),1))*
ROW($1:$19),0),ROW($1:$19))+1,1)*10^ROW($1:$19)/10)</f>
        <v>35</v>
      </c>
      <c r="K2">
        <f>SUMPRODUCT(MID(0&amp;feed!K145,LARGE(INDEX(ISNUMBER(--MID(feed!K145,ROW($1:$19),1))*
ROW($1:$19),0),ROW($1:$19))+1,1)*10^ROW($1:$19)/10)</f>
        <v>50</v>
      </c>
      <c r="L2">
        <f>SUMPRODUCT(MID(0&amp;feed!L145,LARGE(INDEX(ISNUMBER(--MID(feed!L145,ROW($1:$19),1))*
ROW($1:$19),0),ROW($1:$19))+1,1)*10^ROW($1:$19)/10)</f>
        <v>50</v>
      </c>
      <c r="M2" t="str">
        <f>feed!M145</f>
        <v>Free Market</v>
      </c>
      <c r="N2">
        <f>SUMPRODUCT(MID(0&amp;feed!N145,LARGE(INDEX(ISNUMBER(--MID(feed!N145,ROW($1:$5),1))*
ROW($1:$5),0),ROW($1:$5))+1,1)*10^ROW($1:$5)/10)</f>
        <v>2922</v>
      </c>
      <c r="O2">
        <f>SUMPRODUCT(MID(0&amp;feed!O145,LARGE(INDEX(ISNUMBER(--MID(feed!O145,ROW($1:$5),1))*
ROW($1:$5),0),ROW($1:$5))+1,1)*10^ROW($1:$5)/10)</f>
        <v>9848</v>
      </c>
      <c r="P2" t="str">
        <f>feed!P145</f>
        <v>Untapped</v>
      </c>
      <c r="Q2">
        <f>IF(P2=0,40, IF(P2="Depleted",0, IF(P2="Near Depletion",10, IF(P2="Plentiful",70, IF(P2="Untapped",90,"Error")))))</f>
        <v>90</v>
      </c>
      <c r="R2" t="str">
        <f>feed!Q145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feed!R145</f>
        <v>Atlas</v>
      </c>
      <c r="U2" t="str">
        <f>feed!S145</f>
        <v>United States</v>
      </c>
      <c r="V2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49936</v>
      </c>
      <c r="W2" t="str">
        <f>feed!U145</f>
        <v>http://blocgame.com/stats.php?id=64165</v>
      </c>
      <c r="X2" s="4">
        <f>SUMPRODUCT(MID(0&amp;feed!V145,LARGE(INDEX(ISNUMBER(--MID(feed!V145,ROW($1:$5),1))*
ROW($1:$5),0),ROW($1:$5))+1,1)*10^ROW($1:$5)/10)</f>
        <v>2</v>
      </c>
      <c r="Y2">
        <f>feed!W145</f>
        <v>0</v>
      </c>
      <c r="Z2" s="4">
        <f>V2-H2*750-K2*375-L2*375</f>
        <v>2686</v>
      </c>
      <c r="AA2" s="8">
        <f>V2/N2</f>
        <v>17.089664613278575</v>
      </c>
      <c r="AB2" s="4">
        <f>N2/6</f>
        <v>487</v>
      </c>
      <c r="AC2" s="4">
        <f>V2/6</f>
        <v>8322.6666666666661</v>
      </c>
    </row>
    <row r="3" spans="1:29" hidden="1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49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12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6596</v>
      </c>
      <c r="O3">
        <f>SUMPRODUCT(MID(0&amp;feed!O3,LARGE(INDEX(ISNUMBER(--MID(feed!O3,ROW($1:$5),1))*
ROW($1:$5),0),ROW($1:$5))+1,1)*10^ROW($1:$5)/10)</f>
        <v>62</v>
      </c>
      <c r="P3" t="str">
        <f>feed!P3</f>
        <v>Untapped</v>
      </c>
      <c r="Q3">
        <f>IF(P3=0,40, IF(P3="Depleted",0, IF(P3="Near Depletion",10, IF(P3="Plentiful",70, IF(P3="Untapped",90,"Error")))))</f>
        <v>90</v>
      </c>
      <c r="R3" t="str">
        <f>feed!Q3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28781</v>
      </c>
      <c r="AA3" s="8">
        <f>V3/N3</f>
        <v>8.2293814432989691</v>
      </c>
      <c r="AB3" s="4">
        <f>N3/6</f>
        <v>1099.3333333333333</v>
      </c>
      <c r="AC3" s="4">
        <f>V3/6</f>
        <v>9046.8333333333339</v>
      </c>
    </row>
    <row r="4" spans="1:29" hidden="1" x14ac:dyDescent="0.25">
      <c r="A4" t="str">
        <f>feed!A418</f>
        <v>Yummy Foods</v>
      </c>
      <c r="B4" t="str">
        <f>feed!B418</f>
        <v>iiruka</v>
      </c>
      <c r="C4" t="str">
        <f>feed!C418</f>
        <v>Interpol</v>
      </c>
      <c r="D4">
        <f>SUMPRODUCT(MID(0&amp;feed!D418,LARGE(INDEX(ISNUMBER(--MID(feed!D418,ROW($1:$19),1))*
ROW($1:$19),0),ROW($1:$19))+1,1)*10^ROW($1:$19)/10)</f>
        <v>229</v>
      </c>
      <c r="E4">
        <f>SUMPRODUCT(MID(0&amp;feed!E418,LARGE(INDEX(ISNUMBER(--MID(feed!E418,ROW($1:$19),1))*
ROW($1:$19),0),ROW($1:$19))+1,1)*10^ROW($1:$19)/10)</f>
        <v>12</v>
      </c>
      <c r="F4" t="str">
        <f>feed!F418</f>
        <v>Korean War surplus</v>
      </c>
      <c r="G4" t="str">
        <f>feed!G418</f>
        <v>Pariah</v>
      </c>
      <c r="H4">
        <f>SUMPRODUCT(MID(0&amp;feed!H418,LARGE(INDEX(ISNUMBER(--MID(feed!H418,ROW($1:$19),1))*
ROW($1:$19),0),ROW($1:$19))+1,1)*10^ROW($1:$19)/10)</f>
        <v>10</v>
      </c>
      <c r="I4" t="str">
        <f>feed!I418</f>
        <v>Standard</v>
      </c>
      <c r="J4">
        <f>SUMPRODUCT(MID(0&amp;feed!J418,LARGE(INDEX(ISNUMBER(--MID(feed!J418,ROW($1:$19),1))*
ROW($1:$19),0),ROW($1:$19))+1,1)*10^ROW($1:$19)/10)</f>
        <v>1</v>
      </c>
      <c r="K4">
        <f>SUMPRODUCT(MID(0&amp;feed!K418,LARGE(INDEX(ISNUMBER(--MID(feed!K418,ROW($1:$19),1))*
ROW($1:$19),0),ROW($1:$19))+1,1)*10^ROW($1:$19)/10)</f>
        <v>56</v>
      </c>
      <c r="L4">
        <f>SUMPRODUCT(MID(0&amp;feed!L418,LARGE(INDEX(ISNUMBER(--MID(feed!L418,ROW($1:$19),1))*
ROW($1:$19),0),ROW($1:$19))+1,1)*10^ROW($1:$19)/10)</f>
        <v>4</v>
      </c>
      <c r="M4" t="str">
        <f>feed!M418</f>
        <v>Free Market</v>
      </c>
      <c r="N4">
        <f>SUMPRODUCT(MID(0&amp;feed!N418,LARGE(INDEX(ISNUMBER(--MID(feed!N418,ROW($1:$5),1))*
ROW($1:$5),0),ROW($1:$5))+1,1)*10^ROW($1:$5)/10)</f>
        <v>1578</v>
      </c>
      <c r="O4">
        <f>SUMPRODUCT(MID(0&amp;feed!O418,LARGE(INDEX(ISNUMBER(--MID(feed!O418,ROW($1:$5),1))*
ROW($1:$5),0),ROW($1:$5))+1,1)*10^ROW($1:$5)/10)</f>
        <v>290</v>
      </c>
      <c r="P4" t="str">
        <f>feed!P418</f>
        <v>Untapped</v>
      </c>
      <c r="Q4">
        <f>IF(P4=0,40, IF(P4="Depleted",0, IF(P4="Near Depletion",10, IF(P4="Plentiful",70, IF(P4="Untapped",90,"Error")))))</f>
        <v>90</v>
      </c>
      <c r="R4" t="str">
        <f>feed!Q418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feed!R418</f>
        <v>Pacific Rim</v>
      </c>
      <c r="U4" t="str">
        <f>feed!S418</f>
        <v>Neutral</v>
      </c>
      <c r="V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68308</v>
      </c>
      <c r="W4" t="str">
        <f>feed!U418</f>
        <v>http://blocgame.com/stats.php?id=54376</v>
      </c>
      <c r="X4" s="4">
        <f>SUMPRODUCT(MID(0&amp;feed!V418,LARGE(INDEX(ISNUMBER(--MID(feed!V418,ROW($1:$5),1))*
ROW($1:$5),0),ROW($1:$5))+1,1)*10^ROW($1:$5)/10)</f>
        <v>0</v>
      </c>
      <c r="Y4">
        <f>feed!W418</f>
        <v>0</v>
      </c>
      <c r="Z4" s="4">
        <f>V4-H4*750-K4*375-L4*375</f>
        <v>38308</v>
      </c>
      <c r="AA4" s="8">
        <f>V4/N4</f>
        <v>43.28770595690748</v>
      </c>
      <c r="AB4" s="4">
        <f>N4/6</f>
        <v>263</v>
      </c>
      <c r="AC4" s="4">
        <f>V4/6</f>
        <v>11384.666666666666</v>
      </c>
    </row>
    <row r="5" spans="1:29" hidden="1" x14ac:dyDescent="0.25">
      <c r="A5" t="str">
        <f>feed!A313</f>
        <v>KaleCepo</v>
      </c>
      <c r="B5" t="str">
        <f>feed!B313</f>
        <v>sultan lee</v>
      </c>
      <c r="C5" t="str">
        <f>feed!C313</f>
        <v>PIRATES</v>
      </c>
      <c r="D5">
        <f>SUMPRODUCT(MID(0&amp;feed!D313,LARGE(INDEX(ISNUMBER(--MID(feed!D313,ROW($1:$19),1))*
ROW($1:$19),0),ROW($1:$19))+1,1)*10^ROW($1:$19)/10)</f>
        <v>237</v>
      </c>
      <c r="E5">
        <f>SUMPRODUCT(MID(0&amp;feed!E313,LARGE(INDEX(ISNUMBER(--MID(feed!E313,ROW($1:$19),1))*
ROW($1:$19),0),ROW($1:$19))+1,1)*10^ROW($1:$19)/10)</f>
        <v>25</v>
      </c>
      <c r="F5" t="str">
        <f>feed!F313</f>
        <v>Almost Modern</v>
      </c>
      <c r="G5" t="str">
        <f>feed!G313</f>
        <v>Gandhi-like</v>
      </c>
      <c r="H5">
        <f>SUMPRODUCT(MID(0&amp;feed!H313,LARGE(INDEX(ISNUMBER(--MID(feed!H313,ROW($1:$19),1))*
ROW($1:$19),0),ROW($1:$19))+1,1)*10^ROW($1:$19)/10)</f>
        <v>9</v>
      </c>
      <c r="I5" t="str">
        <f>feed!I313</f>
        <v>Good</v>
      </c>
      <c r="J5">
        <f>SUMPRODUCT(MID(0&amp;feed!J313,LARGE(INDEX(ISNUMBER(--MID(feed!J313,ROW($1:$19),1))*
ROW($1:$19),0),ROW($1:$19))+1,1)*10^ROW($1:$19)/10)</f>
        <v>4</v>
      </c>
      <c r="K5">
        <f>SUMPRODUCT(MID(0&amp;feed!K313,LARGE(INDEX(ISNUMBER(--MID(feed!K313,ROW($1:$19),1))*
ROW($1:$19),0),ROW($1:$19))+1,1)*10^ROW($1:$19)/10)</f>
        <v>118</v>
      </c>
      <c r="L5">
        <f>SUMPRODUCT(MID(0&amp;feed!L313,LARGE(INDEX(ISNUMBER(--MID(feed!L313,ROW($1:$19),1))*
ROW($1:$19),0),ROW($1:$19))+1,1)*10^ROW($1:$19)/10)</f>
        <v>15</v>
      </c>
      <c r="M5" t="str">
        <f>feed!M313</f>
        <v>Free Market</v>
      </c>
      <c r="N5">
        <f>SUMPRODUCT(MID(0&amp;feed!N313,LARGE(INDEX(ISNUMBER(--MID(feed!N313,ROW($1:$5),1))*
ROW($1:$5),0),ROW($1:$5))+1,1)*10^ROW($1:$5)/10)</f>
        <v>2007</v>
      </c>
      <c r="O5">
        <f>SUMPRODUCT(MID(0&amp;feed!O313,LARGE(INDEX(ISNUMBER(--MID(feed!O313,ROW($1:$5),1))*
ROW($1:$5),0),ROW($1:$5))+1,1)*10^ROW($1:$5)/10)</f>
        <v>41</v>
      </c>
      <c r="P5" t="str">
        <f>feed!P313</f>
        <v>Untapped</v>
      </c>
      <c r="Q5">
        <f>IF(P5=0,40, IF(P5="Depleted",0, IF(P5="Near Depletion",10, IF(P5="Plentiful",70, IF(P5="Untapped",90,"Error")))))</f>
        <v>90</v>
      </c>
      <c r="R5" t="str">
        <f>feed!Q313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feed!R313</f>
        <v>East Indies</v>
      </c>
      <c r="U5" t="str">
        <f>feed!S313</f>
        <v>United States</v>
      </c>
      <c r="V5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93019</v>
      </c>
      <c r="W5" t="str">
        <f>feed!U313</f>
        <v>http://blocgame.com/stats.php?id=60711</v>
      </c>
      <c r="X5" s="4">
        <f>SUMPRODUCT(MID(0&amp;feed!V313,LARGE(INDEX(ISNUMBER(--MID(feed!V313,ROW($1:$5),1))*
ROW($1:$5),0),ROW($1:$5))+1,1)*10^ROW($1:$5)/10)</f>
        <v>0</v>
      </c>
      <c r="Y5">
        <f>feed!W313</f>
        <v>0</v>
      </c>
      <c r="Z5" s="4">
        <f>V5-H5*750-K5*375-L5*375</f>
        <v>36394</v>
      </c>
      <c r="AA5" s="8">
        <f>V5/N5</f>
        <v>46.347284504235176</v>
      </c>
      <c r="AB5" s="4">
        <f>N5/6</f>
        <v>334.5</v>
      </c>
      <c r="AC5" s="4">
        <f>V5/6</f>
        <v>15503.166666666666</v>
      </c>
    </row>
    <row r="6" spans="1:29" x14ac:dyDescent="0.25">
      <c r="A6" t="str">
        <f>feed!A903</f>
        <v>Snusers</v>
      </c>
      <c r="B6" t="str">
        <f>feed!B903</f>
        <v>Snuupy</v>
      </c>
      <c r="C6" t="str">
        <f>feed!C903</f>
        <v>The Order</v>
      </c>
      <c r="D6">
        <f>SUMPRODUCT(MID(0&amp;feed!D903,LARGE(INDEX(ISNUMBER(--MID(feed!D903,ROW($1:$19),1))*
ROW($1:$19),0),ROW($1:$19))+1,1)*10^ROW($1:$19)/10)</f>
        <v>31</v>
      </c>
      <c r="E6">
        <f>SUMPRODUCT(MID(0&amp;feed!E903,LARGE(INDEX(ISNUMBER(--MID(feed!E903,ROW($1:$19),1))*
ROW($1:$19),0),ROW($1:$19))+1,1)*10^ROW($1:$19)/10)</f>
        <v>20</v>
      </c>
      <c r="F6" t="str">
        <f>feed!F903</f>
        <v>Almost Modern</v>
      </c>
      <c r="G6" t="str">
        <f>feed!G903</f>
        <v>Isolated</v>
      </c>
      <c r="H6">
        <f>SUMPRODUCT(MID(0&amp;feed!H903,LARGE(INDEX(ISNUMBER(--MID(feed!H903,ROW($1:$19),1))*
ROW($1:$19),0),ROW($1:$19))+1,1)*10^ROW($1:$19)/10)</f>
        <v>9</v>
      </c>
      <c r="I6" t="str">
        <f>feed!I903</f>
        <v>Good</v>
      </c>
      <c r="J6">
        <f>SUMPRODUCT(MID(0&amp;feed!J903,LARGE(INDEX(ISNUMBER(--MID(feed!J903,ROW($1:$19),1))*
ROW($1:$19),0),ROW($1:$19))+1,1)*10^ROW($1:$19)/10)</f>
        <v>0</v>
      </c>
      <c r="K6">
        <f>SUMPRODUCT(MID(0&amp;feed!K903,LARGE(INDEX(ISNUMBER(--MID(feed!K903,ROW($1:$19),1))*
ROW($1:$19),0),ROW($1:$19))+1,1)*10^ROW($1:$19)/10)</f>
        <v>110</v>
      </c>
      <c r="L6">
        <f>SUMPRODUCT(MID(0&amp;feed!L903,LARGE(INDEX(ISNUMBER(--MID(feed!L903,ROW($1:$19),1))*
ROW($1:$19),0),ROW($1:$19))+1,1)*10^ROW($1:$19)/10)</f>
        <v>0</v>
      </c>
      <c r="M6" t="str">
        <f>feed!M903</f>
        <v>Free Market</v>
      </c>
      <c r="N6">
        <f>SUMPRODUCT(MID(0&amp;feed!N903,LARGE(INDEX(ISNUMBER(--MID(feed!N903,ROW($1:$5),1))*
ROW($1:$5),0),ROW($1:$5))+1,1)*10^ROW($1:$5)/10)</f>
        <v>441</v>
      </c>
      <c r="O6">
        <f>SUMPRODUCT(MID(0&amp;feed!O903,LARGE(INDEX(ISNUMBER(--MID(feed!O903,ROW($1:$5),1))*
ROW($1:$5),0),ROW($1:$5))+1,1)*10^ROW($1:$5)/10)</f>
        <v>7629</v>
      </c>
      <c r="P6" t="str">
        <f>feed!P903</f>
        <v>Untapped</v>
      </c>
      <c r="Q6">
        <f>IF(P6=0,40, IF(P6="Depleted",0, IF(P6="Near Depletion",10, IF(P6="Plentiful",70, IF(P6="Untapped",90,"Error")))))</f>
        <v>90</v>
      </c>
      <c r="R6" t="str">
        <f>feed!Q903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feed!R903</f>
        <v>The Subcontinent</v>
      </c>
      <c r="U6" t="str">
        <f>feed!S903</f>
        <v>United States</v>
      </c>
      <c r="V6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138948</v>
      </c>
      <c r="W6" t="str">
        <f>feed!U903</f>
        <v>http://blocgame.com/stats.php?id=58336</v>
      </c>
      <c r="X6" s="4">
        <f>SUMPRODUCT(MID(0&amp;feed!V903,LARGE(INDEX(ISNUMBER(--MID(feed!V903,ROW($1:$5),1))*
ROW($1:$5),0),ROW($1:$5))+1,1)*10^ROW($1:$5)/10)</f>
        <v>0</v>
      </c>
      <c r="Y6">
        <f>feed!W903</f>
        <v>0</v>
      </c>
      <c r="Z6" s="4">
        <f>V6-H6*750-K6*375-L6*375</f>
        <v>90948</v>
      </c>
      <c r="AA6" s="8">
        <f>V6/N6</f>
        <v>315.07482993197277</v>
      </c>
      <c r="AB6" s="4">
        <f>N6/6</f>
        <v>73.5</v>
      </c>
      <c r="AC6" s="4">
        <f>V6/6</f>
        <v>23158</v>
      </c>
    </row>
    <row r="7" spans="1:29" hidden="1" x14ac:dyDescent="0.25">
      <c r="A7" t="str">
        <f>feed!A296</f>
        <v>Derse Moon</v>
      </c>
      <c r="B7" t="str">
        <f>feed!B296</f>
        <v>Jack Noir</v>
      </c>
      <c r="C7" t="str">
        <f>feed!C296</f>
        <v>The Order</v>
      </c>
      <c r="D7">
        <f>SUMPRODUCT(MID(0&amp;feed!D296,LARGE(INDEX(ISNUMBER(--MID(feed!D296,ROW($1:$19),1))*
ROW($1:$19),0),ROW($1:$19))+1,1)*10^ROW($1:$19)/10)</f>
        <v>109</v>
      </c>
      <c r="E7">
        <f>SUMPRODUCT(MID(0&amp;feed!E296,LARGE(INDEX(ISNUMBER(--MID(feed!E296,ROW($1:$19),1))*
ROW($1:$19),0),ROW($1:$19))+1,1)*10^ROW($1:$19)/10)</f>
        <v>20</v>
      </c>
      <c r="F7" t="str">
        <f>feed!F296</f>
        <v>Almost Modern</v>
      </c>
      <c r="G7" t="str">
        <f>feed!G296</f>
        <v>Pariah</v>
      </c>
      <c r="H7">
        <f>SUMPRODUCT(MID(0&amp;feed!H296,LARGE(INDEX(ISNUMBER(--MID(feed!H296,ROW($1:$19),1))*
ROW($1:$19),0),ROW($1:$19))+1,1)*10^ROW($1:$19)/10)</f>
        <v>9</v>
      </c>
      <c r="I7" t="str">
        <f>feed!I296</f>
        <v>Good</v>
      </c>
      <c r="J7">
        <f>SUMPRODUCT(MID(0&amp;feed!J296,LARGE(INDEX(ISNUMBER(--MID(feed!J296,ROW($1:$19),1))*
ROW($1:$19),0),ROW($1:$19))+1,1)*10^ROW($1:$19)/10)</f>
        <v>0</v>
      </c>
      <c r="K7">
        <f>SUMPRODUCT(MID(0&amp;feed!K296,LARGE(INDEX(ISNUMBER(--MID(feed!K296,ROW($1:$19),1))*
ROW($1:$19),0),ROW($1:$19))+1,1)*10^ROW($1:$19)/10)</f>
        <v>50</v>
      </c>
      <c r="L7">
        <f>SUMPRODUCT(MID(0&amp;feed!L296,LARGE(INDEX(ISNUMBER(--MID(feed!L296,ROW($1:$19),1))*
ROW($1:$19),0),ROW($1:$19))+1,1)*10^ROW($1:$19)/10)</f>
        <v>50</v>
      </c>
      <c r="M7" t="str">
        <f>feed!M296</f>
        <v>Central Planning</v>
      </c>
      <c r="N7">
        <f>SUMPRODUCT(MID(0&amp;feed!N296,LARGE(INDEX(ISNUMBER(--MID(feed!N296,ROW($1:$5),1))*
ROW($1:$5),0),ROW($1:$5))+1,1)*10^ROW($1:$5)/10)</f>
        <v>2068</v>
      </c>
      <c r="O7">
        <f>SUMPRODUCT(MID(0&amp;feed!O296,LARGE(INDEX(ISNUMBER(--MID(feed!O296,ROW($1:$5),1))*
ROW($1:$5),0),ROW($1:$5))+1,1)*10^ROW($1:$5)/10)</f>
        <v>25357</v>
      </c>
      <c r="P7" t="str">
        <f>feed!P296</f>
        <v>Depleted</v>
      </c>
      <c r="Q7">
        <f>IF(P7=0,40, IF(P7="Depleted",0, IF(P7="Near Depletion",10, IF(P7="Plentiful",70, IF(P7="Untapped",90,"Error")))))</f>
        <v>0</v>
      </c>
      <c r="R7" t="str">
        <f>feed!Q296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feed!R296</f>
        <v>Egypt</v>
      </c>
      <c r="U7" t="str">
        <f>feed!S296</f>
        <v>Soviet Union</v>
      </c>
      <c r="V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102225</v>
      </c>
      <c r="W7" t="str">
        <f>feed!U296</f>
        <v>http://blocgame.com/stats.php?id=62965</v>
      </c>
      <c r="X7" s="4">
        <f>SUMPRODUCT(MID(0&amp;feed!V296,LARGE(INDEX(ISNUMBER(--MID(feed!V296,ROW($1:$5),1))*
ROW($1:$5),0),ROW($1:$5))+1,1)*10^ROW($1:$5)/10)</f>
        <v>0</v>
      </c>
      <c r="Y7">
        <f>feed!W296</f>
        <v>0</v>
      </c>
      <c r="Z7" s="4">
        <f>V7-H7*750-K7*375-L7*375</f>
        <v>57975</v>
      </c>
      <c r="AA7" s="8">
        <f>V7/N7</f>
        <v>49.43181818181818</v>
      </c>
      <c r="AB7" s="4">
        <f>N7/6</f>
        <v>344.66666666666669</v>
      </c>
      <c r="AC7" s="4">
        <f>V7/6</f>
        <v>17037.5</v>
      </c>
    </row>
    <row r="8" spans="1:29" hidden="1" x14ac:dyDescent="0.25">
      <c r="A8" t="str">
        <f>feed!A15</f>
        <v>Tamarlania</v>
      </c>
      <c r="B8" t="str">
        <f>feed!B15</f>
        <v>Vagrant</v>
      </c>
      <c r="C8" t="str">
        <f>feed!C15</f>
        <v>The Order</v>
      </c>
      <c r="D8">
        <f>SUMPRODUCT(MID(0&amp;feed!D15,LARGE(INDEX(ISNUMBER(--MID(feed!D15,ROW($1:$19),1))*
ROW($1:$19),0),ROW($1:$19))+1,1)*10^ROW($1:$19)/10)</f>
        <v>133</v>
      </c>
      <c r="E8">
        <f>SUMPRODUCT(MID(0&amp;feed!E15,LARGE(INDEX(ISNUMBER(--MID(feed!E15,ROW($1:$19),1))*
ROW($1:$19),0),ROW($1:$19))+1,1)*10^ROW($1:$19)/10)</f>
        <v>51</v>
      </c>
      <c r="F8" t="str">
        <f>feed!F15</f>
        <v>Korean War surplus</v>
      </c>
      <c r="G8" t="str">
        <f>feed!G15</f>
        <v>Gandhi-like</v>
      </c>
      <c r="H8">
        <f>SUMPRODUCT(MID(0&amp;feed!H15,LARGE(INDEX(ISNUMBER(--MID(feed!H15,ROW($1:$19),1))*
ROW($1:$19),0),ROW($1:$19))+1,1)*10^ROW($1:$19)/10)</f>
        <v>8</v>
      </c>
      <c r="I8" t="str">
        <f>feed!I15</f>
        <v>Elite</v>
      </c>
      <c r="J8">
        <f>SUMPRODUCT(MID(0&amp;feed!J15,LARGE(INDEX(ISNUMBER(--MID(feed!J15,ROW($1:$19),1))*
ROW($1:$19),0),ROW($1:$19))+1,1)*10^ROW($1:$19)/10)</f>
        <v>19</v>
      </c>
      <c r="K8">
        <f>SUMPRODUCT(MID(0&amp;feed!K15,LARGE(INDEX(ISNUMBER(--MID(feed!K15,ROW($1:$19),1))*
ROW($1:$19),0),ROW($1:$19))+1,1)*10^ROW($1:$19)/10)</f>
        <v>74</v>
      </c>
      <c r="L8">
        <f>SUMPRODUCT(MID(0&amp;feed!L15,LARGE(INDEX(ISNUMBER(--MID(feed!L15,ROW($1:$19),1))*
ROW($1:$19),0),ROW($1:$19))+1,1)*10^ROW($1:$19)/10)</f>
        <v>67</v>
      </c>
      <c r="M8" t="str">
        <f>feed!M15</f>
        <v>Free Market</v>
      </c>
      <c r="N8">
        <f>SUMPRODUCT(MID(0&amp;feed!N15,LARGE(INDEX(ISNUMBER(--MID(feed!N15,ROW($1:$5),1))*
ROW($1:$5),0),ROW($1:$5))+1,1)*10^ROW($1:$5)/10)</f>
        <v>4775</v>
      </c>
      <c r="O8">
        <f>SUMPRODUCT(MID(0&amp;feed!O15,LARGE(INDEX(ISNUMBER(--MID(feed!O15,ROW($1:$5),1))*
ROW($1:$5),0),ROW($1:$5))+1,1)*10^ROW($1:$5)/10)</f>
        <v>2213</v>
      </c>
      <c r="P8" t="str">
        <f>feed!P15</f>
        <v>Untapped</v>
      </c>
      <c r="Q8">
        <f>IF(P8=0,40, IF(P8="Depleted",0, IF(P8="Near Depletion",10, IF(P8="Plentiful",70, IF(P8="Untapped",90,"Error")))))</f>
        <v>90</v>
      </c>
      <c r="R8" t="str">
        <f>feed!Q15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feed!R15</f>
        <v>Mesopotamia</v>
      </c>
      <c r="U8" t="str">
        <f>feed!S15</f>
        <v>Neutral</v>
      </c>
      <c r="V8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63802</v>
      </c>
      <c r="W8" t="str">
        <f>feed!U15</f>
        <v>http://blocgame.com/stats.php?id=61626</v>
      </c>
      <c r="X8" s="4">
        <f>SUMPRODUCT(MID(0&amp;feed!V15,LARGE(INDEX(ISNUMBER(--MID(feed!V15,ROW($1:$5),1))*
ROW($1:$5),0),ROW($1:$5))+1,1)*10^ROW($1:$5)/10)</f>
        <v>0</v>
      </c>
      <c r="Y8">
        <f>feed!W15</f>
        <v>0.05</v>
      </c>
      <c r="Z8" s="4">
        <f>V8-H8*750-K8*375-L8*375</f>
        <v>4927</v>
      </c>
      <c r="AA8" s="8">
        <f>V8/N8</f>
        <v>13.361675392670158</v>
      </c>
      <c r="AB8" s="4">
        <f>N8/6</f>
        <v>795.83333333333337</v>
      </c>
      <c r="AC8" s="4">
        <f>V8/6</f>
        <v>10633.666666666666</v>
      </c>
    </row>
    <row r="9" spans="1:29" hidden="1" x14ac:dyDescent="0.25">
      <c r="A9" t="str">
        <f>feed!A55</f>
        <v>Deagle Nation!</v>
      </c>
      <c r="B9" t="str">
        <f>feed!B55</f>
        <v>Jace Connors</v>
      </c>
      <c r="C9" t="str">
        <f>feed!C55</f>
        <v>Brotherhood of Nod</v>
      </c>
      <c r="D9">
        <f>SUMPRODUCT(MID(0&amp;feed!D55,LARGE(INDEX(ISNUMBER(--MID(feed!D55,ROW($1:$19),1))*
ROW($1:$19),0),ROW($1:$19))+1,1)*10^ROW($1:$19)/10)</f>
        <v>148</v>
      </c>
      <c r="E9">
        <f>SUMPRODUCT(MID(0&amp;feed!E55,LARGE(INDEX(ISNUMBER(--MID(feed!E55,ROW($1:$19),1))*
ROW($1:$19),0),ROW($1:$19))+1,1)*10^ROW($1:$19)/10)</f>
        <v>7</v>
      </c>
      <c r="F9" t="str">
        <f>feed!F55</f>
        <v>Korean War surplus</v>
      </c>
      <c r="G9" t="str">
        <f>feed!G55</f>
        <v>Gandhi-like</v>
      </c>
      <c r="H9">
        <f>SUMPRODUCT(MID(0&amp;feed!H55,LARGE(INDEX(ISNUMBER(--MID(feed!H55,ROW($1:$19),1))*
ROW($1:$19),0),ROW($1:$19))+1,1)*10^ROW($1:$19)/10)</f>
        <v>8</v>
      </c>
      <c r="I9" t="str">
        <f>feed!I55</f>
        <v>Standard</v>
      </c>
      <c r="J9">
        <f>SUMPRODUCT(MID(0&amp;feed!J55,LARGE(INDEX(ISNUMBER(--MID(feed!J55,ROW($1:$19),1))*
ROW($1:$19),0),ROW($1:$19))+1,1)*10^ROW($1:$19)/10)</f>
        <v>12</v>
      </c>
      <c r="K9">
        <f>SUMPRODUCT(MID(0&amp;feed!K55,LARGE(INDEX(ISNUMBER(--MID(feed!K55,ROW($1:$19),1))*
ROW($1:$19),0),ROW($1:$19))+1,1)*10^ROW($1:$19)/10)</f>
        <v>36</v>
      </c>
      <c r="L9">
        <f>SUMPRODUCT(MID(0&amp;feed!L55,LARGE(INDEX(ISNUMBER(--MID(feed!L55,ROW($1:$19),1))*
ROW($1:$19),0),ROW($1:$19))+1,1)*10^ROW($1:$19)/10)</f>
        <v>42</v>
      </c>
      <c r="M9" t="str">
        <f>feed!M55</f>
        <v>Central Planning</v>
      </c>
      <c r="N9">
        <f>SUMPRODUCT(MID(0&amp;feed!N55,LARGE(INDEX(ISNUMBER(--MID(feed!N55,ROW($1:$5),1))*
ROW($1:$5),0),ROW($1:$5))+1,1)*10^ROW($1:$5)/10)</f>
        <v>3777</v>
      </c>
      <c r="O9">
        <f>SUMPRODUCT(MID(0&amp;feed!O55,LARGE(INDEX(ISNUMBER(--MID(feed!O55,ROW($1:$5),1))*
ROW($1:$5),0),ROW($1:$5))+1,1)*10^ROW($1:$5)/10)</f>
        <v>3846</v>
      </c>
      <c r="P9" t="str">
        <f>feed!P55</f>
        <v>Untapped</v>
      </c>
      <c r="Q9">
        <f>IF(P9=0,40, IF(P9="Depleted",0, IF(P9="Near Depletion",10, IF(P9="Plentiful",70, IF(P9="Untapped",90,"Error")))))</f>
        <v>90</v>
      </c>
      <c r="R9" t="str">
        <f>feed!Q55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feed!R55</f>
        <v>Arabia</v>
      </c>
      <c r="U9" t="str">
        <f>feed!S55</f>
        <v>Soviet Union</v>
      </c>
      <c r="V9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63202</v>
      </c>
      <c r="W9" t="str">
        <f>feed!U55</f>
        <v>http://blocgame.com/stats.php?id=63100</v>
      </c>
      <c r="X9" s="4">
        <f>SUMPRODUCT(MID(0&amp;feed!V55,LARGE(INDEX(ISNUMBER(--MID(feed!V55,ROW($1:$5),1))*
ROW($1:$5),0),ROW($1:$5))+1,1)*10^ROW($1:$5)/10)</f>
        <v>0</v>
      </c>
      <c r="Y9">
        <f>feed!W55</f>
        <v>0</v>
      </c>
      <c r="Z9" s="4">
        <f>V9-H9*750-K9*375-L9*375</f>
        <v>27952</v>
      </c>
      <c r="AA9" s="8">
        <f>V9/N9</f>
        <v>16.733386285411701</v>
      </c>
      <c r="AB9" s="4">
        <f>N9/6</f>
        <v>629.5</v>
      </c>
      <c r="AC9" s="4">
        <f>V9/6</f>
        <v>10533.666666666666</v>
      </c>
    </row>
    <row r="10" spans="1:29" hidden="1" x14ac:dyDescent="0.25">
      <c r="A10" t="str">
        <f>feed!A74</f>
        <v>Psychotropia</v>
      </c>
      <c r="B10" t="str">
        <f>feed!B74</f>
        <v>President_Bloodmoney</v>
      </c>
      <c r="C10" t="str">
        <f>feed!C74</f>
        <v>Brotherhood of Nod</v>
      </c>
      <c r="D10">
        <f>SUMPRODUCT(MID(0&amp;feed!D74,LARGE(INDEX(ISNUMBER(--MID(feed!D74,ROW($1:$19),1))*
ROW($1:$19),0),ROW($1:$19))+1,1)*10^ROW($1:$19)/10)</f>
        <v>179</v>
      </c>
      <c r="E10">
        <f>SUMPRODUCT(MID(0&amp;feed!E74,LARGE(INDEX(ISNUMBER(--MID(feed!E74,ROW($1:$19),1))*
ROW($1:$19),0),ROW($1:$19))+1,1)*10^ROW($1:$19)/10)</f>
        <v>15</v>
      </c>
      <c r="F10" t="str">
        <f>feed!F74</f>
        <v>Korean War surplus</v>
      </c>
      <c r="G10" t="str">
        <f>feed!G74</f>
        <v>Gandhi-like</v>
      </c>
      <c r="H10">
        <f>SUMPRODUCT(MID(0&amp;feed!H74,LARGE(INDEX(ISNUMBER(--MID(feed!H74,ROW($1:$19),1))*
ROW($1:$19),0),ROW($1:$19))+1,1)*10^ROW($1:$19)/10)</f>
        <v>8</v>
      </c>
      <c r="I10" t="str">
        <f>feed!I74</f>
        <v>Elite</v>
      </c>
      <c r="J10">
        <f>SUMPRODUCT(MID(0&amp;feed!J74,LARGE(INDEX(ISNUMBER(--MID(feed!J74,ROW($1:$19),1))*
ROW($1:$19),0),ROW($1:$19))+1,1)*10^ROW($1:$19)/10)</f>
        <v>11</v>
      </c>
      <c r="K10">
        <f>SUMPRODUCT(MID(0&amp;feed!K74,LARGE(INDEX(ISNUMBER(--MID(feed!K74,ROW($1:$19),1))*
ROW($1:$19),0),ROW($1:$19))+1,1)*10^ROW($1:$19)/10)</f>
        <v>46</v>
      </c>
      <c r="L10">
        <f>SUMPRODUCT(MID(0&amp;feed!L74,LARGE(INDEX(ISNUMBER(--MID(feed!L74,ROW($1:$19),1))*
ROW($1:$19),0),ROW($1:$19))+1,1)*10^ROW($1:$19)/10)</f>
        <v>16</v>
      </c>
      <c r="M10" t="str">
        <f>feed!M74</f>
        <v>Central Planning</v>
      </c>
      <c r="N10">
        <f>SUMPRODUCT(MID(0&amp;feed!N74,LARGE(INDEX(ISNUMBER(--MID(feed!N74,ROW($1:$5),1))*
ROW($1:$5),0),ROW($1:$5))+1,1)*10^ROW($1:$5)/10)</f>
        <v>3647</v>
      </c>
      <c r="O10">
        <f>SUMPRODUCT(MID(0&amp;feed!O74,LARGE(INDEX(ISNUMBER(--MID(feed!O74,ROW($1:$5),1))*
ROW($1:$5),0),ROW($1:$5))+1,1)*10^ROW($1:$5)/10)</f>
        <v>324</v>
      </c>
      <c r="P10">
        <f>feed!P74</f>
        <v>0</v>
      </c>
      <c r="Q10">
        <f>IF(P10=0,40, IF(P10="Depleted",0, IF(P10="Near Depletion",10, IF(P10="Plentiful",70, IF(P10="Untapped",90,"Error")))))</f>
        <v>40</v>
      </c>
      <c r="R10" t="str">
        <f>feed!Q74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feed!R74</f>
        <v>East Africa</v>
      </c>
      <c r="U10" t="str">
        <f>feed!S74</f>
        <v>Soviet Union</v>
      </c>
      <c r="V10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49697</v>
      </c>
      <c r="W10" t="str">
        <f>feed!U74</f>
        <v>http://blocgame.com/stats.php?id=64125</v>
      </c>
      <c r="X10" s="4">
        <f>SUMPRODUCT(MID(0&amp;feed!V74,LARGE(INDEX(ISNUMBER(--MID(feed!V74,ROW($1:$5),1))*
ROW($1:$5),0),ROW($1:$5))+1,1)*10^ROW($1:$5)/10)</f>
        <v>0</v>
      </c>
      <c r="Y10">
        <f>feed!W74</f>
        <v>0</v>
      </c>
      <c r="Z10" s="4">
        <f>V10-H10*750-K10*375-L10*375</f>
        <v>20447</v>
      </c>
      <c r="AA10" s="8">
        <f>V10/N10</f>
        <v>13.626816561557444</v>
      </c>
      <c r="AB10" s="4">
        <f>N10/6</f>
        <v>607.83333333333337</v>
      </c>
      <c r="AC10" s="4">
        <f>V10/6</f>
        <v>8282.8333333333339</v>
      </c>
    </row>
    <row r="11" spans="1:29" hidden="1" x14ac:dyDescent="0.25">
      <c r="A11" t="str">
        <f>feed!A101</f>
        <v>shair</v>
      </c>
      <c r="B11" t="str">
        <f>feed!B101</f>
        <v>shair</v>
      </c>
      <c r="C11" t="str">
        <f>feed!C101</f>
        <v>The Order</v>
      </c>
      <c r="D11">
        <f>SUMPRODUCT(MID(0&amp;feed!D101,LARGE(INDEX(ISNUMBER(--MID(feed!D101,ROW($1:$19),1))*
ROW($1:$19),0),ROW($1:$19))+1,1)*10^ROW($1:$19)/10)</f>
        <v>156</v>
      </c>
      <c r="E11">
        <f>SUMPRODUCT(MID(0&amp;feed!E101,LARGE(INDEX(ISNUMBER(--MID(feed!E101,ROW($1:$19),1))*
ROW($1:$19),0),ROW($1:$19))+1,1)*10^ROW($1:$19)/10)</f>
        <v>6</v>
      </c>
      <c r="F11" t="str">
        <f>feed!F101</f>
        <v>Vietnam War surplus</v>
      </c>
      <c r="G11" t="str">
        <f>feed!G101</f>
        <v>Gandhi-like</v>
      </c>
      <c r="H11">
        <f>SUMPRODUCT(MID(0&amp;feed!H101,LARGE(INDEX(ISNUMBER(--MID(feed!H101,ROW($1:$19),1))*
ROW($1:$19),0),ROW($1:$19))+1,1)*10^ROW($1:$19)/10)</f>
        <v>8</v>
      </c>
      <c r="I11" t="str">
        <f>feed!I101</f>
        <v>Good</v>
      </c>
      <c r="J11">
        <f>SUMPRODUCT(MID(0&amp;feed!J101,LARGE(INDEX(ISNUMBER(--MID(feed!J101,ROW($1:$19),1))*
ROW($1:$19),0),ROW($1:$19))+1,1)*10^ROW($1:$19)/10)</f>
        <v>2</v>
      </c>
      <c r="K11">
        <f>SUMPRODUCT(MID(0&amp;feed!K101,LARGE(INDEX(ISNUMBER(--MID(feed!K101,ROW($1:$19),1))*
ROW($1:$19),0),ROW($1:$19))+1,1)*10^ROW($1:$19)/10)</f>
        <v>32</v>
      </c>
      <c r="L11">
        <f>SUMPRODUCT(MID(0&amp;feed!L101,LARGE(INDEX(ISNUMBER(--MID(feed!L101,ROW($1:$19),1))*
ROW($1:$19),0),ROW($1:$19))+1,1)*10^ROW($1:$19)/10)</f>
        <v>11</v>
      </c>
      <c r="M11" t="str">
        <f>feed!M101</f>
        <v>Central Planning</v>
      </c>
      <c r="N11">
        <f>SUMPRODUCT(MID(0&amp;feed!N101,LARGE(INDEX(ISNUMBER(--MID(feed!N101,ROW($1:$5),1))*
ROW($1:$5),0),ROW($1:$5))+1,1)*10^ROW($1:$5)/10)</f>
        <v>3335</v>
      </c>
      <c r="O11">
        <f>SUMPRODUCT(MID(0&amp;feed!O101,LARGE(INDEX(ISNUMBER(--MID(feed!O101,ROW($1:$5),1))*
ROW($1:$5),0),ROW($1:$5))+1,1)*10^ROW($1:$5)/10)</f>
        <v>487</v>
      </c>
      <c r="P11" t="str">
        <f>feed!P101</f>
        <v>Untapped</v>
      </c>
      <c r="Q11">
        <f>IF(P11=0,40, IF(P11="Depleted",0, IF(P11="Near Depletion",10, IF(P11="Plentiful",70, IF(P11="Untapped",90,"Error")))))</f>
        <v>90</v>
      </c>
      <c r="R11" t="str">
        <f>feed!Q101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feed!R101</f>
        <v>East Indies</v>
      </c>
      <c r="U11" t="str">
        <f>feed!S101</f>
        <v>Soviet Union</v>
      </c>
      <c r="V1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45447</v>
      </c>
      <c r="W11" t="str">
        <f>feed!U101</f>
        <v>http://blocgame.com/stats.php?id=62199</v>
      </c>
      <c r="X11" s="4">
        <f>SUMPRODUCT(MID(0&amp;feed!V101,LARGE(INDEX(ISNUMBER(--MID(feed!V101,ROW($1:$5),1))*
ROW($1:$5),0),ROW($1:$5))+1,1)*10^ROW($1:$5)/10)</f>
        <v>1</v>
      </c>
      <c r="Y11">
        <f>feed!W101</f>
        <v>0</v>
      </c>
      <c r="Z11" s="4">
        <f>V11-H11*750-K11*375-L11*375</f>
        <v>23322</v>
      </c>
      <c r="AA11" s="8">
        <f>V11/N11</f>
        <v>13.627286356821589</v>
      </c>
      <c r="AB11" s="4">
        <f>N11/6</f>
        <v>555.83333333333337</v>
      </c>
      <c r="AC11" s="4">
        <f>V11/6</f>
        <v>7574.5</v>
      </c>
    </row>
    <row r="12" spans="1:29" hidden="1" x14ac:dyDescent="0.25">
      <c r="A12" t="str">
        <f>feed!A560</f>
        <v>Utopiastan</v>
      </c>
      <c r="B12" t="str">
        <f>feed!B560</f>
        <v>SilmAlpha</v>
      </c>
      <c r="C12" t="str">
        <f>feed!C560</f>
        <v>The Order</v>
      </c>
      <c r="D12">
        <f>SUMPRODUCT(MID(0&amp;feed!D560,LARGE(INDEX(ISNUMBER(--MID(feed!D560,ROW($1:$19),1))*
ROW($1:$19),0),ROW($1:$19))+1,1)*10^ROW($1:$19)/10)</f>
        <v>120</v>
      </c>
      <c r="E12">
        <f>SUMPRODUCT(MID(0&amp;feed!E560,LARGE(INDEX(ISNUMBER(--MID(feed!E560,ROW($1:$19),1))*
ROW($1:$19),0),ROW($1:$19))+1,1)*10^ROW($1:$19)/10)</f>
        <v>11</v>
      </c>
      <c r="F12" t="str">
        <f>feed!F560</f>
        <v>Korean War surplus</v>
      </c>
      <c r="G12" t="str">
        <f>feed!G560</f>
        <v>Angelic</v>
      </c>
      <c r="H12">
        <f>SUMPRODUCT(MID(0&amp;feed!H560,LARGE(INDEX(ISNUMBER(--MID(feed!H560,ROW($1:$19),1))*
ROW($1:$19),0),ROW($1:$19))+1,1)*10^ROW($1:$19)/10)</f>
        <v>8</v>
      </c>
      <c r="I12" t="str">
        <f>feed!I560</f>
        <v>Standard</v>
      </c>
      <c r="J12">
        <f>SUMPRODUCT(MID(0&amp;feed!J560,LARGE(INDEX(ISNUMBER(--MID(feed!J560,ROW($1:$19),1))*
ROW($1:$19),0),ROW($1:$19))+1,1)*10^ROW($1:$19)/10)</f>
        <v>0</v>
      </c>
      <c r="K12">
        <f>SUMPRODUCT(MID(0&amp;feed!K560,LARGE(INDEX(ISNUMBER(--MID(feed!K560,ROW($1:$19),1))*
ROW($1:$19),0),ROW($1:$19))+1,1)*10^ROW($1:$19)/10)</f>
        <v>69</v>
      </c>
      <c r="L12">
        <f>SUMPRODUCT(MID(0&amp;feed!L560,LARGE(INDEX(ISNUMBER(--MID(feed!L560,ROW($1:$19),1))*
ROW($1:$19),0),ROW($1:$19))+1,1)*10^ROW($1:$19)/10)</f>
        <v>5</v>
      </c>
      <c r="M12" t="str">
        <f>feed!M560</f>
        <v>Free Market</v>
      </c>
      <c r="N12">
        <f>SUMPRODUCT(MID(0&amp;feed!N560,LARGE(INDEX(ISNUMBER(--MID(feed!N560,ROW($1:$5),1))*
ROW($1:$5),0),ROW($1:$5))+1,1)*10^ROW($1:$5)/10)</f>
        <v>1108</v>
      </c>
      <c r="O12">
        <f>SUMPRODUCT(MID(0&amp;feed!O560,LARGE(INDEX(ISNUMBER(--MID(feed!O560,ROW($1:$5),1))*
ROW($1:$5),0),ROW($1:$5))+1,1)*10^ROW($1:$5)/10)</f>
        <v>3415</v>
      </c>
      <c r="P12" t="str">
        <f>feed!P560</f>
        <v>Untapped</v>
      </c>
      <c r="Q12">
        <f>IF(P12=0,40, IF(P12="Depleted",0, IF(P12="Near Depletion",10, IF(P12="Plentiful",70, IF(P12="Untapped",90,"Error")))))</f>
        <v>90</v>
      </c>
      <c r="R12" t="str">
        <f>feed!Q560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feed!R560</f>
        <v>Guinea</v>
      </c>
      <c r="U12" t="str">
        <f>feed!S560</f>
        <v>Soviet Union</v>
      </c>
      <c r="V1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66772</v>
      </c>
      <c r="W12" t="str">
        <f>feed!U560</f>
        <v>http://blocgame.com/stats.php?id=56876</v>
      </c>
      <c r="X12" s="4">
        <f>SUMPRODUCT(MID(0&amp;feed!V560,LARGE(INDEX(ISNUMBER(--MID(feed!V560,ROW($1:$5),1))*
ROW($1:$5),0),ROW($1:$5))+1,1)*10^ROW($1:$5)/10)</f>
        <v>0</v>
      </c>
      <c r="Y12">
        <f>feed!W560</f>
        <v>0</v>
      </c>
      <c r="Z12" s="4">
        <f>V12-H12*750-K12*375-L12*375</f>
        <v>33022</v>
      </c>
      <c r="AA12" s="8">
        <f>V12/N12</f>
        <v>60.263537906137181</v>
      </c>
      <c r="AB12" s="4">
        <f>N12/6</f>
        <v>184.66666666666666</v>
      </c>
      <c r="AC12" s="4">
        <f>V12/6</f>
        <v>11128.666666666666</v>
      </c>
    </row>
    <row r="13" spans="1:29" hidden="1" x14ac:dyDescent="0.25">
      <c r="A13" t="str">
        <f>feed!A90</f>
        <v>Dess</v>
      </c>
      <c r="B13" t="str">
        <f>feed!B90</f>
        <v>Raktai</v>
      </c>
      <c r="C13" t="str">
        <f>feed!C90</f>
        <v>The Order</v>
      </c>
      <c r="D13">
        <f>SUMPRODUCT(MID(0&amp;feed!D90,LARGE(INDEX(ISNUMBER(--MID(feed!D90,ROW($1:$19),1))*
ROW($1:$19),0),ROW($1:$19))+1,1)*10^ROW($1:$19)/10)</f>
        <v>109</v>
      </c>
      <c r="E13">
        <f>SUMPRODUCT(MID(0&amp;feed!E90,LARGE(INDEX(ISNUMBER(--MID(feed!E90,ROW($1:$19),1))*
ROW($1:$19),0),ROW($1:$19))+1,1)*10^ROW($1:$19)/10)</f>
        <v>11</v>
      </c>
      <c r="F13" t="str">
        <f>feed!F90</f>
        <v>Korean War surplus</v>
      </c>
      <c r="G13" t="str">
        <f>feed!G90</f>
        <v>Gandhi-like</v>
      </c>
      <c r="H13">
        <f>SUMPRODUCT(MID(0&amp;feed!H90,LARGE(INDEX(ISNUMBER(--MID(feed!H90,ROW($1:$19),1))*
ROW($1:$19),0),ROW($1:$19))+1,1)*10^ROW($1:$19)/10)</f>
        <v>8</v>
      </c>
      <c r="I13" t="str">
        <f>feed!I90</f>
        <v>Standard</v>
      </c>
      <c r="J13">
        <f>SUMPRODUCT(MID(0&amp;feed!J90,LARGE(INDEX(ISNUMBER(--MID(feed!J90,ROW($1:$19),1))*
ROW($1:$19),0),ROW($1:$19))+1,1)*10^ROW($1:$19)/10)</f>
        <v>0</v>
      </c>
      <c r="K13">
        <f>SUMPRODUCT(MID(0&amp;feed!K90,LARGE(INDEX(ISNUMBER(--MID(feed!K90,ROW($1:$19),1))*
ROW($1:$19),0),ROW($1:$19))+1,1)*10^ROW($1:$19)/10)</f>
        <v>48</v>
      </c>
      <c r="L13">
        <f>SUMPRODUCT(MID(0&amp;feed!L90,LARGE(INDEX(ISNUMBER(--MID(feed!L90,ROW($1:$19),1))*
ROW($1:$19),0),ROW($1:$19))+1,1)*10^ROW($1:$19)/10)</f>
        <v>3</v>
      </c>
      <c r="M13" t="str">
        <f>feed!M90</f>
        <v>Free Market</v>
      </c>
      <c r="N13">
        <f>SUMPRODUCT(MID(0&amp;feed!N90,LARGE(INDEX(ISNUMBER(--MID(feed!N90,ROW($1:$5),1))*
ROW($1:$5),0),ROW($1:$5))+1,1)*10^ROW($1:$5)/10)</f>
        <v>3465</v>
      </c>
      <c r="O13">
        <f>SUMPRODUCT(MID(0&amp;feed!O90,LARGE(INDEX(ISNUMBER(--MID(feed!O90,ROW($1:$5),1))*
ROW($1:$5),0),ROW($1:$5))+1,1)*10^ROW($1:$5)/10)</f>
        <v>88</v>
      </c>
      <c r="P13">
        <f>feed!P90</f>
        <v>0</v>
      </c>
      <c r="Q13">
        <f>IF(P13=0,40, IF(P13="Depleted",0, IF(P13="Near Depletion",10, IF(P13="Plentiful",70, IF(P13="Untapped",90,"Error")))))</f>
        <v>40</v>
      </c>
      <c r="R13" t="str">
        <f>feed!Q90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feed!R90</f>
        <v>Pacific Rim</v>
      </c>
      <c r="U13" t="str">
        <f>feed!S90</f>
        <v>United States</v>
      </c>
      <c r="V13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79434</v>
      </c>
      <c r="W13" t="str">
        <f>feed!U90</f>
        <v>http://blocgame.com/stats.php?id=63586</v>
      </c>
      <c r="X13" s="4">
        <f>SUMPRODUCT(MID(0&amp;feed!V90,LARGE(INDEX(ISNUMBER(--MID(feed!V90,ROW($1:$5),1))*
ROW($1:$5),0),ROW($1:$5))+1,1)*10^ROW($1:$5)/10)</f>
        <v>0</v>
      </c>
      <c r="Y13">
        <f>feed!W90</f>
        <v>0</v>
      </c>
      <c r="Z13" s="4">
        <f>V13-H13*750-K13*375-L13*375</f>
        <v>54309</v>
      </c>
      <c r="AA13" s="8">
        <f>V13/N13</f>
        <v>22.924675324675324</v>
      </c>
      <c r="AB13" s="4">
        <f>N13/6</f>
        <v>577.5</v>
      </c>
      <c r="AC13" s="4">
        <f>V13/6</f>
        <v>13239</v>
      </c>
    </row>
    <row r="14" spans="1:29" hidden="1" x14ac:dyDescent="0.25">
      <c r="A14" t="str">
        <f>feed!A17</f>
        <v>Cirno</v>
      </c>
      <c r="B14" t="str">
        <f>feed!B17</f>
        <v>jc99</v>
      </c>
      <c r="C14" t="str">
        <f>feed!C17</f>
        <v>The Federal Colonies</v>
      </c>
      <c r="D14">
        <f>SUMPRODUCT(MID(0&amp;feed!D17,LARGE(INDEX(ISNUMBER(--MID(feed!D17,ROW($1:$19),1))*
ROW($1:$19),0),ROW($1:$19))+1,1)*10^ROW($1:$19)/10)</f>
        <v>169</v>
      </c>
      <c r="E14">
        <f>SUMPRODUCT(MID(0&amp;feed!E17,LARGE(INDEX(ISNUMBER(--MID(feed!E17,ROW($1:$19),1))*
ROW($1:$19),0),ROW($1:$19))+1,1)*10^ROW($1:$19)/10)</f>
        <v>12</v>
      </c>
      <c r="F14" t="str">
        <f>feed!F17</f>
        <v>Korean War surplus</v>
      </c>
      <c r="G14" t="str">
        <f>feed!G17</f>
        <v>Gandhi-like</v>
      </c>
      <c r="H14">
        <f>SUMPRODUCT(MID(0&amp;feed!H17,LARGE(INDEX(ISNUMBER(--MID(feed!H17,ROW($1:$19),1))*
ROW($1:$19),0),ROW($1:$19))+1,1)*10^ROW($1:$19)/10)</f>
        <v>8</v>
      </c>
      <c r="I14" t="str">
        <f>feed!I17</f>
        <v>Poor</v>
      </c>
      <c r="J14">
        <f>SUMPRODUCT(MID(0&amp;feed!J17,LARGE(INDEX(ISNUMBER(--MID(feed!J17,ROW($1:$19),1))*
ROW($1:$19),0),ROW($1:$19))+1,1)*10^ROW($1:$19)/10)</f>
        <v>0</v>
      </c>
      <c r="K14">
        <f>SUMPRODUCT(MID(0&amp;feed!K17,LARGE(INDEX(ISNUMBER(--MID(feed!K17,ROW($1:$19),1))*
ROW($1:$19),0),ROW($1:$19))+1,1)*10^ROW($1:$19)/10)</f>
        <v>34</v>
      </c>
      <c r="L14">
        <f>SUMPRODUCT(MID(0&amp;feed!L17,LARGE(INDEX(ISNUMBER(--MID(feed!L17,ROW($1:$19),1))*
ROW($1:$19),0),ROW($1:$19))+1,1)*10^ROW($1:$19)/10)</f>
        <v>2</v>
      </c>
      <c r="M14" t="str">
        <f>feed!M17</f>
        <v>Central Planning</v>
      </c>
      <c r="N14">
        <f>SUMPRODUCT(MID(0&amp;feed!N17,LARGE(INDEX(ISNUMBER(--MID(feed!N17,ROW($1:$5),1))*
ROW($1:$5),0),ROW($1:$5))+1,1)*10^ROW($1:$5)/10)</f>
        <v>4630</v>
      </c>
      <c r="O14">
        <f>SUMPRODUCT(MID(0&amp;feed!O17,LARGE(INDEX(ISNUMBER(--MID(feed!O17,ROW($1:$5),1))*
ROW($1:$5),0),ROW($1:$5))+1,1)*10^ROW($1:$5)/10)</f>
        <v>164</v>
      </c>
      <c r="P14" t="str">
        <f>feed!P17</f>
        <v>Plentiful</v>
      </c>
      <c r="Q14">
        <f>IF(P14=0,40, IF(P14="Depleted",0, IF(P14="Near Depletion",10, IF(P14="Plentiful",70, IF(P14="Untapped",90,"Error")))))</f>
        <v>70</v>
      </c>
      <c r="R14" t="str">
        <f>feed!Q17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feed!R17</f>
        <v>Caribbean</v>
      </c>
      <c r="U14" t="str">
        <f>feed!S17</f>
        <v>Soviet Union</v>
      </c>
      <c r="V14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4" t="str">
        <f>feed!U17</f>
        <v>http://blocgame.com/stats.php?id=43375</v>
      </c>
      <c r="X14" s="4">
        <f>SUMPRODUCT(MID(0&amp;feed!V17,LARGE(INDEX(ISNUMBER(--MID(feed!V17,ROW($1:$5),1))*
ROW($1:$5),0),ROW($1:$5))+1,1)*10^ROW($1:$5)/10)</f>
        <v>1</v>
      </c>
      <c r="Y14">
        <f>feed!W17</f>
        <v>0</v>
      </c>
      <c r="Z14" s="4">
        <f>V14-H14*750-K14*375-L14*375</f>
        <v>22125</v>
      </c>
      <c r="AA14" s="8">
        <f>V14/N14</f>
        <v>8.9902807775377962</v>
      </c>
      <c r="AB14" s="4">
        <f>N14/6</f>
        <v>771.66666666666663</v>
      </c>
      <c r="AC14" s="4">
        <f>V14/6</f>
        <v>6937.5</v>
      </c>
    </row>
    <row r="15" spans="1:29" hidden="1" x14ac:dyDescent="0.25">
      <c r="A15" t="str">
        <f>feed!A21</f>
        <v>Cubania</v>
      </c>
      <c r="B15" t="str">
        <f>feed!B21</f>
        <v>General Fidelis</v>
      </c>
      <c r="C15" t="str">
        <f>feed!C21</f>
        <v>The Order</v>
      </c>
      <c r="D15">
        <f>SUMPRODUCT(MID(0&amp;feed!D21,LARGE(INDEX(ISNUMBER(--MID(feed!D21,ROW($1:$19),1))*
ROW($1:$19),0),ROW($1:$19))+1,1)*10^ROW($1:$19)/10)</f>
        <v>118</v>
      </c>
      <c r="E15">
        <f>SUMPRODUCT(MID(0&amp;feed!E21,LARGE(INDEX(ISNUMBER(--MID(feed!E21,ROW($1:$19),1))*
ROW($1:$19),0),ROW($1:$19))+1,1)*10^ROW($1:$19)/10)</f>
        <v>4</v>
      </c>
      <c r="F15" t="str">
        <f>feed!F21</f>
        <v>Korean War surplus</v>
      </c>
      <c r="G15" t="str">
        <f>feed!G21</f>
        <v>Gandhi-like</v>
      </c>
      <c r="H15">
        <f>SUMPRODUCT(MID(0&amp;feed!H21,LARGE(INDEX(ISNUMBER(--MID(feed!H21,ROW($1:$19),1))*
ROW($1:$19),0),ROW($1:$19))+1,1)*10^ROW($1:$19)/10)</f>
        <v>7</v>
      </c>
      <c r="I15" t="str">
        <f>feed!I21</f>
        <v>Standard</v>
      </c>
      <c r="J15">
        <f>SUMPRODUCT(MID(0&amp;feed!J21,LARGE(INDEX(ISNUMBER(--MID(feed!J21,ROW($1:$19),1))*
ROW($1:$19),0),ROW($1:$19))+1,1)*10^ROW($1:$19)/10)</f>
        <v>17</v>
      </c>
      <c r="K15">
        <f>SUMPRODUCT(MID(0&amp;feed!K21,LARGE(INDEX(ISNUMBER(--MID(feed!K21,ROW($1:$19),1))*
ROW($1:$19),0),ROW($1:$19))+1,1)*10^ROW($1:$19)/10)</f>
        <v>60</v>
      </c>
      <c r="L15">
        <f>SUMPRODUCT(MID(0&amp;feed!L21,LARGE(INDEX(ISNUMBER(--MID(feed!L21,ROW($1:$19),1))*
ROW($1:$19),0),ROW($1:$19))+1,1)*10^ROW($1:$19)/10)</f>
        <v>18</v>
      </c>
      <c r="M15" t="str">
        <f>feed!M21</f>
        <v>Central Planning</v>
      </c>
      <c r="N15">
        <f>SUMPRODUCT(MID(0&amp;feed!N21,LARGE(INDEX(ISNUMBER(--MID(feed!N21,ROW($1:$5),1))*
ROW($1:$5),0),ROW($1:$5))+1,1)*10^ROW($1:$5)/10)</f>
        <v>4539</v>
      </c>
      <c r="O15">
        <f>SUMPRODUCT(MID(0&amp;feed!O21,LARGE(INDEX(ISNUMBER(--MID(feed!O21,ROW($1:$5),1))*
ROW($1:$5),0),ROW($1:$5))+1,1)*10^ROW($1:$5)/10)</f>
        <v>18</v>
      </c>
      <c r="P15" t="str">
        <f>feed!P21</f>
        <v>Untapped</v>
      </c>
      <c r="Q15">
        <f>IF(P15=0,40, IF(P15="Depleted",0, IF(P15="Near Depletion",10, IF(P15="Plentiful",70, IF(P15="Untapped",90,"Error")))))</f>
        <v>90</v>
      </c>
      <c r="R15" t="str">
        <f>feed!Q21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feed!R21</f>
        <v>Mesoamerica</v>
      </c>
      <c r="U15" t="str">
        <f>feed!S21</f>
        <v>Soviet Union</v>
      </c>
      <c r="V1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15" t="str">
        <f>feed!U21</f>
        <v>http://blocgame.com/stats.php?id=47349</v>
      </c>
      <c r="X15" s="4">
        <f>SUMPRODUCT(MID(0&amp;feed!V21,LARGE(INDEX(ISNUMBER(--MID(feed!V21,ROW($1:$5),1))*
ROW($1:$5),0),ROW($1:$5))+1,1)*10^ROW($1:$5)/10)</f>
        <v>0</v>
      </c>
      <c r="Y15">
        <f>feed!W21</f>
        <v>0</v>
      </c>
      <c r="Z15" s="4">
        <f>V15-H15*750-K15*375-L15*375</f>
        <v>27256</v>
      </c>
      <c r="AA15" s="8">
        <f>V15/N15</f>
        <v>13.605640008812514</v>
      </c>
      <c r="AB15" s="4">
        <f>N15/6</f>
        <v>756.5</v>
      </c>
      <c r="AC15" s="4">
        <f>V15/6</f>
        <v>10292.666666666666</v>
      </c>
    </row>
    <row r="16" spans="1:29" hidden="1" x14ac:dyDescent="0.25">
      <c r="A16" t="str">
        <f>feed!A349</f>
        <v>OurTown</v>
      </c>
      <c r="B16" t="str">
        <f>feed!B349</f>
        <v>StarlightGlimmer</v>
      </c>
      <c r="C16" t="str">
        <f>feed!C349</f>
        <v>The Order</v>
      </c>
      <c r="D16">
        <f>SUMPRODUCT(MID(0&amp;feed!D349,LARGE(INDEX(ISNUMBER(--MID(feed!D349,ROW($1:$19),1))*
ROW($1:$19),0),ROW($1:$19))+1,1)*10^ROW($1:$19)/10)</f>
        <v>150</v>
      </c>
      <c r="E16">
        <f>SUMPRODUCT(MID(0&amp;feed!E349,LARGE(INDEX(ISNUMBER(--MID(feed!E349,ROW($1:$19),1))*
ROW($1:$19),0),ROW($1:$19))+1,1)*10^ROW($1:$19)/10)</f>
        <v>12</v>
      </c>
      <c r="F16" t="str">
        <f>feed!F349</f>
        <v>Vietnam War surplus</v>
      </c>
      <c r="G16" t="str">
        <f>feed!G349</f>
        <v>Gandhi-like</v>
      </c>
      <c r="H16">
        <f>SUMPRODUCT(MID(0&amp;feed!H349,LARGE(INDEX(ISNUMBER(--MID(feed!H349,ROW($1:$19),1))*
ROW($1:$19),0),ROW($1:$19))+1,1)*10^ROW($1:$19)/10)</f>
        <v>7</v>
      </c>
      <c r="I16" t="str">
        <f>feed!I349</f>
        <v>Good</v>
      </c>
      <c r="J16">
        <f>SUMPRODUCT(MID(0&amp;feed!J349,LARGE(INDEX(ISNUMBER(--MID(feed!J349,ROW($1:$19),1))*
ROW($1:$19),0),ROW($1:$19))+1,1)*10^ROW($1:$19)/10)</f>
        <v>16</v>
      </c>
      <c r="K16">
        <f>SUMPRODUCT(MID(0&amp;feed!K349,LARGE(INDEX(ISNUMBER(--MID(feed!K349,ROW($1:$19),1))*
ROW($1:$19),0),ROW($1:$19))+1,1)*10^ROW($1:$19)/10)</f>
        <v>46</v>
      </c>
      <c r="L16">
        <f>SUMPRODUCT(MID(0&amp;feed!L349,LARGE(INDEX(ISNUMBER(--MID(feed!L349,ROW($1:$19),1))*
ROW($1:$19),0),ROW($1:$19))+1,1)*10^ROW($1:$19)/10)</f>
        <v>26</v>
      </c>
      <c r="M16" t="str">
        <f>feed!M349</f>
        <v>Central Planning</v>
      </c>
      <c r="N16">
        <f>SUMPRODUCT(MID(0&amp;feed!N349,LARGE(INDEX(ISNUMBER(--MID(feed!N349,ROW($1:$5),1))*
ROW($1:$5),0),ROW($1:$5))+1,1)*10^ROW($1:$5)/10)</f>
        <v>1832</v>
      </c>
      <c r="O16">
        <f>SUMPRODUCT(MID(0&amp;feed!O349,LARGE(INDEX(ISNUMBER(--MID(feed!O349,ROW($1:$5),1))*
ROW($1:$5),0),ROW($1:$5))+1,1)*10^ROW($1:$5)/10)</f>
        <v>3000</v>
      </c>
      <c r="P16" t="str">
        <f>feed!P349</f>
        <v>Untapped</v>
      </c>
      <c r="Q16">
        <f>IF(P16=0,40, IF(P16="Depleted",0, IF(P16="Near Depletion",10, IF(P16="Plentiful",70, IF(P16="Untapped",90,"Error")))))</f>
        <v>90</v>
      </c>
      <c r="R16" t="str">
        <f>feed!Q349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feed!R349</f>
        <v>Persia</v>
      </c>
      <c r="U16" t="str">
        <f>feed!S349</f>
        <v>Soviet Union</v>
      </c>
      <c r="V16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55541</v>
      </c>
      <c r="W16" t="str">
        <f>feed!U349</f>
        <v>http://blocgame.com/stats.php?id=51681</v>
      </c>
      <c r="X16" s="4">
        <f>SUMPRODUCT(MID(0&amp;feed!V349,LARGE(INDEX(ISNUMBER(--MID(feed!V349,ROW($1:$5),1))*
ROW($1:$5),0),ROW($1:$5))+1,1)*10^ROW($1:$5)/10)</f>
        <v>0</v>
      </c>
      <c r="Y16">
        <f>feed!W349</f>
        <v>0</v>
      </c>
      <c r="Z16" s="4">
        <f>V16-H16*750-K16*375-L16*375</f>
        <v>23291</v>
      </c>
      <c r="AA16" s="8">
        <f>V16/N16</f>
        <v>30.317139737991265</v>
      </c>
      <c r="AB16" s="4">
        <f>N16/6</f>
        <v>305.33333333333331</v>
      </c>
      <c r="AC16" s="4">
        <f>V16/6</f>
        <v>9256.8333333333339</v>
      </c>
    </row>
    <row r="17" spans="1:29" hidden="1" x14ac:dyDescent="0.25">
      <c r="A17" t="str">
        <f>feed!A490</f>
        <v>Blackwater Inc</v>
      </c>
      <c r="B17" t="str">
        <f>feed!B490</f>
        <v>Dark Tenno</v>
      </c>
      <c r="C17" t="str">
        <f>feed!C490</f>
        <v>PIRATES</v>
      </c>
      <c r="D17">
        <f>SUMPRODUCT(MID(0&amp;feed!D490,LARGE(INDEX(ISNUMBER(--MID(feed!D490,ROW($1:$19),1))*
ROW($1:$19),0),ROW($1:$19))+1,1)*10^ROW($1:$19)/10)</f>
        <v>135</v>
      </c>
      <c r="E17">
        <f>SUMPRODUCT(MID(0&amp;feed!E490,LARGE(INDEX(ISNUMBER(--MID(feed!E490,ROW($1:$19),1))*
ROW($1:$19),0),ROW($1:$19))+1,1)*10^ROW($1:$19)/10)</f>
        <v>24</v>
      </c>
      <c r="F17" t="str">
        <f>feed!F490</f>
        <v>Korean War surplus</v>
      </c>
      <c r="G17" t="str">
        <f>feed!G490</f>
        <v>Gandhi-like</v>
      </c>
      <c r="H17">
        <f>SUMPRODUCT(MID(0&amp;feed!H490,LARGE(INDEX(ISNUMBER(--MID(feed!H490,ROW($1:$19),1))*
ROW($1:$19),0),ROW($1:$19))+1,1)*10^ROW($1:$19)/10)</f>
        <v>7</v>
      </c>
      <c r="I17" t="str">
        <f>feed!I490</f>
        <v>Good</v>
      </c>
      <c r="J17">
        <f>SUMPRODUCT(MID(0&amp;feed!J490,LARGE(INDEX(ISNUMBER(--MID(feed!J490,ROW($1:$19),1))*
ROW($1:$19),0),ROW($1:$19))+1,1)*10^ROW($1:$19)/10)</f>
        <v>11</v>
      </c>
      <c r="K17">
        <f>SUMPRODUCT(MID(0&amp;feed!K490,LARGE(INDEX(ISNUMBER(--MID(feed!K490,ROW($1:$19),1))*
ROW($1:$19),0),ROW($1:$19))+1,1)*10^ROW($1:$19)/10)</f>
        <v>24</v>
      </c>
      <c r="L17">
        <f>SUMPRODUCT(MID(0&amp;feed!L490,LARGE(INDEX(ISNUMBER(--MID(feed!L490,ROW($1:$19),1))*
ROW($1:$19),0),ROW($1:$19))+1,1)*10^ROW($1:$19)/10)</f>
        <v>0</v>
      </c>
      <c r="M17" t="str">
        <f>feed!M490</f>
        <v>Central Planning</v>
      </c>
      <c r="N17">
        <f>SUMPRODUCT(MID(0&amp;feed!N490,LARGE(INDEX(ISNUMBER(--MID(feed!N490,ROW($1:$5),1))*
ROW($1:$5),0),ROW($1:$5))+1,1)*10^ROW($1:$5)/10)</f>
        <v>1318</v>
      </c>
      <c r="O17">
        <f>SUMPRODUCT(MID(0&amp;feed!O490,LARGE(INDEX(ISNUMBER(--MID(feed!O490,ROW($1:$5),1))*
ROW($1:$5),0),ROW($1:$5))+1,1)*10^ROW($1:$5)/10)</f>
        <v>237</v>
      </c>
      <c r="P17" t="str">
        <f>feed!P490</f>
        <v>Untapped</v>
      </c>
      <c r="Q17">
        <f>IF(P17=0,40, IF(P17="Depleted",0, IF(P17="Near Depletion",10, IF(P17="Plentiful",70, IF(P17="Untapped",90,"Error")))))</f>
        <v>90</v>
      </c>
      <c r="R17" t="str">
        <f>feed!Q490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feed!R490</f>
        <v>East Indies</v>
      </c>
      <c r="U17" t="str">
        <f>feed!S490</f>
        <v>Soviet Union</v>
      </c>
      <c r="V1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44449</v>
      </c>
      <c r="W17" t="str">
        <f>feed!U490</f>
        <v>http://blocgame.com/stats.php?id=64016</v>
      </c>
      <c r="X17" s="4">
        <f>SUMPRODUCT(MID(0&amp;feed!V490,LARGE(INDEX(ISNUMBER(--MID(feed!V490,ROW($1:$5),1))*
ROW($1:$5),0),ROW($1:$5))+1,1)*10^ROW($1:$5)/10)</f>
        <v>2</v>
      </c>
      <c r="Y17">
        <f>feed!W490</f>
        <v>0</v>
      </c>
      <c r="Z17" s="4">
        <f>V17-H17*750-K17*375-L17*375</f>
        <v>30199</v>
      </c>
      <c r="AA17" s="8">
        <f>V17/N17</f>
        <v>33.724582701062218</v>
      </c>
      <c r="AB17" s="4">
        <f>N17/6</f>
        <v>219.66666666666666</v>
      </c>
      <c r="AC17" s="4">
        <f>V17/6</f>
        <v>7408.166666666667</v>
      </c>
    </row>
    <row r="18" spans="1:29" hidden="1" x14ac:dyDescent="0.25">
      <c r="A18" t="str">
        <f>feed!A202</f>
        <v>South Uganda</v>
      </c>
      <c r="B18" t="str">
        <f>feed!B202</f>
        <v>Dr. Idi Amin</v>
      </c>
      <c r="C18">
        <f>feed!C202</f>
        <v>0</v>
      </c>
      <c r="D18">
        <f>SUMPRODUCT(MID(0&amp;feed!D202,LARGE(INDEX(ISNUMBER(--MID(feed!D202,ROW($1:$19),1))*
ROW($1:$19),0),ROW($1:$19))+1,1)*10^ROW($1:$19)/10)</f>
        <v>156</v>
      </c>
      <c r="E18">
        <f>SUMPRODUCT(MID(0&amp;feed!E202,LARGE(INDEX(ISNUMBER(--MID(feed!E202,ROW($1:$19),1))*
ROW($1:$19),0),ROW($1:$19))+1,1)*10^ROW($1:$19)/10)</f>
        <v>16</v>
      </c>
      <c r="F18" t="str">
        <f>feed!F202</f>
        <v>Almost Modern</v>
      </c>
      <c r="G18" t="str">
        <f>feed!G202</f>
        <v>Good</v>
      </c>
      <c r="H18">
        <f>SUMPRODUCT(MID(0&amp;feed!H202,LARGE(INDEX(ISNUMBER(--MID(feed!H202,ROW($1:$19),1))*
ROW($1:$19),0),ROW($1:$19))+1,1)*10^ROW($1:$19)/10)</f>
        <v>7</v>
      </c>
      <c r="I18" t="str">
        <f>feed!I202</f>
        <v>Good</v>
      </c>
      <c r="J18">
        <f>SUMPRODUCT(MID(0&amp;feed!J202,LARGE(INDEX(ISNUMBER(--MID(feed!J202,ROW($1:$19),1))*
ROW($1:$19),0),ROW($1:$19))+1,1)*10^ROW($1:$19)/10)</f>
        <v>1</v>
      </c>
      <c r="K18">
        <f>SUMPRODUCT(MID(0&amp;feed!K202,LARGE(INDEX(ISNUMBER(--MID(feed!K202,ROW($1:$19),1))*
ROW($1:$19),0),ROW($1:$19))+1,1)*10^ROW($1:$19)/10)</f>
        <v>41</v>
      </c>
      <c r="L18">
        <f>SUMPRODUCT(MID(0&amp;feed!L202,LARGE(INDEX(ISNUMBER(--MID(feed!L202,ROW($1:$19),1))*
ROW($1:$19),0),ROW($1:$19))+1,1)*10^ROW($1:$19)/10)</f>
        <v>7</v>
      </c>
      <c r="M18" t="str">
        <f>feed!M202</f>
        <v>Central Planning</v>
      </c>
      <c r="N18">
        <f>SUMPRODUCT(MID(0&amp;feed!N202,LARGE(INDEX(ISNUMBER(--MID(feed!N202,ROW($1:$5),1))*
ROW($1:$5),0),ROW($1:$5))+1,1)*10^ROW($1:$5)/10)</f>
        <v>2561</v>
      </c>
      <c r="O18">
        <f>SUMPRODUCT(MID(0&amp;feed!O202,LARGE(INDEX(ISNUMBER(--MID(feed!O202,ROW($1:$5),1))*
ROW($1:$5),0),ROW($1:$5))+1,1)*10^ROW($1:$5)/10)</f>
        <v>417</v>
      </c>
      <c r="P18" t="str">
        <f>feed!P202</f>
        <v>Untapped</v>
      </c>
      <c r="Q18">
        <f>IF(P18=0,40, IF(P18="Depleted",0, IF(P18="Near Depletion",10, IF(P18="Plentiful",70, IF(P18="Untapped",90,"Error")))))</f>
        <v>90</v>
      </c>
      <c r="R18" t="str">
        <f>feed!Q202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feed!R202</f>
        <v>Southern Africa</v>
      </c>
      <c r="U18" t="str">
        <f>feed!S202</f>
        <v>Soviet Union</v>
      </c>
      <c r="V1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49092</v>
      </c>
      <c r="W18" t="str">
        <f>feed!U202</f>
        <v>http://blocgame.com/stats.php?id=63128</v>
      </c>
      <c r="X18" s="4">
        <f>SUMPRODUCT(MID(0&amp;feed!V202,LARGE(INDEX(ISNUMBER(--MID(feed!V202,ROW($1:$5),1))*
ROW($1:$5),0),ROW($1:$5))+1,1)*10^ROW($1:$5)/10)</f>
        <v>0</v>
      </c>
      <c r="Y18">
        <f>feed!W202</f>
        <v>0</v>
      </c>
      <c r="Z18" s="4">
        <f>V18-H18*750-K18*375-L18*375</f>
        <v>25842</v>
      </c>
      <c r="AA18" s="8">
        <f>V18/N18</f>
        <v>19.169074580242093</v>
      </c>
      <c r="AB18" s="4">
        <f>N18/6</f>
        <v>426.83333333333331</v>
      </c>
      <c r="AC18" s="4">
        <f>V18/6</f>
        <v>8182</v>
      </c>
    </row>
    <row r="19" spans="1:29" hidden="1" x14ac:dyDescent="0.25">
      <c r="A19" t="str">
        <f>feed!A252</f>
        <v>Avarice</v>
      </c>
      <c r="B19" t="str">
        <f>feed!B252</f>
        <v>Plutus</v>
      </c>
      <c r="C19" t="str">
        <f>feed!C252</f>
        <v>The Order</v>
      </c>
      <c r="D19">
        <f>SUMPRODUCT(MID(0&amp;feed!D252,LARGE(INDEX(ISNUMBER(--MID(feed!D252,ROW($1:$19),1))*
ROW($1:$19),0),ROW($1:$19))+1,1)*10^ROW($1:$19)/10)</f>
        <v>143</v>
      </c>
      <c r="E19">
        <f>SUMPRODUCT(MID(0&amp;feed!E252,LARGE(INDEX(ISNUMBER(--MID(feed!E252,ROW($1:$19),1))*
ROW($1:$19),0),ROW($1:$19))+1,1)*10^ROW($1:$19)/10)</f>
        <v>11</v>
      </c>
      <c r="F19" t="str">
        <f>feed!F252</f>
        <v>Vietnam War surplus</v>
      </c>
      <c r="G19" t="str">
        <f>feed!G252</f>
        <v>Normal</v>
      </c>
      <c r="H19">
        <f>SUMPRODUCT(MID(0&amp;feed!H252,LARGE(INDEX(ISNUMBER(--MID(feed!H252,ROW($1:$19),1))*
ROW($1:$19),0),ROW($1:$19))+1,1)*10^ROW($1:$19)/10)</f>
        <v>7</v>
      </c>
      <c r="I19" t="str">
        <f>feed!I252</f>
        <v>Good</v>
      </c>
      <c r="J19">
        <f>SUMPRODUCT(MID(0&amp;feed!J252,LARGE(INDEX(ISNUMBER(--MID(feed!J252,ROW($1:$19),1))*
ROW($1:$19),0),ROW($1:$19))+1,1)*10^ROW($1:$19)/10)</f>
        <v>0</v>
      </c>
      <c r="K19">
        <f>SUMPRODUCT(MID(0&amp;feed!K252,LARGE(INDEX(ISNUMBER(--MID(feed!K252,ROW($1:$19),1))*
ROW($1:$19),0),ROW($1:$19))+1,1)*10^ROW($1:$19)/10)</f>
        <v>77</v>
      </c>
      <c r="L19">
        <f>SUMPRODUCT(MID(0&amp;feed!L252,LARGE(INDEX(ISNUMBER(--MID(feed!L252,ROW($1:$19),1))*
ROW($1:$19),0),ROW($1:$19))+1,1)*10^ROW($1:$19)/10)</f>
        <v>36</v>
      </c>
      <c r="M19" t="str">
        <f>feed!M252</f>
        <v>Free Market</v>
      </c>
      <c r="N19">
        <f>SUMPRODUCT(MID(0&amp;feed!N252,LARGE(INDEX(ISNUMBER(--MID(feed!N252,ROW($1:$5),1))*
ROW($1:$5),0),ROW($1:$5))+1,1)*10^ROW($1:$5)/10)</f>
        <v>2286</v>
      </c>
      <c r="O19">
        <f>SUMPRODUCT(MID(0&amp;feed!O252,LARGE(INDEX(ISNUMBER(--MID(feed!O252,ROW($1:$5),1))*
ROW($1:$5),0),ROW($1:$5))+1,1)*10^ROW($1:$5)/10)</f>
        <v>21</v>
      </c>
      <c r="P19" t="str">
        <f>feed!P252</f>
        <v>Plentiful</v>
      </c>
      <c r="Q19">
        <f>IF(P19=0,40, IF(P19="Depleted",0, IF(P19="Near Depletion",10, IF(P19="Plentiful",70, IF(P19="Untapped",90,"Error")))))</f>
        <v>70</v>
      </c>
      <c r="R19" t="str">
        <f>feed!Q252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feed!R252</f>
        <v>East Indies</v>
      </c>
      <c r="U19" t="str">
        <f>feed!S252</f>
        <v>United States</v>
      </c>
      <c r="V19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98116</v>
      </c>
      <c r="W19" t="str">
        <f>feed!U252</f>
        <v>http://blocgame.com/stats.php?id=63966</v>
      </c>
      <c r="X19" s="4">
        <f>SUMPRODUCT(MID(0&amp;feed!V252,LARGE(INDEX(ISNUMBER(--MID(feed!V252,ROW($1:$5),1))*
ROW($1:$5),0),ROW($1:$5))+1,1)*10^ROW($1:$5)/10)</f>
        <v>1</v>
      </c>
      <c r="Y19">
        <f>feed!W252</f>
        <v>0</v>
      </c>
      <c r="Z19" s="4">
        <f>V19-H19*750-K19*375-L19*375</f>
        <v>50491</v>
      </c>
      <c r="AA19" s="8">
        <f>V19/N19</f>
        <v>42.920384951881012</v>
      </c>
      <c r="AB19" s="4">
        <f>N19/6</f>
        <v>381</v>
      </c>
      <c r="AC19" s="4">
        <f>V19/6</f>
        <v>16352.666666666666</v>
      </c>
    </row>
    <row r="20" spans="1:29" hidden="1" x14ac:dyDescent="0.25">
      <c r="A20" t="str">
        <f>feed!A217</f>
        <v>Tyrantia</v>
      </c>
      <c r="B20" t="str">
        <f>feed!B217</f>
        <v>Malakal</v>
      </c>
      <c r="C20" t="str">
        <f>feed!C217</f>
        <v>Interpol</v>
      </c>
      <c r="D20">
        <f>SUMPRODUCT(MID(0&amp;feed!D217,LARGE(INDEX(ISNUMBER(--MID(feed!D217,ROW($1:$19),1))*
ROW($1:$19),0),ROW($1:$19))+1,1)*10^ROW($1:$19)/10)</f>
        <v>127</v>
      </c>
      <c r="E20">
        <f>SUMPRODUCT(MID(0&amp;feed!E217,LARGE(INDEX(ISNUMBER(--MID(feed!E217,ROW($1:$19),1))*
ROW($1:$19),0),ROW($1:$19))+1,1)*10^ROW($1:$19)/10)</f>
        <v>12</v>
      </c>
      <c r="F20" t="str">
        <f>feed!F217</f>
        <v>Vietnam War surplus</v>
      </c>
      <c r="G20" t="str">
        <f>feed!G217</f>
        <v>Nice</v>
      </c>
      <c r="H20">
        <f>SUMPRODUCT(MID(0&amp;feed!H217,LARGE(INDEX(ISNUMBER(--MID(feed!H217,ROW($1:$19),1))*
ROW($1:$19),0),ROW($1:$19))+1,1)*10^ROW($1:$19)/10)</f>
        <v>7</v>
      </c>
      <c r="I20" t="str">
        <f>feed!I217</f>
        <v>Good</v>
      </c>
      <c r="J20">
        <f>SUMPRODUCT(MID(0&amp;feed!J217,LARGE(INDEX(ISNUMBER(--MID(feed!J217,ROW($1:$19),1))*
ROW($1:$19),0),ROW($1:$19))+1,1)*10^ROW($1:$19)/10)</f>
        <v>0</v>
      </c>
      <c r="K20">
        <f>SUMPRODUCT(MID(0&amp;feed!K217,LARGE(INDEX(ISNUMBER(--MID(feed!K217,ROW($1:$19),1))*
ROW($1:$19),0),ROW($1:$19))+1,1)*10^ROW($1:$19)/10)</f>
        <v>45</v>
      </c>
      <c r="L20">
        <f>SUMPRODUCT(MID(0&amp;feed!L217,LARGE(INDEX(ISNUMBER(--MID(feed!L217,ROW($1:$19),1))*
ROW($1:$19),0),ROW($1:$19))+1,1)*10^ROW($1:$19)/10)</f>
        <v>27</v>
      </c>
      <c r="M20" t="str">
        <f>feed!M217</f>
        <v>Central Planning</v>
      </c>
      <c r="N20">
        <f>SUMPRODUCT(MID(0&amp;feed!N217,LARGE(INDEX(ISNUMBER(--MID(feed!N217,ROW($1:$5),1))*
ROW($1:$5),0),ROW($1:$5))+1,1)*10^ROW($1:$5)/10)</f>
        <v>2468</v>
      </c>
      <c r="O20">
        <f>SUMPRODUCT(MID(0&amp;feed!O217,LARGE(INDEX(ISNUMBER(--MID(feed!O217,ROW($1:$5),1))*
ROW($1:$5),0),ROW($1:$5))+1,1)*10^ROW($1:$5)/10)</f>
        <v>8458</v>
      </c>
      <c r="P20" t="str">
        <f>feed!P217</f>
        <v>Untapped</v>
      </c>
      <c r="Q20">
        <f>IF(P20=0,40, IF(P20="Depleted",0, IF(P20="Near Depletion",10, IF(P20="Plentiful",70, IF(P20="Untapped",90,"Error")))))</f>
        <v>90</v>
      </c>
      <c r="R20" t="str">
        <f>feed!Q217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feed!R217</f>
        <v>Arabia</v>
      </c>
      <c r="U20" t="str">
        <f>feed!S217</f>
        <v>Soviet Union</v>
      </c>
      <c r="V20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79537</v>
      </c>
      <c r="W20" t="str">
        <f>feed!U217</f>
        <v>http://blocgame.com/stats.php?id=40238</v>
      </c>
      <c r="X20" s="4">
        <f>SUMPRODUCT(MID(0&amp;feed!V217,LARGE(INDEX(ISNUMBER(--MID(feed!V217,ROW($1:$5),1))*
ROW($1:$5),0),ROW($1:$5))+1,1)*10^ROW($1:$5)/10)</f>
        <v>2</v>
      </c>
      <c r="Y20">
        <f>feed!W217</f>
        <v>0.05</v>
      </c>
      <c r="Z20" s="4">
        <f>V20-H20*750-K20*375-L20*375</f>
        <v>47287</v>
      </c>
      <c r="AA20" s="8">
        <f>V20/N20</f>
        <v>32.227309562398702</v>
      </c>
      <c r="AB20" s="4">
        <f>N20/6</f>
        <v>411.33333333333331</v>
      </c>
      <c r="AC20" s="4">
        <f>V20/6</f>
        <v>13256.166666666666</v>
      </c>
    </row>
    <row r="21" spans="1:29" hidden="1" x14ac:dyDescent="0.25">
      <c r="A21" t="str">
        <f>feed!A67</f>
        <v>Tamil Kingdom</v>
      </c>
      <c r="B21" t="str">
        <f>feed!B67</f>
        <v>Chola I</v>
      </c>
      <c r="C21" t="str">
        <f>feed!C67</f>
        <v>The Order</v>
      </c>
      <c r="D21">
        <f>SUMPRODUCT(MID(0&amp;feed!D67,LARGE(INDEX(ISNUMBER(--MID(feed!D67,ROW($1:$19),1))*
ROW($1:$19),0),ROW($1:$19))+1,1)*10^ROW($1:$19)/10)</f>
        <v>228</v>
      </c>
      <c r="E21">
        <f>SUMPRODUCT(MID(0&amp;feed!E67,LARGE(INDEX(ISNUMBER(--MID(feed!E67,ROW($1:$19),1))*
ROW($1:$19),0),ROW($1:$19))+1,1)*10^ROW($1:$19)/10)</f>
        <v>20</v>
      </c>
      <c r="F21" t="str">
        <f>feed!F67</f>
        <v>Almost Modern</v>
      </c>
      <c r="G21" t="str">
        <f>feed!G67</f>
        <v>Gandhi-like</v>
      </c>
      <c r="H21">
        <f>SUMPRODUCT(MID(0&amp;feed!H67,LARGE(INDEX(ISNUMBER(--MID(feed!H67,ROW($1:$19),1))*
ROW($1:$19),0),ROW($1:$19))+1,1)*10^ROW($1:$19)/10)</f>
        <v>7</v>
      </c>
      <c r="I21" t="str">
        <f>feed!I67</f>
        <v>Good</v>
      </c>
      <c r="J21">
        <f>SUMPRODUCT(MID(0&amp;feed!J67,LARGE(INDEX(ISNUMBER(--MID(feed!J67,ROW($1:$19),1))*
ROW($1:$19),0),ROW($1:$19))+1,1)*10^ROW($1:$19)/10)</f>
        <v>0</v>
      </c>
      <c r="K21">
        <f>SUMPRODUCT(MID(0&amp;feed!K67,LARGE(INDEX(ISNUMBER(--MID(feed!K67,ROW($1:$19),1))*
ROW($1:$19),0),ROW($1:$19))+1,1)*10^ROW($1:$19)/10)</f>
        <v>50</v>
      </c>
      <c r="L21">
        <f>SUMPRODUCT(MID(0&amp;feed!L67,LARGE(INDEX(ISNUMBER(--MID(feed!L67,ROW($1:$19),1))*
ROW($1:$19),0),ROW($1:$19))+1,1)*10^ROW($1:$19)/10)</f>
        <v>7</v>
      </c>
      <c r="M21" t="str">
        <f>feed!M67</f>
        <v>Central Planning</v>
      </c>
      <c r="N21">
        <f>SUMPRODUCT(MID(0&amp;feed!N67,LARGE(INDEX(ISNUMBER(--MID(feed!N67,ROW($1:$5),1))*
ROW($1:$5),0),ROW($1:$5))+1,1)*10^ROW($1:$5)/10)</f>
        <v>3688</v>
      </c>
      <c r="O21">
        <f>SUMPRODUCT(MID(0&amp;feed!O67,LARGE(INDEX(ISNUMBER(--MID(feed!O67,ROW($1:$5),1))*
ROW($1:$5),0),ROW($1:$5))+1,1)*10^ROW($1:$5)/10)</f>
        <v>1152</v>
      </c>
      <c r="P21" t="str">
        <f>feed!P67</f>
        <v>Untapped</v>
      </c>
      <c r="Q21">
        <f>IF(P21=0,40, IF(P21="Depleted",0, IF(P21="Near Depletion",10, IF(P21="Plentiful",70, IF(P21="Untapped",90,"Error")))))</f>
        <v>90</v>
      </c>
      <c r="R21" t="str">
        <f>feed!Q67</f>
        <v>Powerful</v>
      </c>
      <c r="S21">
        <f>IF(R21="None",0, IF(R21="Meagre",1.5, IF(R21="Small",3, IF(R21="Mediocre",4.5, IF(R21="Somewhat Large",6, IF(R21="Large",7.5, IF(R21="Powerful",9, IF(R21="Very Powerful",10,"Error"))))))))</f>
        <v>9</v>
      </c>
      <c r="T21" t="str">
        <f>feed!R67</f>
        <v>The Subcontinent</v>
      </c>
      <c r="U21" t="str">
        <f>feed!S67</f>
        <v>Soviet Union</v>
      </c>
      <c r="V21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77341</v>
      </c>
      <c r="W21" t="str">
        <f>feed!U67</f>
        <v>http://blocgame.com/stats.php?id=60964</v>
      </c>
      <c r="X21" s="4">
        <f>SUMPRODUCT(MID(0&amp;feed!V67,LARGE(INDEX(ISNUMBER(--MID(feed!V67,ROW($1:$5),1))*
ROW($1:$5),0),ROW($1:$5))+1,1)*10^ROW($1:$5)/10)</f>
        <v>0</v>
      </c>
      <c r="Y21">
        <f>feed!W67</f>
        <v>0</v>
      </c>
      <c r="Z21" s="4">
        <f>V21-H21*750-K21*375-L21*375</f>
        <v>50716</v>
      </c>
      <c r="AA21" s="8">
        <f>V21/N21</f>
        <v>20.970986984815617</v>
      </c>
      <c r="AB21" s="4">
        <f>N21/6</f>
        <v>614.66666666666663</v>
      </c>
      <c r="AC21" s="4">
        <f>V21/6</f>
        <v>12890.166666666666</v>
      </c>
    </row>
    <row r="22" spans="1:29" hidden="1" x14ac:dyDescent="0.25">
      <c r="A22" t="str">
        <f>feed!A2</f>
        <v>Tuonela</v>
      </c>
      <c r="B22" t="str">
        <f>feed!B2</f>
        <v>Beelzebub</v>
      </c>
      <c r="C22" t="str">
        <f>feed!C2</f>
        <v>The Order</v>
      </c>
      <c r="D22">
        <f>SUMPRODUCT(MID(0&amp;feed!D2,LARGE(INDEX(ISNUMBER(--MID(feed!D2,ROW($1:$19),1))*
ROW($1:$19),0),ROW($1:$19))+1,1)*10^ROW($1:$19)/10)</f>
        <v>115</v>
      </c>
      <c r="E22">
        <f>SUMPRODUCT(MID(0&amp;feed!E2,LARGE(INDEX(ISNUMBER(--MID(feed!E2,ROW($1:$19),1))*
ROW($1:$19),0),ROW($1:$19))+1,1)*10^ROW($1:$19)/10)</f>
        <v>9</v>
      </c>
      <c r="F22" t="str">
        <f>feed!F2</f>
        <v>Korean War surplus</v>
      </c>
      <c r="G22" t="str">
        <f>feed!G2</f>
        <v>Angelic</v>
      </c>
      <c r="H22">
        <f>SUMPRODUCT(MID(0&amp;feed!H2,LARGE(INDEX(ISNUMBER(--MID(feed!H2,ROW($1:$19),1))*
ROW($1:$19),0),ROW($1:$19))+1,1)*10^ROW($1:$19)/10)</f>
        <v>7</v>
      </c>
      <c r="I22" t="str">
        <f>feed!I2</f>
        <v>Good</v>
      </c>
      <c r="J22">
        <f>SUMPRODUCT(MID(0&amp;feed!J2,LARGE(INDEX(ISNUMBER(--MID(feed!J2,ROW($1:$19),1))*
ROW($1:$19),0),ROW($1:$19))+1,1)*10^ROW($1:$19)/10)</f>
        <v>0</v>
      </c>
      <c r="K22">
        <f>SUMPRODUCT(MID(0&amp;feed!K2,LARGE(INDEX(ISNUMBER(--MID(feed!K2,ROW($1:$19),1))*
ROW($1:$19),0),ROW($1:$19))+1,1)*10^ROW($1:$19)/10)</f>
        <v>45</v>
      </c>
      <c r="L22">
        <f>SUMPRODUCT(MID(0&amp;feed!L2,LARGE(INDEX(ISNUMBER(--MID(feed!L2,ROW($1:$19),1))*
ROW($1:$19),0),ROW($1:$19))+1,1)*10^ROW($1:$19)/10)</f>
        <v>3</v>
      </c>
      <c r="M22" t="str">
        <f>feed!M2</f>
        <v>Central Planning</v>
      </c>
      <c r="N22">
        <f>SUMPRODUCT(MID(0&amp;feed!N2,LARGE(INDEX(ISNUMBER(--MID(feed!N2,ROW($1:$5),1))*
ROW($1:$5),0),ROW($1:$5))+1,1)*10^ROW($1:$5)/10)</f>
        <v>7106</v>
      </c>
      <c r="O22">
        <f>SUMPRODUCT(MID(0&amp;feed!O2,LARGE(INDEX(ISNUMBER(--MID(feed!O2,ROW($1:$5),1))*
ROW($1:$5),0),ROW($1:$5))+1,1)*10^ROW($1:$5)/10)</f>
        <v>291</v>
      </c>
      <c r="P22" t="str">
        <f>feed!P2</f>
        <v>Untapped</v>
      </c>
      <c r="Q22">
        <f>IF(P22=0,40, IF(P22="Depleted",0, IF(P22="Near Depletion",10, IF(P22="Plentiful",70, IF(P22="Untapped",90,"Error")))))</f>
        <v>90</v>
      </c>
      <c r="R22" t="str">
        <f>feed!Q2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</f>
        <v>The Subcontinent</v>
      </c>
      <c r="U22" t="str">
        <f>feed!S2</f>
        <v>Soviet Union</v>
      </c>
      <c r="V2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2" t="str">
        <f>feed!U2</f>
        <v>http://blocgame.com/stats.php?id=389</v>
      </c>
      <c r="X22" s="4">
        <f>SUMPRODUCT(MID(0&amp;feed!V2,LARGE(INDEX(ISNUMBER(--MID(feed!V2,ROW($1:$5),1))*
ROW($1:$5),0),ROW($1:$5))+1,1)*10^ROW($1:$5)/10)</f>
        <v>0</v>
      </c>
      <c r="Y22">
        <f>feed!W2</f>
        <v>0</v>
      </c>
      <c r="Z22" s="4">
        <f>V22-H22*750-K22*375-L22*375</f>
        <v>39634</v>
      </c>
      <c r="AA22" s="8">
        <f>V22/N22</f>
        <v>8.8494230227976356</v>
      </c>
      <c r="AB22" s="4">
        <f>N22/6</f>
        <v>1184.3333333333333</v>
      </c>
      <c r="AC22" s="4">
        <f>V22/6</f>
        <v>10480.666666666666</v>
      </c>
    </row>
    <row r="23" spans="1:29" hidden="1" x14ac:dyDescent="0.25">
      <c r="A23" t="str">
        <f>feed!A126</f>
        <v>Texastan</v>
      </c>
      <c r="B23" t="str">
        <f>feed!B126</f>
        <v>Rebel Lord</v>
      </c>
      <c r="C23" t="str">
        <f>feed!C126</f>
        <v>Interpol</v>
      </c>
      <c r="D23">
        <f>SUMPRODUCT(MID(0&amp;feed!D126,LARGE(INDEX(ISNUMBER(--MID(feed!D126,ROW($1:$19),1))*
ROW($1:$19),0),ROW($1:$19))+1,1)*10^ROW($1:$19)/10)</f>
        <v>118</v>
      </c>
      <c r="E23">
        <f>SUMPRODUCT(MID(0&amp;feed!E126,LARGE(INDEX(ISNUMBER(--MID(feed!E126,ROW($1:$19),1))*
ROW($1:$19),0),ROW($1:$19))+1,1)*10^ROW($1:$19)/10)</f>
        <v>8</v>
      </c>
      <c r="F23" t="str">
        <f>feed!F126</f>
        <v>Korean War surplus</v>
      </c>
      <c r="G23" t="str">
        <f>feed!G126</f>
        <v>Gandhi-like</v>
      </c>
      <c r="H23">
        <f>SUMPRODUCT(MID(0&amp;feed!H126,LARGE(INDEX(ISNUMBER(--MID(feed!H126,ROW($1:$19),1))*
ROW($1:$19),0),ROW($1:$19))+1,1)*10^ROW($1:$19)/10)</f>
        <v>6</v>
      </c>
      <c r="I23" t="str">
        <f>feed!I126</f>
        <v>Standard</v>
      </c>
      <c r="J23">
        <f>SUMPRODUCT(MID(0&amp;feed!J126,LARGE(INDEX(ISNUMBER(--MID(feed!J126,ROW($1:$19),1))*
ROW($1:$19),0),ROW($1:$19))+1,1)*10^ROW($1:$19)/10)</f>
        <v>23</v>
      </c>
      <c r="K23">
        <f>SUMPRODUCT(MID(0&amp;feed!K126,LARGE(INDEX(ISNUMBER(--MID(feed!K126,ROW($1:$19),1))*
ROW($1:$19),0),ROW($1:$19))+1,1)*10^ROW($1:$19)/10)</f>
        <v>42</v>
      </c>
      <c r="L23">
        <f>SUMPRODUCT(MID(0&amp;feed!L126,LARGE(INDEX(ISNUMBER(--MID(feed!L126,ROW($1:$19),1))*
ROW($1:$19),0),ROW($1:$19))+1,1)*10^ROW($1:$19)/10)</f>
        <v>24</v>
      </c>
      <c r="M23" t="str">
        <f>feed!M126</f>
        <v>Central Planning</v>
      </c>
      <c r="N23">
        <f>SUMPRODUCT(MID(0&amp;feed!N126,LARGE(INDEX(ISNUMBER(--MID(feed!N126,ROW($1:$5),1))*
ROW($1:$5),0),ROW($1:$5))+1,1)*10^ROW($1:$5)/10)</f>
        <v>3092</v>
      </c>
      <c r="O23">
        <f>SUMPRODUCT(MID(0&amp;feed!O126,LARGE(INDEX(ISNUMBER(--MID(feed!O126,ROW($1:$5),1))*
ROW($1:$5),0),ROW($1:$5))+1,1)*10^ROW($1:$5)/10)</f>
        <v>6522</v>
      </c>
      <c r="P23" t="str">
        <f>feed!P126</f>
        <v>Untapped</v>
      </c>
      <c r="Q23">
        <f>IF(P23=0,40, IF(P23="Depleted",0, IF(P23="Near Depletion",10, IF(P23="Plentiful",70, IF(P23="Untapped",90,"Error")))))</f>
        <v>90</v>
      </c>
      <c r="R23" t="str">
        <f>feed!Q126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feed!R126</f>
        <v>Mesopotamia</v>
      </c>
      <c r="U23" t="str">
        <f>feed!S126</f>
        <v>Soviet Union</v>
      </c>
      <c r="V2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23" t="str">
        <f>feed!U126</f>
        <v>http://blocgame.com/stats.php?id=58149</v>
      </c>
      <c r="X23" s="4">
        <f>SUMPRODUCT(MID(0&amp;feed!V126,LARGE(INDEX(ISNUMBER(--MID(feed!V126,ROW($1:$5),1))*
ROW($1:$5),0),ROW($1:$5))+1,1)*10^ROW($1:$5)/10)</f>
        <v>0</v>
      </c>
      <c r="Y23">
        <f>feed!W126</f>
        <v>0</v>
      </c>
      <c r="Z23" s="4">
        <f>V23-H23*750-K23*375-L23*375</f>
        <v>25856</v>
      </c>
      <c r="AA23" s="8">
        <f>V23/N23</f>
        <v>17.822121604139717</v>
      </c>
      <c r="AB23" s="4">
        <f>N23/6</f>
        <v>515.33333333333337</v>
      </c>
      <c r="AC23" s="4">
        <f>V23/6</f>
        <v>9184.3333333333339</v>
      </c>
    </row>
    <row r="24" spans="1:29" hidden="1" x14ac:dyDescent="0.25">
      <c r="A24" t="str">
        <f>feed!A14</f>
        <v>Uzbekistanstan</v>
      </c>
      <c r="B24" t="str">
        <f>feed!B14</f>
        <v>Shaikh Zayer</v>
      </c>
      <c r="C24" t="str">
        <f>feed!C14</f>
        <v>The Order</v>
      </c>
      <c r="D24">
        <f>SUMPRODUCT(MID(0&amp;feed!D14,LARGE(INDEX(ISNUMBER(--MID(feed!D14,ROW($1:$19),1))*
ROW($1:$19),0),ROW($1:$19))+1,1)*10^ROW($1:$19)/10)</f>
        <v>81</v>
      </c>
      <c r="E24">
        <f>SUMPRODUCT(MID(0&amp;feed!E14,LARGE(INDEX(ISNUMBER(--MID(feed!E14,ROW($1:$19),1))*
ROW($1:$19),0),ROW($1:$19))+1,1)*10^ROW($1:$19)/10)</f>
        <v>8</v>
      </c>
      <c r="F24" t="str">
        <f>feed!F14</f>
        <v>Korean War surplus</v>
      </c>
      <c r="G24" t="str">
        <f>feed!G14</f>
        <v>Gandhi-like</v>
      </c>
      <c r="H24">
        <f>SUMPRODUCT(MID(0&amp;feed!H14,LARGE(INDEX(ISNUMBER(--MID(feed!H14,ROW($1:$19),1))*
ROW($1:$19),0),ROW($1:$19))+1,1)*10^ROW($1:$19)/10)</f>
        <v>6</v>
      </c>
      <c r="I24" t="str">
        <f>feed!I14</f>
        <v>Good</v>
      </c>
      <c r="J24">
        <f>SUMPRODUCT(MID(0&amp;feed!J14,LARGE(INDEX(ISNUMBER(--MID(feed!J14,ROW($1:$19),1))*
ROW($1:$19),0),ROW($1:$19))+1,1)*10^ROW($1:$19)/10)</f>
        <v>22</v>
      </c>
      <c r="K24">
        <f>SUMPRODUCT(MID(0&amp;feed!K14,LARGE(INDEX(ISNUMBER(--MID(feed!K14,ROW($1:$19),1))*
ROW($1:$19),0),ROW($1:$19))+1,1)*10^ROW($1:$19)/10)</f>
        <v>59</v>
      </c>
      <c r="L24">
        <f>SUMPRODUCT(MID(0&amp;feed!L14,LARGE(INDEX(ISNUMBER(--MID(feed!L14,ROW($1:$19),1))*
ROW($1:$19),0),ROW($1:$19))+1,1)*10^ROW($1:$19)/10)</f>
        <v>5</v>
      </c>
      <c r="M24" t="str">
        <f>feed!M14</f>
        <v>Free Market</v>
      </c>
      <c r="N24">
        <f>SUMPRODUCT(MID(0&amp;feed!N14,LARGE(INDEX(ISNUMBER(--MID(feed!N14,ROW($1:$5),1))*
ROW($1:$5),0),ROW($1:$5))+1,1)*10^ROW($1:$5)/10)</f>
        <v>4812</v>
      </c>
      <c r="O24">
        <f>SUMPRODUCT(MID(0&amp;feed!O14,LARGE(INDEX(ISNUMBER(--MID(feed!O14,ROW($1:$5),1))*
ROW($1:$5),0),ROW($1:$5))+1,1)*10^ROW($1:$5)/10)</f>
        <v>145</v>
      </c>
      <c r="P24" t="str">
        <f>feed!P14</f>
        <v>Untapped</v>
      </c>
      <c r="Q24">
        <f>IF(P24=0,40, IF(P24="Depleted",0, IF(P24="Near Depletion",10, IF(P24="Plentiful",70, IF(P24="Untapped",90,"Error")))))</f>
        <v>90</v>
      </c>
      <c r="R24" t="str">
        <f>feed!Q14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feed!R14</f>
        <v>Congo</v>
      </c>
      <c r="U24" t="str">
        <f>feed!S14</f>
        <v>United States</v>
      </c>
      <c r="V2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24" t="str">
        <f>feed!U14</f>
        <v>http://blocgame.com/stats.php?id=47207</v>
      </c>
      <c r="X24" s="4">
        <f>SUMPRODUCT(MID(0&amp;feed!V14,LARGE(INDEX(ISNUMBER(--MID(feed!V14,ROW($1:$5),1))*
ROW($1:$5),0),ROW($1:$5))+1,1)*10^ROW($1:$5)/10)</f>
        <v>0</v>
      </c>
      <c r="Y24">
        <f>feed!W14</f>
        <v>0</v>
      </c>
      <c r="Z24" s="4">
        <f>V24-H24*750-K24*375-L24*375</f>
        <v>13529</v>
      </c>
      <c r="AA24" s="8">
        <f>V24/N24</f>
        <v>8.7342061512884452</v>
      </c>
      <c r="AB24" s="4">
        <f>N24/6</f>
        <v>802</v>
      </c>
      <c r="AC24" s="4">
        <f>V24/6</f>
        <v>7004.833333333333</v>
      </c>
    </row>
    <row r="25" spans="1:29" hidden="1" x14ac:dyDescent="0.25">
      <c r="A25" t="str">
        <f>feed!A326</f>
        <v>Magical Horses</v>
      </c>
      <c r="B25" t="str">
        <f>feed!B326</f>
        <v>Tzafety</v>
      </c>
      <c r="C25" t="str">
        <f>feed!C326</f>
        <v>The Order</v>
      </c>
      <c r="D25">
        <f>SUMPRODUCT(MID(0&amp;feed!D326,LARGE(INDEX(ISNUMBER(--MID(feed!D326,ROW($1:$19),1))*
ROW($1:$19),0),ROW($1:$19))+1,1)*10^ROW($1:$19)/10)</f>
        <v>119</v>
      </c>
      <c r="E25">
        <f>SUMPRODUCT(MID(0&amp;feed!E326,LARGE(INDEX(ISNUMBER(--MID(feed!E326,ROW($1:$19),1))*
ROW($1:$19),0),ROW($1:$19))+1,1)*10^ROW($1:$19)/10)</f>
        <v>2</v>
      </c>
      <c r="F25" t="str">
        <f>feed!F326</f>
        <v>Korean War surplus</v>
      </c>
      <c r="G25" t="str">
        <f>feed!G326</f>
        <v>Gandhi-like</v>
      </c>
      <c r="H25">
        <f>SUMPRODUCT(MID(0&amp;feed!H326,LARGE(INDEX(ISNUMBER(--MID(feed!H326,ROW($1:$19),1))*
ROW($1:$19),0),ROW($1:$19))+1,1)*10^ROW($1:$19)/10)</f>
        <v>6</v>
      </c>
      <c r="I25" t="str">
        <f>feed!I326</f>
        <v>Elite</v>
      </c>
      <c r="J25">
        <f>SUMPRODUCT(MID(0&amp;feed!J326,LARGE(INDEX(ISNUMBER(--MID(feed!J326,ROW($1:$19),1))*
ROW($1:$19),0),ROW($1:$19))+1,1)*10^ROW($1:$19)/10)</f>
        <v>21</v>
      </c>
      <c r="K25">
        <f>SUMPRODUCT(MID(0&amp;feed!K326,LARGE(INDEX(ISNUMBER(--MID(feed!K326,ROW($1:$19),1))*
ROW($1:$19),0),ROW($1:$19))+1,1)*10^ROW($1:$19)/10)</f>
        <v>33</v>
      </c>
      <c r="L25">
        <f>SUMPRODUCT(MID(0&amp;feed!L326,LARGE(INDEX(ISNUMBER(--MID(feed!L326,ROW($1:$19),1))*
ROW($1:$19),0),ROW($1:$19))+1,1)*10^ROW($1:$19)/10)</f>
        <v>23</v>
      </c>
      <c r="M25" t="str">
        <f>feed!M326</f>
        <v>Central Planning</v>
      </c>
      <c r="N25">
        <f>SUMPRODUCT(MID(0&amp;feed!N326,LARGE(INDEX(ISNUMBER(--MID(feed!N326,ROW($1:$5),1))*
ROW($1:$5),0),ROW($1:$5))+1,1)*10^ROW($1:$5)/10)</f>
        <v>1944</v>
      </c>
      <c r="O25">
        <f>SUMPRODUCT(MID(0&amp;feed!O326,LARGE(INDEX(ISNUMBER(--MID(feed!O326,ROW($1:$5),1))*
ROW($1:$5),0),ROW($1:$5))+1,1)*10^ROW($1:$5)/10)</f>
        <v>2523</v>
      </c>
      <c r="P25" t="str">
        <f>feed!P326</f>
        <v>Untapped</v>
      </c>
      <c r="Q25">
        <f>IF(P25=0,40, IF(P25="Depleted",0, IF(P25="Near Depletion",10, IF(P25="Plentiful",70, IF(P25="Untapped",90,"Error")))))</f>
        <v>90</v>
      </c>
      <c r="R25" t="str">
        <f>feed!Q326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feed!R326</f>
        <v>Arabia</v>
      </c>
      <c r="U25" t="str">
        <f>feed!S326</f>
        <v>Soviet Union</v>
      </c>
      <c r="V2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25" t="str">
        <f>feed!U326</f>
        <v>http://blocgame.com/stats.php?id=51070</v>
      </c>
      <c r="X25" s="4">
        <f>SUMPRODUCT(MID(0&amp;feed!V326,LARGE(INDEX(ISNUMBER(--MID(feed!V326,ROW($1:$5),1))*
ROW($1:$5),0),ROW($1:$5))+1,1)*10^ROW($1:$5)/10)</f>
        <v>0</v>
      </c>
      <c r="Y25">
        <f>feed!W326</f>
        <v>0</v>
      </c>
      <c r="Z25" s="4">
        <f>V25-H25*750-K25*375-L25*375</f>
        <v>14952</v>
      </c>
      <c r="AA25" s="8">
        <f>V25/N25</f>
        <v>20.808641975308642</v>
      </c>
      <c r="AB25" s="4">
        <f>N25/6</f>
        <v>324</v>
      </c>
      <c r="AC25" s="4">
        <f>V25/6</f>
        <v>6742</v>
      </c>
    </row>
    <row r="26" spans="1:29" hidden="1" x14ac:dyDescent="0.25">
      <c r="A26" t="str">
        <f>feed!A48</f>
        <v>whitmanistan</v>
      </c>
      <c r="B26" t="str">
        <f>feed!B48</f>
        <v>slim</v>
      </c>
      <c r="C26" t="str">
        <f>feed!C48</f>
        <v>The Order</v>
      </c>
      <c r="D26">
        <f>SUMPRODUCT(MID(0&amp;feed!D48,LARGE(INDEX(ISNUMBER(--MID(feed!D48,ROW($1:$19),1))*
ROW($1:$19),0),ROW($1:$19))+1,1)*10^ROW($1:$19)/10)</f>
        <v>130</v>
      </c>
      <c r="E26">
        <f>SUMPRODUCT(MID(0&amp;feed!E48,LARGE(INDEX(ISNUMBER(--MID(feed!E48,ROW($1:$19),1))*
ROW($1:$19),0),ROW($1:$19))+1,1)*10^ROW($1:$19)/10)</f>
        <v>11</v>
      </c>
      <c r="F26" t="str">
        <f>feed!F48</f>
        <v>Vietnam War surplus</v>
      </c>
      <c r="G26" t="str">
        <f>feed!G48</f>
        <v>Gandhi-like</v>
      </c>
      <c r="H26">
        <f>SUMPRODUCT(MID(0&amp;feed!H48,LARGE(INDEX(ISNUMBER(--MID(feed!H48,ROW($1:$19),1))*
ROW($1:$19),0),ROW($1:$19))+1,1)*10^ROW($1:$19)/10)</f>
        <v>6</v>
      </c>
      <c r="I26" t="str">
        <f>feed!I48</f>
        <v>Good</v>
      </c>
      <c r="J26">
        <f>SUMPRODUCT(MID(0&amp;feed!J48,LARGE(INDEX(ISNUMBER(--MID(feed!J48,ROW($1:$19),1))*
ROW($1:$19),0),ROW($1:$19))+1,1)*10^ROW($1:$19)/10)</f>
        <v>18</v>
      </c>
      <c r="K26">
        <f>SUMPRODUCT(MID(0&amp;feed!K48,LARGE(INDEX(ISNUMBER(--MID(feed!K48,ROW($1:$19),1))*
ROW($1:$19),0),ROW($1:$19))+1,1)*10^ROW($1:$19)/10)</f>
        <v>20</v>
      </c>
      <c r="L26">
        <f>SUMPRODUCT(MID(0&amp;feed!L48,LARGE(INDEX(ISNUMBER(--MID(feed!L48,ROW($1:$19),1))*
ROW($1:$19),0),ROW($1:$19))+1,1)*10^ROW($1:$19)/10)</f>
        <v>13</v>
      </c>
      <c r="M26" t="str">
        <f>feed!M48</f>
        <v>Free Market</v>
      </c>
      <c r="N26">
        <f>SUMPRODUCT(MID(0&amp;feed!N48,LARGE(INDEX(ISNUMBER(--MID(feed!N48,ROW($1:$5),1))*
ROW($1:$5),0),ROW($1:$5))+1,1)*10^ROW($1:$5)/10)</f>
        <v>3930</v>
      </c>
      <c r="O26">
        <f>SUMPRODUCT(MID(0&amp;feed!O48,LARGE(INDEX(ISNUMBER(--MID(feed!O48,ROW($1:$5),1))*
ROW($1:$5),0),ROW($1:$5))+1,1)*10^ROW($1:$5)/10)</f>
        <v>6647</v>
      </c>
      <c r="P26" t="str">
        <f>feed!P48</f>
        <v>Untapped</v>
      </c>
      <c r="Q26">
        <f>IF(P26=0,40, IF(P26="Depleted",0, IF(P26="Near Depletion",10, IF(P26="Plentiful",70, IF(P26="Untapped",90,"Error")))))</f>
        <v>90</v>
      </c>
      <c r="R26" t="str">
        <f>feed!Q48</f>
        <v>Powerful</v>
      </c>
      <c r="S26">
        <f>IF(R26="None",0, IF(R26="Meagre",1.5, IF(R26="Small",3, IF(R26="Mediocre",4.5, IF(R26="Somewhat Large",6, IF(R26="Large",7.5, IF(R26="Powerful",9, IF(R26="Very Powerful",10,"Error"))))))))</f>
        <v>9</v>
      </c>
      <c r="T26" t="str">
        <f>feed!R48</f>
        <v>Mesopotamia</v>
      </c>
      <c r="U26" t="str">
        <f>feed!S48</f>
        <v>United States</v>
      </c>
      <c r="V2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62438</v>
      </c>
      <c r="W26" t="str">
        <f>feed!U48</f>
        <v>http://blocgame.com/stats.php?id=36344</v>
      </c>
      <c r="X26" s="4">
        <f>SUMPRODUCT(MID(0&amp;feed!V48,LARGE(INDEX(ISNUMBER(--MID(feed!V48,ROW($1:$5),1))*
ROW($1:$5),0),ROW($1:$5))+1,1)*10^ROW($1:$5)/10)</f>
        <v>0</v>
      </c>
      <c r="Y26">
        <f>feed!W48</f>
        <v>0</v>
      </c>
      <c r="Z26" s="4">
        <f>V26-H26*750-K26*375-L26*375</f>
        <v>45563</v>
      </c>
      <c r="AA26" s="8">
        <f>V26/N26</f>
        <v>15.887531806615776</v>
      </c>
      <c r="AB26" s="4">
        <f>N26/6</f>
        <v>655</v>
      </c>
      <c r="AC26" s="4">
        <f>V26/6</f>
        <v>10406.333333333334</v>
      </c>
    </row>
    <row r="27" spans="1:29" hidden="1" x14ac:dyDescent="0.25">
      <c r="A27" t="str">
        <f>feed!A230</f>
        <v>Dondang Sayang</v>
      </c>
      <c r="B27" t="str">
        <f>feed!B230</f>
        <v>Cempaka Sari</v>
      </c>
      <c r="C27" t="str">
        <f>feed!C230</f>
        <v>PIRATES</v>
      </c>
      <c r="D27">
        <f>SUMPRODUCT(MID(0&amp;feed!D230,LARGE(INDEX(ISNUMBER(--MID(feed!D230,ROW($1:$19),1))*
ROW($1:$19),0),ROW($1:$19))+1,1)*10^ROW($1:$19)/10)</f>
        <v>98</v>
      </c>
      <c r="E27">
        <f>SUMPRODUCT(MID(0&amp;feed!E230,LARGE(INDEX(ISNUMBER(--MID(feed!E230,ROW($1:$19),1))*
ROW($1:$19),0),ROW($1:$19))+1,1)*10^ROW($1:$19)/10)</f>
        <v>11</v>
      </c>
      <c r="F27" t="str">
        <f>feed!F230</f>
        <v>Second World War surplus</v>
      </c>
      <c r="G27" t="str">
        <f>feed!G230</f>
        <v>Gandhi-like</v>
      </c>
      <c r="H27">
        <f>SUMPRODUCT(MID(0&amp;feed!H230,LARGE(INDEX(ISNUMBER(--MID(feed!H230,ROW($1:$19),1))*
ROW($1:$19),0),ROW($1:$19))+1,1)*10^ROW($1:$19)/10)</f>
        <v>6</v>
      </c>
      <c r="I27" t="str">
        <f>feed!I230</f>
        <v>Undisciplined Rabble</v>
      </c>
      <c r="J27">
        <f>SUMPRODUCT(MID(0&amp;feed!J230,LARGE(INDEX(ISNUMBER(--MID(feed!J230,ROW($1:$19),1))*
ROW($1:$19),0),ROW($1:$19))+1,1)*10^ROW($1:$19)/10)</f>
        <v>15</v>
      </c>
      <c r="K27">
        <f>SUMPRODUCT(MID(0&amp;feed!K230,LARGE(INDEX(ISNUMBER(--MID(feed!K230,ROW($1:$19),1))*
ROW($1:$19),0),ROW($1:$19))+1,1)*10^ROW($1:$19)/10)</f>
        <v>15</v>
      </c>
      <c r="L27">
        <f>SUMPRODUCT(MID(0&amp;feed!L230,LARGE(INDEX(ISNUMBER(--MID(feed!L230,ROW($1:$19),1))*
ROW($1:$19),0),ROW($1:$19))+1,1)*10^ROW($1:$19)/10)</f>
        <v>13</v>
      </c>
      <c r="M27" t="str">
        <f>feed!M230</f>
        <v>Free Market</v>
      </c>
      <c r="N27">
        <f>SUMPRODUCT(MID(0&amp;feed!N230,LARGE(INDEX(ISNUMBER(--MID(feed!N230,ROW($1:$5),1))*
ROW($1:$5),0),ROW($1:$5))+1,1)*10^ROW($1:$5)/10)</f>
        <v>2409</v>
      </c>
      <c r="O27">
        <f>SUMPRODUCT(MID(0&amp;feed!O230,LARGE(INDEX(ISNUMBER(--MID(feed!O230,ROW($1:$5),1))*
ROW($1:$5),0),ROW($1:$5))+1,1)*10^ROW($1:$5)/10)</f>
        <v>13</v>
      </c>
      <c r="P27" t="str">
        <f>feed!P230</f>
        <v>Untapped</v>
      </c>
      <c r="Q27">
        <f>IF(P27=0,40, IF(P27="Depleted",0, IF(P27="Near Depletion",10, IF(P27="Plentiful",70, IF(P27="Untapped",90,"Error")))))</f>
        <v>90</v>
      </c>
      <c r="R27" t="str">
        <f>feed!Q230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feed!R230</f>
        <v>East Indies</v>
      </c>
      <c r="U27" t="str">
        <f>feed!S230</f>
        <v>United States</v>
      </c>
      <c r="V2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27" t="str">
        <f>feed!U230</f>
        <v>http://blocgame.com/stats.php?id=60628</v>
      </c>
      <c r="X27" s="4">
        <f>SUMPRODUCT(MID(0&amp;feed!V230,LARGE(INDEX(ISNUMBER(--MID(feed!V230,ROW($1:$5),1))*
ROW($1:$5),0),ROW($1:$5))+1,1)*10^ROW($1:$5)/10)</f>
        <v>0</v>
      </c>
      <c r="Y27">
        <f>feed!W230</f>
        <v>0</v>
      </c>
      <c r="Z27" s="4">
        <f>V27-H27*750-K27*375-L27*375</f>
        <v>3523</v>
      </c>
      <c r="AA27" s="8">
        <f>V27/N27</f>
        <v>7.6890826068908265</v>
      </c>
      <c r="AB27" s="4">
        <f>N27/6</f>
        <v>401.5</v>
      </c>
      <c r="AC27" s="4">
        <f>V27/6</f>
        <v>3087.1666666666665</v>
      </c>
    </row>
    <row r="28" spans="1:29" hidden="1" x14ac:dyDescent="0.25">
      <c r="A28" t="str">
        <f>feed!A661</f>
        <v>Beluncas War</v>
      </c>
      <c r="B28" t="str">
        <f>feed!B661</f>
        <v>RamaRama</v>
      </c>
      <c r="C28" t="str">
        <f>feed!C661</f>
        <v>PIRATES</v>
      </c>
      <c r="D28">
        <f>SUMPRODUCT(MID(0&amp;feed!D661,LARGE(INDEX(ISNUMBER(--MID(feed!D661,ROW($1:$19),1))*
ROW($1:$19),0),ROW($1:$19))+1,1)*10^ROW($1:$19)/10)</f>
        <v>98</v>
      </c>
      <c r="E28">
        <f>SUMPRODUCT(MID(0&amp;feed!E661,LARGE(INDEX(ISNUMBER(--MID(feed!E661,ROW($1:$19),1))*
ROW($1:$19),0),ROW($1:$19))+1,1)*10^ROW($1:$19)/10)</f>
        <v>11</v>
      </c>
      <c r="F28" t="str">
        <f>feed!F661</f>
        <v>Korean War surplus</v>
      </c>
      <c r="G28" t="str">
        <f>feed!G661</f>
        <v>Gandhi-like</v>
      </c>
      <c r="H28">
        <f>SUMPRODUCT(MID(0&amp;feed!H661,LARGE(INDEX(ISNUMBER(--MID(feed!H661,ROW($1:$19),1))*
ROW($1:$19),0),ROW($1:$19))+1,1)*10^ROW($1:$19)/10)</f>
        <v>6</v>
      </c>
      <c r="I28" t="str">
        <f>feed!I661</f>
        <v>Undisciplined Rabble</v>
      </c>
      <c r="J28">
        <f>SUMPRODUCT(MID(0&amp;feed!J661,LARGE(INDEX(ISNUMBER(--MID(feed!J661,ROW($1:$19),1))*
ROW($1:$19),0),ROW($1:$19))+1,1)*10^ROW($1:$19)/10)</f>
        <v>14</v>
      </c>
      <c r="K28">
        <f>SUMPRODUCT(MID(0&amp;feed!K661,LARGE(INDEX(ISNUMBER(--MID(feed!K661,ROW($1:$19),1))*
ROW($1:$19),0),ROW($1:$19))+1,1)*10^ROW($1:$19)/10)</f>
        <v>18</v>
      </c>
      <c r="L28">
        <f>SUMPRODUCT(MID(0&amp;feed!L661,LARGE(INDEX(ISNUMBER(--MID(feed!L661,ROW($1:$19),1))*
ROW($1:$19),0),ROW($1:$19))+1,1)*10^ROW($1:$19)/10)</f>
        <v>18</v>
      </c>
      <c r="M28" t="str">
        <f>feed!M661</f>
        <v>Mixed Economy</v>
      </c>
      <c r="N28">
        <f>SUMPRODUCT(MID(0&amp;feed!N661,LARGE(INDEX(ISNUMBER(--MID(feed!N661,ROW($1:$5),1))*
ROW($1:$5),0),ROW($1:$5))+1,1)*10^ROW($1:$5)/10)</f>
        <v>889</v>
      </c>
      <c r="O28">
        <f>SUMPRODUCT(MID(0&amp;feed!O661,LARGE(INDEX(ISNUMBER(--MID(feed!O661,ROW($1:$5),1))*
ROW($1:$5),0),ROW($1:$5))+1,1)*10^ROW($1:$5)/10)</f>
        <v>18</v>
      </c>
      <c r="P28" t="str">
        <f>feed!P661</f>
        <v>Untapped</v>
      </c>
      <c r="Q28">
        <f>IF(P28=0,40, IF(P28="Depleted",0, IF(P28="Near Depletion",10, IF(P28="Plentiful",70, IF(P28="Untapped",90,"Error")))))</f>
        <v>90</v>
      </c>
      <c r="R28" t="str">
        <f>feed!Q661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feed!R661</f>
        <v>Pacific Rim</v>
      </c>
      <c r="U28" t="str">
        <f>feed!S661</f>
        <v>United States</v>
      </c>
      <c r="V2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20098</v>
      </c>
      <c r="W28" t="str">
        <f>feed!U661</f>
        <v>http://blocgame.com/stats.php?id=61487</v>
      </c>
      <c r="X28" s="4">
        <f>SUMPRODUCT(MID(0&amp;feed!V661,LARGE(INDEX(ISNUMBER(--MID(feed!V661,ROW($1:$5),1))*
ROW($1:$5),0),ROW($1:$5))+1,1)*10^ROW($1:$5)/10)</f>
        <v>0</v>
      </c>
      <c r="Y28">
        <f>feed!W661</f>
        <v>0</v>
      </c>
      <c r="Z28" s="4">
        <f>V28-H28*750-K28*375-L28*375</f>
        <v>2098</v>
      </c>
      <c r="AA28" s="8">
        <f>V28/N28</f>
        <v>22.607424071991002</v>
      </c>
      <c r="AB28" s="4">
        <f>N28/6</f>
        <v>148.16666666666666</v>
      </c>
      <c r="AC28" s="4">
        <f>V28/6</f>
        <v>3349.6666666666665</v>
      </c>
    </row>
    <row r="29" spans="1:29" hidden="1" x14ac:dyDescent="0.25">
      <c r="A29" t="str">
        <f>feed!A245</f>
        <v>Borneon</v>
      </c>
      <c r="B29" t="str">
        <f>feed!B245</f>
        <v>orangsigat</v>
      </c>
      <c r="C29" t="str">
        <f>feed!C245</f>
        <v>PIRATES</v>
      </c>
      <c r="D29">
        <f>SUMPRODUCT(MID(0&amp;feed!D245,LARGE(INDEX(ISNUMBER(--MID(feed!D245,ROW($1:$19),1))*
ROW($1:$19),0),ROW($1:$19))+1,1)*10^ROW($1:$19)/10)</f>
        <v>150</v>
      </c>
      <c r="E29">
        <f>SUMPRODUCT(MID(0&amp;feed!E245,LARGE(INDEX(ISNUMBER(--MID(feed!E245,ROW($1:$19),1))*
ROW($1:$19),0),ROW($1:$19))+1,1)*10^ROW($1:$19)/10)</f>
        <v>17</v>
      </c>
      <c r="F29" t="str">
        <f>feed!F245</f>
        <v>Almost Modern</v>
      </c>
      <c r="G29" t="str">
        <f>feed!G245</f>
        <v>Gandhi-like</v>
      </c>
      <c r="H29">
        <f>SUMPRODUCT(MID(0&amp;feed!H245,LARGE(INDEX(ISNUMBER(--MID(feed!H245,ROW($1:$19),1))*
ROW($1:$19),0),ROW($1:$19))+1,1)*10^ROW($1:$19)/10)</f>
        <v>6</v>
      </c>
      <c r="I29" t="str">
        <f>feed!I245</f>
        <v>Good</v>
      </c>
      <c r="J29">
        <f>SUMPRODUCT(MID(0&amp;feed!J245,LARGE(INDEX(ISNUMBER(--MID(feed!J245,ROW($1:$19),1))*
ROW($1:$19),0),ROW($1:$19))+1,1)*10^ROW($1:$19)/10)</f>
        <v>14</v>
      </c>
      <c r="K29">
        <f>SUMPRODUCT(MID(0&amp;feed!K245,LARGE(INDEX(ISNUMBER(--MID(feed!K245,ROW($1:$19),1))*
ROW($1:$19),0),ROW($1:$19))+1,1)*10^ROW($1:$19)/10)</f>
        <v>36</v>
      </c>
      <c r="L29">
        <f>SUMPRODUCT(MID(0&amp;feed!L245,LARGE(INDEX(ISNUMBER(--MID(feed!L245,ROW($1:$19),1))*
ROW($1:$19),0),ROW($1:$19))+1,1)*10^ROW($1:$19)/10)</f>
        <v>23</v>
      </c>
      <c r="M29" t="str">
        <f>feed!M245</f>
        <v>Central Planning</v>
      </c>
      <c r="N29">
        <f>SUMPRODUCT(MID(0&amp;feed!N245,LARGE(INDEX(ISNUMBER(--MID(feed!N245,ROW($1:$5),1))*
ROW($1:$5),0),ROW($1:$5))+1,1)*10^ROW($1:$5)/10)</f>
        <v>2324</v>
      </c>
      <c r="O29">
        <f>SUMPRODUCT(MID(0&amp;feed!O245,LARGE(INDEX(ISNUMBER(--MID(feed!O245,ROW($1:$5),1))*
ROW($1:$5),0),ROW($1:$5))+1,1)*10^ROW($1:$5)/10)</f>
        <v>6</v>
      </c>
      <c r="P29" t="str">
        <f>feed!P245</f>
        <v>Untapped</v>
      </c>
      <c r="Q29">
        <f>IF(P29=0,40, IF(P29="Depleted",0, IF(P29="Near Depletion",10, IF(P29="Plentiful",70, IF(P29="Untapped",90,"Error")))))</f>
        <v>90</v>
      </c>
      <c r="R29" t="str">
        <f>feed!Q245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feed!R245</f>
        <v>Caribbean</v>
      </c>
      <c r="U29" t="str">
        <f>feed!S245</f>
        <v>Soviet Union</v>
      </c>
      <c r="V29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38235</v>
      </c>
      <c r="W29" t="str">
        <f>feed!U245</f>
        <v>http://blocgame.com/stats.php?id=61947</v>
      </c>
      <c r="X29" s="4">
        <f>SUMPRODUCT(MID(0&amp;feed!V245,LARGE(INDEX(ISNUMBER(--MID(feed!V245,ROW($1:$5),1))*
ROW($1:$5),0),ROW($1:$5))+1,1)*10^ROW($1:$5)/10)</f>
        <v>12</v>
      </c>
      <c r="Y29">
        <f>feed!W245</f>
        <v>0.05</v>
      </c>
      <c r="Z29" s="4">
        <f>V29-H29*750-K29*375-L29*375</f>
        <v>11610</v>
      </c>
      <c r="AA29" s="8">
        <f>V29/N29</f>
        <v>16.452237521514629</v>
      </c>
      <c r="AB29" s="4">
        <f>N29/6</f>
        <v>387.33333333333331</v>
      </c>
      <c r="AC29" s="4">
        <f>V29/6</f>
        <v>6372.5</v>
      </c>
    </row>
    <row r="30" spans="1:29" hidden="1" x14ac:dyDescent="0.25">
      <c r="A30" t="str">
        <f>feed!A636</f>
        <v>Melengkar Alam</v>
      </c>
      <c r="B30" t="str">
        <f>feed!B636</f>
        <v>Raja dewata</v>
      </c>
      <c r="C30" t="str">
        <f>feed!C636</f>
        <v>PIRATES</v>
      </c>
      <c r="D30">
        <f>SUMPRODUCT(MID(0&amp;feed!D636,LARGE(INDEX(ISNUMBER(--MID(feed!D636,ROW($1:$19),1))*
ROW($1:$19),0),ROW($1:$19))+1,1)*10^ROW($1:$19)/10)</f>
        <v>105</v>
      </c>
      <c r="E30">
        <f>SUMPRODUCT(MID(0&amp;feed!E636,LARGE(INDEX(ISNUMBER(--MID(feed!E636,ROW($1:$19),1))*
ROW($1:$19),0),ROW($1:$19))+1,1)*10^ROW($1:$19)/10)</f>
        <v>1</v>
      </c>
      <c r="F30" t="str">
        <f>feed!F636</f>
        <v>Korean War surplus</v>
      </c>
      <c r="G30" t="str">
        <f>feed!G636</f>
        <v>Gandhi-like</v>
      </c>
      <c r="H30">
        <f>SUMPRODUCT(MID(0&amp;feed!H636,LARGE(INDEX(ISNUMBER(--MID(feed!H636,ROW($1:$19),1))*
ROW($1:$19),0),ROW($1:$19))+1,1)*10^ROW($1:$19)/10)</f>
        <v>6</v>
      </c>
      <c r="I30" t="str">
        <f>feed!I636</f>
        <v>Standard</v>
      </c>
      <c r="J30">
        <f>SUMPRODUCT(MID(0&amp;feed!J636,LARGE(INDEX(ISNUMBER(--MID(feed!J636,ROW($1:$19),1))*
ROW($1:$19),0),ROW($1:$19))+1,1)*10^ROW($1:$19)/10)</f>
        <v>11</v>
      </c>
      <c r="K30">
        <f>SUMPRODUCT(MID(0&amp;feed!K636,LARGE(INDEX(ISNUMBER(--MID(feed!K636,ROW($1:$19),1))*
ROW($1:$19),0),ROW($1:$19))+1,1)*10^ROW($1:$19)/10)</f>
        <v>27</v>
      </c>
      <c r="L30">
        <f>SUMPRODUCT(MID(0&amp;feed!L636,LARGE(INDEX(ISNUMBER(--MID(feed!L636,ROW($1:$19),1))*
ROW($1:$19),0),ROW($1:$19))+1,1)*10^ROW($1:$19)/10)</f>
        <v>13</v>
      </c>
      <c r="M30" t="str">
        <f>feed!M636</f>
        <v>Central Planning</v>
      </c>
      <c r="N30">
        <f>SUMPRODUCT(MID(0&amp;feed!N636,LARGE(INDEX(ISNUMBER(--MID(feed!N636,ROW($1:$5),1))*
ROW($1:$5),0),ROW($1:$5))+1,1)*10^ROW($1:$5)/10)</f>
        <v>936</v>
      </c>
      <c r="O30">
        <f>SUMPRODUCT(MID(0&amp;feed!O636,LARGE(INDEX(ISNUMBER(--MID(feed!O636,ROW($1:$5),1))*
ROW($1:$5),0),ROW($1:$5))+1,1)*10^ROW($1:$5)/10)</f>
        <v>4385</v>
      </c>
      <c r="P30" t="str">
        <f>feed!P636</f>
        <v>Untapped</v>
      </c>
      <c r="Q30">
        <f>IF(P30=0,40, IF(P30="Depleted",0, IF(P30="Near Depletion",10, IF(P30="Plentiful",70, IF(P30="Untapped",90,"Error")))))</f>
        <v>90</v>
      </c>
      <c r="R30" t="str">
        <f>feed!Q636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feed!R636</f>
        <v>Arabia</v>
      </c>
      <c r="U30" t="str">
        <f>feed!S636</f>
        <v>Soviet Union</v>
      </c>
      <c r="V30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29410</v>
      </c>
      <c r="W30" t="str">
        <f>feed!U636</f>
        <v>http://blocgame.com/stats.php?id=60554</v>
      </c>
      <c r="X30" s="4">
        <f>SUMPRODUCT(MID(0&amp;feed!V636,LARGE(INDEX(ISNUMBER(--MID(feed!V636,ROW($1:$5),1))*
ROW($1:$5),0),ROW($1:$5))+1,1)*10^ROW($1:$5)/10)</f>
        <v>0</v>
      </c>
      <c r="Y30">
        <f>feed!W636</f>
        <v>0</v>
      </c>
      <c r="Z30" s="4">
        <f>V30-H30*750-K30*375-L30*375</f>
        <v>9910</v>
      </c>
      <c r="AA30" s="8">
        <f>V30/N30</f>
        <v>31.42094017094017</v>
      </c>
      <c r="AB30" s="4">
        <f>N30/6</f>
        <v>156</v>
      </c>
      <c r="AC30" s="4">
        <f>V30/6</f>
        <v>4901.666666666667</v>
      </c>
    </row>
    <row r="31" spans="1:29" hidden="1" x14ac:dyDescent="0.25">
      <c r="A31" t="str">
        <f>feed!A605</f>
        <v>Awesomeria</v>
      </c>
      <c r="B31" t="str">
        <f>feed!B605</f>
        <v>killbodies</v>
      </c>
      <c r="C31" t="str">
        <f>feed!C605</f>
        <v>The Order</v>
      </c>
      <c r="D31">
        <f>SUMPRODUCT(MID(0&amp;feed!D605,LARGE(INDEX(ISNUMBER(--MID(feed!D605,ROW($1:$19),1))*
ROW($1:$19),0),ROW($1:$19))+1,1)*10^ROW($1:$19)/10)</f>
        <v>72</v>
      </c>
      <c r="E31">
        <f>SUMPRODUCT(MID(0&amp;feed!E605,LARGE(INDEX(ISNUMBER(--MID(feed!E605,ROW($1:$19),1))*
ROW($1:$19),0),ROW($1:$19))+1,1)*10^ROW($1:$19)/10)</f>
        <v>9</v>
      </c>
      <c r="F31" t="str">
        <f>feed!F605</f>
        <v>Second World War surplus</v>
      </c>
      <c r="G31" t="str">
        <f>feed!G605</f>
        <v>Nice</v>
      </c>
      <c r="H31">
        <f>SUMPRODUCT(MID(0&amp;feed!H605,LARGE(INDEX(ISNUMBER(--MID(feed!H605,ROW($1:$19),1))*
ROW($1:$19),0),ROW($1:$19))+1,1)*10^ROW($1:$19)/10)</f>
        <v>6</v>
      </c>
      <c r="I31" t="str">
        <f>feed!I605</f>
        <v>Undisciplined Rabble</v>
      </c>
      <c r="J31">
        <f>SUMPRODUCT(MID(0&amp;feed!J605,LARGE(INDEX(ISNUMBER(--MID(feed!J605,ROW($1:$19),1))*
ROW($1:$19),0),ROW($1:$19))+1,1)*10^ROW($1:$19)/10)</f>
        <v>9</v>
      </c>
      <c r="K31">
        <f>SUMPRODUCT(MID(0&amp;feed!K605,LARGE(INDEX(ISNUMBER(--MID(feed!K605,ROW($1:$19),1))*
ROW($1:$19),0),ROW($1:$19))+1,1)*10^ROW($1:$19)/10)</f>
        <v>60</v>
      </c>
      <c r="L31">
        <f>SUMPRODUCT(MID(0&amp;feed!L605,LARGE(INDEX(ISNUMBER(--MID(feed!L605,ROW($1:$19),1))*
ROW($1:$19),0),ROW($1:$19))+1,1)*10^ROW($1:$19)/10)</f>
        <v>10</v>
      </c>
      <c r="M31" t="str">
        <f>feed!M605</f>
        <v>Mixed Economy</v>
      </c>
      <c r="N31">
        <f>SUMPRODUCT(MID(0&amp;feed!N605,LARGE(INDEX(ISNUMBER(--MID(feed!N605,ROW($1:$5),1))*
ROW($1:$5),0),ROW($1:$5))+1,1)*10^ROW($1:$5)/10)</f>
        <v>986</v>
      </c>
      <c r="O31">
        <f>SUMPRODUCT(MID(0&amp;feed!O605,LARGE(INDEX(ISNUMBER(--MID(feed!O605,ROW($1:$5),1))*
ROW($1:$5),0),ROW($1:$5))+1,1)*10^ROW($1:$5)/10)</f>
        <v>10</v>
      </c>
      <c r="P31" t="str">
        <f>feed!P605</f>
        <v>Untapped</v>
      </c>
      <c r="Q31">
        <f>IF(P31=0,40, IF(P31="Depleted",0, IF(P31="Near Depletion",10, IF(P31="Plentiful",70, IF(P31="Untapped",90,"Error")))))</f>
        <v>90</v>
      </c>
      <c r="R31" t="str">
        <f>feed!Q605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feed!R605</f>
        <v>Congo</v>
      </c>
      <c r="U31" t="str">
        <f>feed!S605</f>
        <v>Neutral</v>
      </c>
      <c r="V31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58529</v>
      </c>
      <c r="W31" t="str">
        <f>feed!U605</f>
        <v>http://blocgame.com/stats.php?id=57755</v>
      </c>
      <c r="X31" s="4">
        <f>SUMPRODUCT(MID(0&amp;feed!V605,LARGE(INDEX(ISNUMBER(--MID(feed!V605,ROW($1:$5),1))*
ROW($1:$5),0),ROW($1:$5))+1,1)*10^ROW($1:$5)/10)</f>
        <v>0</v>
      </c>
      <c r="Y31">
        <f>feed!W605</f>
        <v>0</v>
      </c>
      <c r="Z31" s="4">
        <f>V31-H31*750-K31*375-L31*375</f>
        <v>27779</v>
      </c>
      <c r="AA31" s="8">
        <f>V31/N31</f>
        <v>59.360040567951316</v>
      </c>
      <c r="AB31" s="4">
        <f>N31/6</f>
        <v>164.33333333333334</v>
      </c>
      <c r="AC31" s="4">
        <f>V31/6</f>
        <v>9754.8333333333339</v>
      </c>
    </row>
    <row r="32" spans="1:29" hidden="1" x14ac:dyDescent="0.25">
      <c r="A32" t="str">
        <f>feed!A545</f>
        <v>Democrastan</v>
      </c>
      <c r="B32" t="str">
        <f>feed!B545</f>
        <v>Demochi</v>
      </c>
      <c r="C32" t="str">
        <f>feed!C545</f>
        <v>The Order</v>
      </c>
      <c r="D32">
        <f>SUMPRODUCT(MID(0&amp;feed!D545,LARGE(INDEX(ISNUMBER(--MID(feed!D545,ROW($1:$19),1))*
ROW($1:$19),0),ROW($1:$19))+1,1)*10^ROW($1:$19)/10)</f>
        <v>106</v>
      </c>
      <c r="E32">
        <f>SUMPRODUCT(MID(0&amp;feed!E545,LARGE(INDEX(ISNUMBER(--MID(feed!E545,ROW($1:$19),1))*
ROW($1:$19),0),ROW($1:$19))+1,1)*10^ROW($1:$19)/10)</f>
        <v>1</v>
      </c>
      <c r="F32" t="str">
        <f>feed!F545</f>
        <v>Second World War surplus</v>
      </c>
      <c r="G32" t="str">
        <f>feed!G545</f>
        <v>Gandhi-like</v>
      </c>
      <c r="H32">
        <f>SUMPRODUCT(MID(0&amp;feed!H545,LARGE(INDEX(ISNUMBER(--MID(feed!H545,ROW($1:$19),1))*
ROW($1:$19),0),ROW($1:$19))+1,1)*10^ROW($1:$19)/10)</f>
        <v>6</v>
      </c>
      <c r="I32" t="str">
        <f>feed!I545</f>
        <v>Poor</v>
      </c>
      <c r="J32">
        <f>SUMPRODUCT(MID(0&amp;feed!J545,LARGE(INDEX(ISNUMBER(--MID(feed!J545,ROW($1:$19),1))*
ROW($1:$19),0),ROW($1:$19))+1,1)*10^ROW($1:$19)/10)</f>
        <v>9</v>
      </c>
      <c r="K32">
        <f>SUMPRODUCT(MID(0&amp;feed!K545,LARGE(INDEX(ISNUMBER(--MID(feed!K545,ROW($1:$19),1))*
ROW($1:$19),0),ROW($1:$19))+1,1)*10^ROW($1:$19)/10)</f>
        <v>14</v>
      </c>
      <c r="L32">
        <f>SUMPRODUCT(MID(0&amp;feed!L545,LARGE(INDEX(ISNUMBER(--MID(feed!L545,ROW($1:$19),1))*
ROW($1:$19),0),ROW($1:$19))+1,1)*10^ROW($1:$19)/10)</f>
        <v>9</v>
      </c>
      <c r="M32" t="str">
        <f>feed!M545</f>
        <v>Free Market</v>
      </c>
      <c r="N32">
        <f>SUMPRODUCT(MID(0&amp;feed!N545,LARGE(INDEX(ISNUMBER(--MID(feed!N545,ROW($1:$5),1))*
ROW($1:$5),0),ROW($1:$5))+1,1)*10^ROW($1:$5)/10)</f>
        <v>1149</v>
      </c>
      <c r="O32">
        <f>SUMPRODUCT(MID(0&amp;feed!O545,LARGE(INDEX(ISNUMBER(--MID(feed!O545,ROW($1:$5),1))*
ROW($1:$5),0),ROW($1:$5))+1,1)*10^ROW($1:$5)/10)</f>
        <v>915</v>
      </c>
      <c r="P32" t="str">
        <f>feed!P545</f>
        <v>Untapped</v>
      </c>
      <c r="Q32">
        <f>IF(P32=0,40, IF(P32="Depleted",0, IF(P32="Near Depletion",10, IF(P32="Plentiful",70, IF(P32="Untapped",90,"Error")))))</f>
        <v>90</v>
      </c>
      <c r="R32" t="str">
        <f>feed!Q545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feed!R545</f>
        <v>West Africa</v>
      </c>
      <c r="U32" t="str">
        <f>feed!S545</f>
        <v>United States</v>
      </c>
      <c r="V32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29605</v>
      </c>
      <c r="W32" t="str">
        <f>feed!U545</f>
        <v>http://blocgame.com/stats.php?id=63132</v>
      </c>
      <c r="X32" s="4">
        <f>SUMPRODUCT(MID(0&amp;feed!V545,LARGE(INDEX(ISNUMBER(--MID(feed!V545,ROW($1:$5),1))*
ROW($1:$5),0),ROW($1:$5))+1,1)*10^ROW($1:$5)/10)</f>
        <v>0</v>
      </c>
      <c r="Y32">
        <f>feed!W545</f>
        <v>0</v>
      </c>
      <c r="Z32" s="4">
        <f>V32-H32*750-K32*375-L32*375</f>
        <v>16480</v>
      </c>
      <c r="AA32" s="8">
        <f>V32/N32</f>
        <v>25.765883376849434</v>
      </c>
      <c r="AB32" s="4">
        <f>N32/6</f>
        <v>191.5</v>
      </c>
      <c r="AC32" s="4">
        <f>V32/6</f>
        <v>4934.166666666667</v>
      </c>
    </row>
    <row r="33" spans="1:29" hidden="1" x14ac:dyDescent="0.25">
      <c r="A33" t="str">
        <f>feed!A420</f>
        <v>carefree</v>
      </c>
      <c r="B33" t="str">
        <f>feed!B420</f>
        <v>solematemy</v>
      </c>
      <c r="C33" t="str">
        <f>feed!C420</f>
        <v>The Order</v>
      </c>
      <c r="D33">
        <f>SUMPRODUCT(MID(0&amp;feed!D420,LARGE(INDEX(ISNUMBER(--MID(feed!D420,ROW($1:$19),1))*
ROW($1:$19),0),ROW($1:$19))+1,1)*10^ROW($1:$19)/10)</f>
        <v>226</v>
      </c>
      <c r="E33">
        <f>SUMPRODUCT(MID(0&amp;feed!E420,LARGE(INDEX(ISNUMBER(--MID(feed!E420,ROW($1:$19),1))*
ROW($1:$19),0),ROW($1:$19))+1,1)*10^ROW($1:$19)/10)</f>
        <v>5</v>
      </c>
      <c r="F33" t="str">
        <f>feed!F420</f>
        <v>Korean War surplus</v>
      </c>
      <c r="G33" t="str">
        <f>feed!G420</f>
        <v>Gandhi-like</v>
      </c>
      <c r="H33">
        <f>SUMPRODUCT(MID(0&amp;feed!H420,LARGE(INDEX(ISNUMBER(--MID(feed!H420,ROW($1:$19),1))*
ROW($1:$19),0),ROW($1:$19))+1,1)*10^ROW($1:$19)/10)</f>
        <v>6</v>
      </c>
      <c r="I33" t="str">
        <f>feed!I420</f>
        <v>Poor</v>
      </c>
      <c r="J33">
        <f>SUMPRODUCT(MID(0&amp;feed!J420,LARGE(INDEX(ISNUMBER(--MID(feed!J420,ROW($1:$19),1))*
ROW($1:$19),0),ROW($1:$19))+1,1)*10^ROW($1:$19)/10)</f>
        <v>9</v>
      </c>
      <c r="K33">
        <f>SUMPRODUCT(MID(0&amp;feed!K420,LARGE(INDEX(ISNUMBER(--MID(feed!K420,ROW($1:$19),1))*
ROW($1:$19),0),ROW($1:$19))+1,1)*10^ROW($1:$19)/10)</f>
        <v>28</v>
      </c>
      <c r="L33">
        <f>SUMPRODUCT(MID(0&amp;feed!L420,LARGE(INDEX(ISNUMBER(--MID(feed!L420,ROW($1:$19),1))*
ROW($1:$19),0),ROW($1:$19))+1,1)*10^ROW($1:$19)/10)</f>
        <v>3</v>
      </c>
      <c r="M33" t="str">
        <f>feed!M420</f>
        <v>Free Market</v>
      </c>
      <c r="N33">
        <f>SUMPRODUCT(MID(0&amp;feed!N420,LARGE(INDEX(ISNUMBER(--MID(feed!N420,ROW($1:$5),1))*
ROW($1:$5),0),ROW($1:$5))+1,1)*10^ROW($1:$5)/10)</f>
        <v>1576</v>
      </c>
      <c r="O33">
        <f>SUMPRODUCT(MID(0&amp;feed!O420,LARGE(INDEX(ISNUMBER(--MID(feed!O420,ROW($1:$5),1))*
ROW($1:$5),0),ROW($1:$5))+1,1)*10^ROW($1:$5)/10)</f>
        <v>424</v>
      </c>
      <c r="P33">
        <f>feed!P420</f>
        <v>0</v>
      </c>
      <c r="Q33">
        <f>IF(P33=0,40, IF(P33="Depleted",0, IF(P33="Near Depletion",10, IF(P33="Plentiful",70, IF(P33="Untapped",90,"Error")))))</f>
        <v>40</v>
      </c>
      <c r="R33" t="str">
        <f>feed!Q420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feed!R420</f>
        <v>East Indies</v>
      </c>
      <c r="U33" t="str">
        <f>feed!S420</f>
        <v>United States</v>
      </c>
      <c r="V33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28108</v>
      </c>
      <c r="W33" t="str">
        <f>feed!U420</f>
        <v>http://blocgame.com/stats.php?id=61669</v>
      </c>
      <c r="X33" s="4">
        <f>SUMPRODUCT(MID(0&amp;feed!V420,LARGE(INDEX(ISNUMBER(--MID(feed!V420,ROW($1:$5),1))*
ROW($1:$5),0),ROW($1:$5))+1,1)*10^ROW($1:$5)/10)</f>
        <v>0</v>
      </c>
      <c r="Y33">
        <f>feed!W420</f>
        <v>0</v>
      </c>
      <c r="Z33" s="4">
        <f>V33-H33*750-K33*375-L33*375</f>
        <v>11983</v>
      </c>
      <c r="AA33" s="8">
        <f>V33/N33</f>
        <v>17.835025380710661</v>
      </c>
      <c r="AB33" s="4">
        <f>N33/6</f>
        <v>262.66666666666669</v>
      </c>
      <c r="AC33" s="4">
        <f>V33/6</f>
        <v>4684.666666666667</v>
      </c>
    </row>
    <row r="34" spans="1:29" hidden="1" x14ac:dyDescent="0.25">
      <c r="A34" t="str">
        <f>feed!A203</f>
        <v>KelabuAsap</v>
      </c>
      <c r="B34" t="str">
        <f>feed!B203</f>
        <v>kelam</v>
      </c>
      <c r="C34" t="str">
        <f>feed!C203</f>
        <v>PIRATES</v>
      </c>
      <c r="D34">
        <f>SUMPRODUCT(MID(0&amp;feed!D203,LARGE(INDEX(ISNUMBER(--MID(feed!D203,ROW($1:$19),1))*
ROW($1:$19),0),ROW($1:$19))+1,1)*10^ROW($1:$19)/10)</f>
        <v>185</v>
      </c>
      <c r="E34">
        <f>SUMPRODUCT(MID(0&amp;feed!E203,LARGE(INDEX(ISNUMBER(--MID(feed!E203,ROW($1:$19),1))*
ROW($1:$19),0),ROW($1:$19))+1,1)*10^ROW($1:$19)/10)</f>
        <v>3</v>
      </c>
      <c r="F34" t="str">
        <f>feed!F203</f>
        <v>Vietnam War surplus</v>
      </c>
      <c r="G34" t="str">
        <f>feed!G203</f>
        <v>Gandhi-like</v>
      </c>
      <c r="H34">
        <f>SUMPRODUCT(MID(0&amp;feed!H203,LARGE(INDEX(ISNUMBER(--MID(feed!H203,ROW($1:$19),1))*
ROW($1:$19),0),ROW($1:$19))+1,1)*10^ROW($1:$19)/10)</f>
        <v>6</v>
      </c>
      <c r="I34" t="str">
        <f>feed!I203</f>
        <v>Good</v>
      </c>
      <c r="J34">
        <f>SUMPRODUCT(MID(0&amp;feed!J203,LARGE(INDEX(ISNUMBER(--MID(feed!J203,ROW($1:$19),1))*
ROW($1:$19),0),ROW($1:$19))+1,1)*10^ROW($1:$19)/10)</f>
        <v>8</v>
      </c>
      <c r="K34">
        <f>SUMPRODUCT(MID(0&amp;feed!K203,LARGE(INDEX(ISNUMBER(--MID(feed!K203,ROW($1:$19),1))*
ROW($1:$19),0),ROW($1:$19))+1,1)*10^ROW($1:$19)/10)</f>
        <v>42</v>
      </c>
      <c r="L34">
        <f>SUMPRODUCT(MID(0&amp;feed!L203,LARGE(INDEX(ISNUMBER(--MID(feed!L203,ROW($1:$19),1))*
ROW($1:$19),0),ROW($1:$19))+1,1)*10^ROW($1:$19)/10)</f>
        <v>15</v>
      </c>
      <c r="M34" t="str">
        <f>feed!M203</f>
        <v>Central Planning</v>
      </c>
      <c r="N34">
        <f>SUMPRODUCT(MID(0&amp;feed!N203,LARGE(INDEX(ISNUMBER(--MID(feed!N203,ROW($1:$5),1))*
ROW($1:$5),0),ROW($1:$5))+1,1)*10^ROW($1:$5)/10)</f>
        <v>2559</v>
      </c>
      <c r="O34">
        <f>SUMPRODUCT(MID(0&amp;feed!O203,LARGE(INDEX(ISNUMBER(--MID(feed!O203,ROW($1:$5),1))*
ROW($1:$5),0),ROW($1:$5))+1,1)*10^ROW($1:$5)/10)</f>
        <v>351</v>
      </c>
      <c r="P34" t="str">
        <f>feed!P203</f>
        <v>Untapped</v>
      </c>
      <c r="Q34">
        <f>IF(P34=0,40, IF(P34="Depleted",0, IF(P34="Near Depletion",10, IF(P34="Plentiful",70, IF(P34="Untapped",90,"Error")))))</f>
        <v>90</v>
      </c>
      <c r="R34" t="str">
        <f>feed!Q203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feed!R203</f>
        <v>East Indies</v>
      </c>
      <c r="U34" t="str">
        <f>feed!S203</f>
        <v>Soviet Union</v>
      </c>
      <c r="V34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34659</v>
      </c>
      <c r="W34" t="str">
        <f>feed!U203</f>
        <v>http://blocgame.com/stats.php?id=60664</v>
      </c>
      <c r="X34" s="4">
        <f>SUMPRODUCT(MID(0&amp;feed!V203,LARGE(INDEX(ISNUMBER(--MID(feed!V203,ROW($1:$5),1))*
ROW($1:$5),0),ROW($1:$5))+1,1)*10^ROW($1:$5)/10)</f>
        <v>0</v>
      </c>
      <c r="Y34">
        <f>feed!W203</f>
        <v>0</v>
      </c>
      <c r="Z34" s="4">
        <f>V34-H34*750-K34*375-L34*375</f>
        <v>8784</v>
      </c>
      <c r="AA34" s="8">
        <f>V34/N34</f>
        <v>13.543962485345839</v>
      </c>
      <c r="AB34" s="4">
        <f>N34/6</f>
        <v>426.5</v>
      </c>
      <c r="AC34" s="4">
        <f>V34/6</f>
        <v>5776.5</v>
      </c>
    </row>
    <row r="35" spans="1:29" hidden="1" x14ac:dyDescent="0.25">
      <c r="A35" t="str">
        <f>feed!A158</f>
        <v>Parameswara</v>
      </c>
      <c r="B35" t="str">
        <f>feed!B158</f>
        <v>brownmy</v>
      </c>
      <c r="C35" t="str">
        <f>feed!C158</f>
        <v>Brotherhood of Nod</v>
      </c>
      <c r="D35">
        <f>SUMPRODUCT(MID(0&amp;feed!D158,LARGE(INDEX(ISNUMBER(--MID(feed!D158,ROW($1:$19),1))*
ROW($1:$19),0),ROW($1:$19))+1,1)*10^ROW($1:$19)/10)</f>
        <v>138</v>
      </c>
      <c r="E35">
        <f>SUMPRODUCT(MID(0&amp;feed!E158,LARGE(INDEX(ISNUMBER(--MID(feed!E158,ROW($1:$19),1))*
ROW($1:$19),0),ROW($1:$19))+1,1)*10^ROW($1:$19)/10)</f>
        <v>1</v>
      </c>
      <c r="F35" t="str">
        <f>feed!F158</f>
        <v>Vietnam War surplus</v>
      </c>
      <c r="G35" t="str">
        <f>feed!G158</f>
        <v>Gandhi-like</v>
      </c>
      <c r="H35">
        <f>SUMPRODUCT(MID(0&amp;feed!H158,LARGE(INDEX(ISNUMBER(--MID(feed!H158,ROW($1:$19),1))*
ROW($1:$19),0),ROW($1:$19))+1,1)*10^ROW($1:$19)/10)</f>
        <v>6</v>
      </c>
      <c r="I35" t="str">
        <f>feed!I158</f>
        <v>Standard</v>
      </c>
      <c r="J35">
        <f>SUMPRODUCT(MID(0&amp;feed!J158,LARGE(INDEX(ISNUMBER(--MID(feed!J158,ROW($1:$19),1))*
ROW($1:$19),0),ROW($1:$19))+1,1)*10^ROW($1:$19)/10)</f>
        <v>8</v>
      </c>
      <c r="K35">
        <f>SUMPRODUCT(MID(0&amp;feed!K158,LARGE(INDEX(ISNUMBER(--MID(feed!K158,ROW($1:$19),1))*
ROW($1:$19),0),ROW($1:$19))+1,1)*10^ROW($1:$19)/10)</f>
        <v>15</v>
      </c>
      <c r="L35">
        <f>SUMPRODUCT(MID(0&amp;feed!L158,LARGE(INDEX(ISNUMBER(--MID(feed!L158,ROW($1:$19),1))*
ROW($1:$19),0),ROW($1:$19))+1,1)*10^ROW($1:$19)/10)</f>
        <v>4</v>
      </c>
      <c r="M35" t="str">
        <f>feed!M158</f>
        <v>Free Market</v>
      </c>
      <c r="N35">
        <f>SUMPRODUCT(MID(0&amp;feed!N158,LARGE(INDEX(ISNUMBER(--MID(feed!N158,ROW($1:$5),1))*
ROW($1:$5),0),ROW($1:$5))+1,1)*10^ROW($1:$5)/10)</f>
        <v>2852</v>
      </c>
      <c r="O35">
        <f>SUMPRODUCT(MID(0&amp;feed!O158,LARGE(INDEX(ISNUMBER(--MID(feed!O158,ROW($1:$5),1))*
ROW($1:$5),0),ROW($1:$5))+1,1)*10^ROW($1:$5)/10)</f>
        <v>113</v>
      </c>
      <c r="P35" t="str">
        <f>feed!P158</f>
        <v>Untapped</v>
      </c>
      <c r="Q35">
        <f>IF(P35=0,40, IF(P35="Depleted",0, IF(P35="Near Depletion",10, IF(P35="Plentiful",70, IF(P35="Untapped",90,"Error")))))</f>
        <v>90</v>
      </c>
      <c r="R35" t="str">
        <f>feed!Q158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feed!R158</f>
        <v>Indochina</v>
      </c>
      <c r="U35" t="str">
        <f>feed!S158</f>
        <v>United States</v>
      </c>
      <c r="V35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36193</v>
      </c>
      <c r="W35" t="str">
        <f>feed!U158</f>
        <v>http://blocgame.com/stats.php?id=56360</v>
      </c>
      <c r="X35" s="4">
        <f>SUMPRODUCT(MID(0&amp;feed!V158,LARGE(INDEX(ISNUMBER(--MID(feed!V158,ROW($1:$5),1))*
ROW($1:$5),0),ROW($1:$5))+1,1)*10^ROW($1:$5)/10)</f>
        <v>0</v>
      </c>
      <c r="Y35">
        <f>feed!W158</f>
        <v>0</v>
      </c>
      <c r="Z35" s="4">
        <f>V35-H35*750-K35*375-L35*375</f>
        <v>24568</v>
      </c>
      <c r="AA35" s="8">
        <f>V35/N35</f>
        <v>12.69039270687237</v>
      </c>
      <c r="AB35" s="4">
        <f>N35/6</f>
        <v>475.33333333333331</v>
      </c>
      <c r="AC35" s="4">
        <f>V35/6</f>
        <v>6032.166666666667</v>
      </c>
    </row>
    <row r="36" spans="1:29" hidden="1" x14ac:dyDescent="0.25">
      <c r="A36" t="str">
        <f>feed!A612</f>
        <v>Agostino</v>
      </c>
      <c r="B36" t="str">
        <f>feed!B612</f>
        <v>Augusto</v>
      </c>
      <c r="C36" t="str">
        <f>feed!C612</f>
        <v>The Order</v>
      </c>
      <c r="D36">
        <f>SUMPRODUCT(MID(0&amp;feed!D612,LARGE(INDEX(ISNUMBER(--MID(feed!D612,ROW($1:$19),1))*
ROW($1:$19),0),ROW($1:$19))+1,1)*10^ROW($1:$19)/10)</f>
        <v>162</v>
      </c>
      <c r="E36">
        <f>SUMPRODUCT(MID(0&amp;feed!E612,LARGE(INDEX(ISNUMBER(--MID(feed!E612,ROW($1:$19),1))*
ROW($1:$19),0),ROW($1:$19))+1,1)*10^ROW($1:$19)/10)</f>
        <v>1</v>
      </c>
      <c r="F36" t="str">
        <f>feed!F612</f>
        <v>Korean War surplus</v>
      </c>
      <c r="G36" t="str">
        <f>feed!G612</f>
        <v>Gandhi-like</v>
      </c>
      <c r="H36">
        <f>SUMPRODUCT(MID(0&amp;feed!H612,LARGE(INDEX(ISNUMBER(--MID(feed!H612,ROW($1:$19),1))*
ROW($1:$19),0),ROW($1:$19))+1,1)*10^ROW($1:$19)/10)</f>
        <v>6</v>
      </c>
      <c r="I36" t="str">
        <f>feed!I612</f>
        <v>Poor</v>
      </c>
      <c r="J36">
        <f>SUMPRODUCT(MID(0&amp;feed!J612,LARGE(INDEX(ISNUMBER(--MID(feed!J612,ROW($1:$19),1))*
ROW($1:$19),0),ROW($1:$19))+1,1)*10^ROW($1:$19)/10)</f>
        <v>7</v>
      </c>
      <c r="K36">
        <f>SUMPRODUCT(MID(0&amp;feed!K612,LARGE(INDEX(ISNUMBER(--MID(feed!K612,ROW($1:$19),1))*
ROW($1:$19),0),ROW($1:$19))+1,1)*10^ROW($1:$19)/10)</f>
        <v>19</v>
      </c>
      <c r="L36">
        <f>SUMPRODUCT(MID(0&amp;feed!L612,LARGE(INDEX(ISNUMBER(--MID(feed!L612,ROW($1:$19),1))*
ROW($1:$19),0),ROW($1:$19))+1,1)*10^ROW($1:$19)/10)</f>
        <v>11</v>
      </c>
      <c r="M36" t="str">
        <f>feed!M612</f>
        <v>Mixed Economy</v>
      </c>
      <c r="N36">
        <f>SUMPRODUCT(MID(0&amp;feed!N612,LARGE(INDEX(ISNUMBER(--MID(feed!N612,ROW($1:$5),1))*
ROW($1:$5),0),ROW($1:$5))+1,1)*10^ROW($1:$5)/10)</f>
        <v>975</v>
      </c>
      <c r="O36">
        <f>SUMPRODUCT(MID(0&amp;feed!O612,LARGE(INDEX(ISNUMBER(--MID(feed!O612,ROW($1:$5),1))*
ROW($1:$5),0),ROW($1:$5))+1,1)*10^ROW($1:$5)/10)</f>
        <v>7658</v>
      </c>
      <c r="P36">
        <f>feed!P612</f>
        <v>0</v>
      </c>
      <c r="Q36">
        <f>IF(P36=0,40, IF(P36="Depleted",0, IF(P36="Near Depletion",10, IF(P36="Plentiful",70, IF(P36="Untapped",90,"Error")))))</f>
        <v>40</v>
      </c>
      <c r="R36" t="str">
        <f>feed!Q612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feed!R612</f>
        <v>Atlas</v>
      </c>
      <c r="U36" t="str">
        <f>feed!S612</f>
        <v>Soviet Union</v>
      </c>
      <c r="V36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31242</v>
      </c>
      <c r="W36" t="str">
        <f>feed!U612</f>
        <v>http://blocgame.com/stats.php?id=60229</v>
      </c>
      <c r="X36" s="4">
        <f>SUMPRODUCT(MID(0&amp;feed!V612,LARGE(INDEX(ISNUMBER(--MID(feed!V612,ROW($1:$5),1))*
ROW($1:$5),0),ROW($1:$5))+1,1)*10^ROW($1:$5)/10)</f>
        <v>0</v>
      </c>
      <c r="Y36">
        <f>feed!W612</f>
        <v>0</v>
      </c>
      <c r="Z36" s="4">
        <f>V36-H36*750-K36*375-L36*375</f>
        <v>15492</v>
      </c>
      <c r="AA36" s="8">
        <f>V36/N36</f>
        <v>32.043076923076924</v>
      </c>
      <c r="AB36" s="4">
        <f>N36/6</f>
        <v>162.5</v>
      </c>
      <c r="AC36" s="4">
        <f>V36/6</f>
        <v>5207</v>
      </c>
    </row>
    <row r="37" spans="1:29" hidden="1" x14ac:dyDescent="0.25">
      <c r="A37" t="str">
        <f>feed!A295</f>
        <v>Bluegene/Q</v>
      </c>
      <c r="B37" t="str">
        <f>feed!B295</f>
        <v>ChevalierCavac</v>
      </c>
      <c r="C37" t="str">
        <f>feed!C295</f>
        <v>PIRATES</v>
      </c>
      <c r="D37">
        <f>SUMPRODUCT(MID(0&amp;feed!D295,LARGE(INDEX(ISNUMBER(--MID(feed!D295,ROW($1:$19),1))*
ROW($1:$19),0),ROW($1:$19))+1,1)*10^ROW($1:$19)/10)</f>
        <v>140</v>
      </c>
      <c r="E37">
        <f>SUMPRODUCT(MID(0&amp;feed!E295,LARGE(INDEX(ISNUMBER(--MID(feed!E295,ROW($1:$19),1))*
ROW($1:$19),0),ROW($1:$19))+1,1)*10^ROW($1:$19)/10)</f>
        <v>7</v>
      </c>
      <c r="F37" t="str">
        <f>feed!F295</f>
        <v>Vietnam War surplus</v>
      </c>
      <c r="G37" t="str">
        <f>feed!G295</f>
        <v>Gandhi-like</v>
      </c>
      <c r="H37">
        <f>SUMPRODUCT(MID(0&amp;feed!H295,LARGE(INDEX(ISNUMBER(--MID(feed!H295,ROW($1:$19),1))*
ROW($1:$19),0),ROW($1:$19))+1,1)*10^ROW($1:$19)/10)</f>
        <v>6</v>
      </c>
      <c r="I37" t="str">
        <f>feed!I295</f>
        <v>Elite</v>
      </c>
      <c r="J37">
        <f>SUMPRODUCT(MID(0&amp;feed!J295,LARGE(INDEX(ISNUMBER(--MID(feed!J295,ROW($1:$19),1))*
ROW($1:$19),0),ROW($1:$19))+1,1)*10^ROW($1:$19)/10)</f>
        <v>6</v>
      </c>
      <c r="K37">
        <f>SUMPRODUCT(MID(0&amp;feed!K295,LARGE(INDEX(ISNUMBER(--MID(feed!K295,ROW($1:$19),1))*
ROW($1:$19),0),ROW($1:$19))+1,1)*10^ROW($1:$19)/10)</f>
        <v>23</v>
      </c>
      <c r="L37">
        <f>SUMPRODUCT(MID(0&amp;feed!L295,LARGE(INDEX(ISNUMBER(--MID(feed!L295,ROW($1:$19),1))*
ROW($1:$19),0),ROW($1:$19))+1,1)*10^ROW($1:$19)/10)</f>
        <v>12</v>
      </c>
      <c r="M37" t="str">
        <f>feed!M295</f>
        <v>Central Planning</v>
      </c>
      <c r="N37">
        <f>SUMPRODUCT(MID(0&amp;feed!N295,LARGE(INDEX(ISNUMBER(--MID(feed!N295,ROW($1:$5),1))*
ROW($1:$5),0),ROW($1:$5))+1,1)*10^ROW($1:$5)/10)</f>
        <v>2075</v>
      </c>
      <c r="O37">
        <f>SUMPRODUCT(MID(0&amp;feed!O295,LARGE(INDEX(ISNUMBER(--MID(feed!O295,ROW($1:$5),1))*
ROW($1:$5),0),ROW($1:$5))+1,1)*10^ROW($1:$5)/10)</f>
        <v>2387</v>
      </c>
      <c r="P37" t="str">
        <f>feed!P295</f>
        <v>Untapped</v>
      </c>
      <c r="Q37">
        <f>IF(P37=0,40, IF(P37="Depleted",0, IF(P37="Near Depletion",10, IF(P37="Plentiful",70, IF(P37="Untapped",90,"Error")))))</f>
        <v>90</v>
      </c>
      <c r="R37" t="str">
        <f>feed!Q295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feed!R295</f>
        <v>Arabia</v>
      </c>
      <c r="U37" t="str">
        <f>feed!S295</f>
        <v>Soviet Union</v>
      </c>
      <c r="V37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35843</v>
      </c>
      <c r="W37" t="str">
        <f>feed!U295</f>
        <v>http://blocgame.com/stats.php?id=61506</v>
      </c>
      <c r="X37" s="4">
        <f>SUMPRODUCT(MID(0&amp;feed!V295,LARGE(INDEX(ISNUMBER(--MID(feed!V295,ROW($1:$5),1))*
ROW($1:$5),0),ROW($1:$5))+1,1)*10^ROW($1:$5)/10)</f>
        <v>0</v>
      </c>
      <c r="Y37">
        <f>feed!W295</f>
        <v>0</v>
      </c>
      <c r="Z37" s="4">
        <f>V37-H37*750-K37*375-L37*375</f>
        <v>18218</v>
      </c>
      <c r="AA37" s="8">
        <f>V37/N37</f>
        <v>17.273734939759038</v>
      </c>
      <c r="AB37" s="4">
        <f>N37/6</f>
        <v>345.83333333333331</v>
      </c>
      <c r="AC37" s="4">
        <f>V37/6</f>
        <v>5973.833333333333</v>
      </c>
    </row>
    <row r="38" spans="1:29" hidden="1" x14ac:dyDescent="0.25">
      <c r="A38" t="str">
        <f>feed!A27</f>
        <v>Brutish Empire</v>
      </c>
      <c r="B38" t="str">
        <f>feed!B27</f>
        <v>DarkyDonno</v>
      </c>
      <c r="C38" t="str">
        <f>feed!C27</f>
        <v>Brotherhood of Nod</v>
      </c>
      <c r="D38">
        <f>SUMPRODUCT(MID(0&amp;feed!D27,LARGE(INDEX(ISNUMBER(--MID(feed!D27,ROW($1:$19),1))*
ROW($1:$19),0),ROW($1:$19))+1,1)*10^ROW($1:$19)/10)</f>
        <v>99</v>
      </c>
      <c r="E38">
        <f>SUMPRODUCT(MID(0&amp;feed!E27,LARGE(INDEX(ISNUMBER(--MID(feed!E27,ROW($1:$19),1))*
ROW($1:$19),0),ROW($1:$19))+1,1)*10^ROW($1:$19)/10)</f>
        <v>0</v>
      </c>
      <c r="F38" t="str">
        <f>feed!F27</f>
        <v>Korean War surplus</v>
      </c>
      <c r="G38" t="str">
        <f>feed!G27</f>
        <v>Gandhi-like</v>
      </c>
      <c r="H38">
        <f>SUMPRODUCT(MID(0&amp;feed!H27,LARGE(INDEX(ISNUMBER(--MID(feed!H27,ROW($1:$19),1))*
ROW($1:$19),0),ROW($1:$19))+1,1)*10^ROW($1:$19)/10)</f>
        <v>6</v>
      </c>
      <c r="I38" t="str">
        <f>feed!I27</f>
        <v>Elite</v>
      </c>
      <c r="J38">
        <f>SUMPRODUCT(MID(0&amp;feed!J27,LARGE(INDEX(ISNUMBER(--MID(feed!J27,ROW($1:$19),1))*
ROW($1:$19),0),ROW($1:$19))+1,1)*10^ROW($1:$19)/10)</f>
        <v>6</v>
      </c>
      <c r="K38">
        <f>SUMPRODUCT(MID(0&amp;feed!K27,LARGE(INDEX(ISNUMBER(--MID(feed!K27,ROW($1:$19),1))*
ROW($1:$19),0),ROW($1:$19))+1,1)*10^ROW($1:$19)/10)</f>
        <v>30</v>
      </c>
      <c r="L38">
        <f>SUMPRODUCT(MID(0&amp;feed!L27,LARGE(INDEX(ISNUMBER(--MID(feed!L27,ROW($1:$19),1))*
ROW($1:$19),0),ROW($1:$19))+1,1)*10^ROW($1:$19)/10)</f>
        <v>12</v>
      </c>
      <c r="M38" t="str">
        <f>feed!M27</f>
        <v>Central Planning</v>
      </c>
      <c r="N38">
        <f>SUMPRODUCT(MID(0&amp;feed!N27,LARGE(INDEX(ISNUMBER(--MID(feed!N27,ROW($1:$5),1))*
ROW($1:$5),0),ROW($1:$5))+1,1)*10^ROW($1:$5)/10)</f>
        <v>4327</v>
      </c>
      <c r="O38">
        <f>SUMPRODUCT(MID(0&amp;feed!O27,LARGE(INDEX(ISNUMBER(--MID(feed!O27,ROW($1:$5),1))*
ROW($1:$5),0),ROW($1:$5))+1,1)*10^ROW($1:$5)/10)</f>
        <v>34</v>
      </c>
      <c r="P38" t="str">
        <f>feed!P27</f>
        <v>Untapped</v>
      </c>
      <c r="Q38">
        <f>IF(P38=0,40, IF(P38="Depleted",0, IF(P38="Near Depletion",10, IF(P38="Plentiful",70, IF(P38="Untapped",90,"Error")))))</f>
        <v>90</v>
      </c>
      <c r="R38" t="str">
        <f>feed!Q27</f>
        <v>Large</v>
      </c>
      <c r="S38">
        <f>IF(R38="None",0, IF(R38="Meagre",1.5, IF(R38="Small",3, IF(R38="Mediocre",4.5, IF(R38="Somewhat Large",6, IF(R38="Large",7.5, IF(R38="Powerful",9, IF(R38="Very Powerful",10,"Error"))))))))</f>
        <v>7.5</v>
      </c>
      <c r="T38" t="str">
        <f>feed!R27</f>
        <v>China</v>
      </c>
      <c r="U38" t="str">
        <f>feed!S27</f>
        <v>Soviet Union</v>
      </c>
      <c r="V3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38" t="str">
        <f>feed!U27</f>
        <v>http://blocgame.com/stats.php?id=57265</v>
      </c>
      <c r="X38" s="4">
        <f>SUMPRODUCT(MID(0&amp;feed!V27,LARGE(INDEX(ISNUMBER(--MID(feed!V27,ROW($1:$5),1))*
ROW($1:$5),0),ROW($1:$5))+1,1)*10^ROW($1:$5)/10)</f>
        <v>0</v>
      </c>
      <c r="Y38">
        <f>feed!W27</f>
        <v>0</v>
      </c>
      <c r="Z38" s="4">
        <f>V38-H38*750-K38*375-L38*375</f>
        <v>12299</v>
      </c>
      <c r="AA38" s="8">
        <f>V38/N38</f>
        <v>7.5223018257453198</v>
      </c>
      <c r="AB38" s="4">
        <f>N38/6</f>
        <v>721.16666666666663</v>
      </c>
      <c r="AC38" s="4">
        <f>V38/6</f>
        <v>5424.833333333333</v>
      </c>
    </row>
    <row r="39" spans="1:29" hidden="1" x14ac:dyDescent="0.25">
      <c r="A39" t="str">
        <f>feed!A156</f>
        <v>Petai Belalang</v>
      </c>
      <c r="B39" t="str">
        <f>feed!B156</f>
        <v>zulhasr39689</v>
      </c>
      <c r="C39" t="str">
        <f>feed!C156</f>
        <v>PIRATES</v>
      </c>
      <c r="D39">
        <f>SUMPRODUCT(MID(0&amp;feed!D156,LARGE(INDEX(ISNUMBER(--MID(feed!D156,ROW($1:$19),1))*
ROW($1:$19),0),ROW($1:$19))+1,1)*10^ROW($1:$19)/10)</f>
        <v>112</v>
      </c>
      <c r="E39">
        <f>SUMPRODUCT(MID(0&amp;feed!E156,LARGE(INDEX(ISNUMBER(--MID(feed!E156,ROW($1:$19),1))*
ROW($1:$19),0),ROW($1:$19))+1,1)*10^ROW($1:$19)/10)</f>
        <v>31</v>
      </c>
      <c r="F39" t="str">
        <f>feed!F156</f>
        <v>Vietnam War surplus</v>
      </c>
      <c r="G39" t="str">
        <f>feed!G156</f>
        <v>Gandhi-like</v>
      </c>
      <c r="H39">
        <f>SUMPRODUCT(MID(0&amp;feed!H156,LARGE(INDEX(ISNUMBER(--MID(feed!H156,ROW($1:$19),1))*
ROW($1:$19),0),ROW($1:$19))+1,1)*10^ROW($1:$19)/10)</f>
        <v>6</v>
      </c>
      <c r="I39" t="str">
        <f>feed!I156</f>
        <v>Good</v>
      </c>
      <c r="J39">
        <f>SUMPRODUCT(MID(0&amp;feed!J156,LARGE(INDEX(ISNUMBER(--MID(feed!J156,ROW($1:$19),1))*
ROW($1:$19),0),ROW($1:$19))+1,1)*10^ROW($1:$19)/10)</f>
        <v>4</v>
      </c>
      <c r="K39">
        <f>SUMPRODUCT(MID(0&amp;feed!K156,LARGE(INDEX(ISNUMBER(--MID(feed!K156,ROW($1:$19),1))*
ROW($1:$19),0),ROW($1:$19))+1,1)*10^ROW($1:$19)/10)</f>
        <v>12</v>
      </c>
      <c r="L39">
        <f>SUMPRODUCT(MID(0&amp;feed!L156,LARGE(INDEX(ISNUMBER(--MID(feed!L156,ROW($1:$19),1))*
ROW($1:$19),0),ROW($1:$19))+1,1)*10^ROW($1:$19)/10)</f>
        <v>7</v>
      </c>
      <c r="M39" t="str">
        <f>feed!M156</f>
        <v>Central Planning</v>
      </c>
      <c r="N39">
        <f>SUMPRODUCT(MID(0&amp;feed!N156,LARGE(INDEX(ISNUMBER(--MID(feed!N156,ROW($1:$5),1))*
ROW($1:$5),0),ROW($1:$5))+1,1)*10^ROW($1:$5)/10)</f>
        <v>2860</v>
      </c>
      <c r="O39">
        <f>SUMPRODUCT(MID(0&amp;feed!O156,LARGE(INDEX(ISNUMBER(--MID(feed!O156,ROW($1:$5),1))*
ROW($1:$5),0),ROW($1:$5))+1,1)*10^ROW($1:$5)/10)</f>
        <v>257</v>
      </c>
      <c r="P39" t="str">
        <f>feed!P156</f>
        <v>Untapped</v>
      </c>
      <c r="Q39">
        <f>IF(P39=0,40, IF(P39="Depleted",0, IF(P39="Near Depletion",10, IF(P39="Plentiful",70, IF(P39="Untapped",90,"Error")))))</f>
        <v>90</v>
      </c>
      <c r="R39" t="str">
        <f>feed!Q156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feed!R156</f>
        <v>East Indies</v>
      </c>
      <c r="U39" t="str">
        <f>feed!S156</f>
        <v>Soviet Union</v>
      </c>
      <c r="V39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42953</v>
      </c>
      <c r="W39" t="str">
        <f>feed!U156</f>
        <v>http://blocgame.com/stats.php?id=60767</v>
      </c>
      <c r="X39" s="4">
        <f>SUMPRODUCT(MID(0&amp;feed!V156,LARGE(INDEX(ISNUMBER(--MID(feed!V156,ROW($1:$5),1))*
ROW($1:$5),0),ROW($1:$5))+1,1)*10^ROW($1:$5)/10)</f>
        <v>0</v>
      </c>
      <c r="Y39">
        <f>feed!W156</f>
        <v>0</v>
      </c>
      <c r="Z39" s="4">
        <f>V39-H39*750-K39*375-L39*375</f>
        <v>31328</v>
      </c>
      <c r="AA39" s="8">
        <f>V39/N39</f>
        <v>15.018531468531469</v>
      </c>
      <c r="AB39" s="4">
        <f>N39/6</f>
        <v>476.66666666666669</v>
      </c>
      <c r="AC39" s="4">
        <f>V39/6</f>
        <v>7158.833333333333</v>
      </c>
    </row>
    <row r="40" spans="1:29" hidden="1" x14ac:dyDescent="0.25">
      <c r="A40" t="str">
        <f>feed!A129</f>
        <v>the Haunted</v>
      </c>
      <c r="B40" t="str">
        <f>feed!B129</f>
        <v>thedrunkenarchitect</v>
      </c>
      <c r="C40" t="str">
        <f>feed!C129</f>
        <v>The Order</v>
      </c>
      <c r="D40">
        <f>SUMPRODUCT(MID(0&amp;feed!D129,LARGE(INDEX(ISNUMBER(--MID(feed!D129,ROW($1:$19),1))*
ROW($1:$19),0),ROW($1:$19))+1,1)*10^ROW($1:$19)/10)</f>
        <v>146</v>
      </c>
      <c r="E40">
        <f>SUMPRODUCT(MID(0&amp;feed!E129,LARGE(INDEX(ISNUMBER(--MID(feed!E129,ROW($1:$19),1))*
ROW($1:$19),0),ROW($1:$19))+1,1)*10^ROW($1:$19)/10)</f>
        <v>11</v>
      </c>
      <c r="F40" t="str">
        <f>feed!F129</f>
        <v>Korean War surplus</v>
      </c>
      <c r="G40" t="str">
        <f>feed!G129</f>
        <v>Gandhi-like</v>
      </c>
      <c r="H40">
        <f>SUMPRODUCT(MID(0&amp;feed!H129,LARGE(INDEX(ISNUMBER(--MID(feed!H129,ROW($1:$19),1))*
ROW($1:$19),0),ROW($1:$19))+1,1)*10^ROW($1:$19)/10)</f>
        <v>6</v>
      </c>
      <c r="I40" t="str">
        <f>feed!I129</f>
        <v>Good</v>
      </c>
      <c r="J40">
        <f>SUMPRODUCT(MID(0&amp;feed!J129,LARGE(INDEX(ISNUMBER(--MID(feed!J129,ROW($1:$19),1))*
ROW($1:$19),0),ROW($1:$19))+1,1)*10^ROW($1:$19)/10)</f>
        <v>4</v>
      </c>
      <c r="K40">
        <f>SUMPRODUCT(MID(0&amp;feed!K129,LARGE(INDEX(ISNUMBER(--MID(feed!K129,ROW($1:$19),1))*
ROW($1:$19),0),ROW($1:$19))+1,1)*10^ROW($1:$19)/10)</f>
        <v>38</v>
      </c>
      <c r="L40">
        <f>SUMPRODUCT(MID(0&amp;feed!L129,LARGE(INDEX(ISNUMBER(--MID(feed!L129,ROW($1:$19),1))*
ROW($1:$19),0),ROW($1:$19))+1,1)*10^ROW($1:$19)/10)</f>
        <v>5</v>
      </c>
      <c r="M40" t="str">
        <f>feed!M129</f>
        <v>Central Planning</v>
      </c>
      <c r="N40">
        <f>SUMPRODUCT(MID(0&amp;feed!N129,LARGE(INDEX(ISNUMBER(--MID(feed!N129,ROW($1:$5),1))*
ROW($1:$5),0),ROW($1:$5))+1,1)*10^ROW($1:$5)/10)</f>
        <v>3048</v>
      </c>
      <c r="O40">
        <f>SUMPRODUCT(MID(0&amp;feed!O129,LARGE(INDEX(ISNUMBER(--MID(feed!O129,ROW($1:$5),1))*
ROW($1:$5),0),ROW($1:$5))+1,1)*10^ROW($1:$5)/10)</f>
        <v>226</v>
      </c>
      <c r="P40" t="str">
        <f>feed!P129</f>
        <v>Untapped</v>
      </c>
      <c r="Q40">
        <f>IF(P40=0,40, IF(P40="Depleted",0, IF(P40="Near Depletion",10, IF(P40="Plentiful",70, IF(P40="Untapped",90,"Error")))))</f>
        <v>90</v>
      </c>
      <c r="R40" t="str">
        <f>feed!Q129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feed!R129</f>
        <v>Southern Africa</v>
      </c>
      <c r="U40" t="str">
        <f>feed!S129</f>
        <v>Soviet Union</v>
      </c>
      <c r="V4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42900</v>
      </c>
      <c r="W40" t="str">
        <f>feed!U129</f>
        <v>http://blocgame.com/stats.php?id=63020</v>
      </c>
      <c r="X40" s="4">
        <f>SUMPRODUCT(MID(0&amp;feed!V129,LARGE(INDEX(ISNUMBER(--MID(feed!V129,ROW($1:$5),1))*
ROW($1:$5),0),ROW($1:$5))+1,1)*10^ROW($1:$5)/10)</f>
        <v>0</v>
      </c>
      <c r="Y40">
        <f>feed!W129</f>
        <v>0</v>
      </c>
      <c r="Z40" s="4">
        <f>V40-H40*750-K40*375-L40*375</f>
        <v>22275</v>
      </c>
      <c r="AA40" s="8">
        <f>V40/N40</f>
        <v>14.0748031496063</v>
      </c>
      <c r="AB40" s="4">
        <f>N40/6</f>
        <v>508</v>
      </c>
      <c r="AC40" s="4">
        <f>V40/6</f>
        <v>7150</v>
      </c>
    </row>
    <row r="41" spans="1:29" hidden="1" x14ac:dyDescent="0.25">
      <c r="A41" t="str">
        <f>feed!A24</f>
        <v>Jemut</v>
      </c>
      <c r="B41" t="str">
        <f>feed!B24</f>
        <v>iwaniman/Ferozz</v>
      </c>
      <c r="C41" t="str">
        <f>feed!C24</f>
        <v>PIRATES</v>
      </c>
      <c r="D41">
        <f>SUMPRODUCT(MID(0&amp;feed!D24,LARGE(INDEX(ISNUMBER(--MID(feed!D24,ROW($1:$19),1))*
ROW($1:$19),0),ROW($1:$19))+1,1)*10^ROW($1:$19)/10)</f>
        <v>22</v>
      </c>
      <c r="E41">
        <f>SUMPRODUCT(MID(0&amp;feed!E24,LARGE(INDEX(ISNUMBER(--MID(feed!E24,ROW($1:$19),1))*
ROW($1:$19),0),ROW($1:$19))+1,1)*10^ROW($1:$19)/10)</f>
        <v>4</v>
      </c>
      <c r="F41" t="str">
        <f>feed!F24</f>
        <v>Second World War surplus</v>
      </c>
      <c r="G41" t="str">
        <f>feed!G24</f>
        <v>Good</v>
      </c>
      <c r="H41">
        <f>SUMPRODUCT(MID(0&amp;feed!H24,LARGE(INDEX(ISNUMBER(--MID(feed!H24,ROW($1:$19),1))*
ROW($1:$19),0),ROW($1:$19))+1,1)*10^ROW($1:$19)/10)</f>
        <v>6</v>
      </c>
      <c r="I41" t="str">
        <f>feed!I24</f>
        <v>Standard</v>
      </c>
      <c r="J41">
        <f>SUMPRODUCT(MID(0&amp;feed!J24,LARGE(INDEX(ISNUMBER(--MID(feed!J24,ROW($1:$19),1))*
ROW($1:$19),0),ROW($1:$19))+1,1)*10^ROW($1:$19)/10)</f>
        <v>4</v>
      </c>
      <c r="K41">
        <f>SUMPRODUCT(MID(0&amp;feed!K24,LARGE(INDEX(ISNUMBER(--MID(feed!K24,ROW($1:$19),1))*
ROW($1:$19),0),ROW($1:$19))+1,1)*10^ROW($1:$19)/10)</f>
        <v>27</v>
      </c>
      <c r="L41">
        <f>SUMPRODUCT(MID(0&amp;feed!L24,LARGE(INDEX(ISNUMBER(--MID(feed!L24,ROW($1:$19),1))*
ROW($1:$19),0),ROW($1:$19))+1,1)*10^ROW($1:$19)/10)</f>
        <v>17</v>
      </c>
      <c r="M41" t="str">
        <f>feed!M24</f>
        <v>Mixed Economy</v>
      </c>
      <c r="N41">
        <f>SUMPRODUCT(MID(0&amp;feed!N24,LARGE(INDEX(ISNUMBER(--MID(feed!N24,ROW($1:$5),1))*
ROW($1:$5),0),ROW($1:$5))+1,1)*10^ROW($1:$5)/10)</f>
        <v>4408</v>
      </c>
      <c r="O41">
        <f>SUMPRODUCT(MID(0&amp;feed!O24,LARGE(INDEX(ISNUMBER(--MID(feed!O24,ROW($1:$5),1))*
ROW($1:$5),0),ROW($1:$5))+1,1)*10^ROW($1:$5)/10)</f>
        <v>88</v>
      </c>
      <c r="P41" t="str">
        <f>feed!P24</f>
        <v>Near Depletion</v>
      </c>
      <c r="Q41">
        <f>IF(P41=0,40, IF(P41="Depleted",0, IF(P41="Near Depletion",10, IF(P41="Plentiful",70, IF(P41="Untapped",90,"Error")))))</f>
        <v>10</v>
      </c>
      <c r="R41" t="str">
        <f>feed!Q24</f>
        <v>None</v>
      </c>
      <c r="S41">
        <f>IF(R41="None",0, IF(R41="Meagre",1.5, IF(R41="Small",3, IF(R41="Mediocre",4.5, IF(R41="Somewhat Large",6, IF(R41="Large",7.5, IF(R41="Powerful",9, IF(R41="Very Powerful",10,"Error"))))))))</f>
        <v>0</v>
      </c>
      <c r="T41" t="str">
        <f>feed!R24</f>
        <v>East Indies</v>
      </c>
      <c r="U41" t="str">
        <f>feed!S24</f>
        <v>Soviet Union</v>
      </c>
      <c r="V4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43059</v>
      </c>
      <c r="W41" t="str">
        <f>feed!U24</f>
        <v>http://blocgame.com/stats.php?id=61811</v>
      </c>
      <c r="X41" s="4">
        <f>SUMPRODUCT(MID(0&amp;feed!V24,LARGE(INDEX(ISNUMBER(--MID(feed!V24,ROW($1:$5),1))*
ROW($1:$5),0),ROW($1:$5))+1,1)*10^ROW($1:$5)/10)</f>
        <v>0</v>
      </c>
      <c r="Y41">
        <f>feed!W24</f>
        <v>0</v>
      </c>
      <c r="Z41" s="4">
        <f>V41-H41*750-K41*375-L41*375</f>
        <v>22059</v>
      </c>
      <c r="AA41" s="8">
        <f>V41/N41</f>
        <v>9.7683756805807622</v>
      </c>
      <c r="AB41" s="4">
        <f>N41/6</f>
        <v>734.66666666666663</v>
      </c>
      <c r="AC41" s="4">
        <f>V41/6</f>
        <v>7176.5</v>
      </c>
    </row>
    <row r="42" spans="1:29" hidden="1" x14ac:dyDescent="0.25">
      <c r="A42" t="str">
        <f>feed!A6</f>
        <v>LOCAI</v>
      </c>
      <c r="B42" t="str">
        <f>feed!B6</f>
        <v>Agumentic</v>
      </c>
      <c r="C42" t="str">
        <f>feed!C6</f>
        <v>Brotherhood of Nod</v>
      </c>
      <c r="D42">
        <f>SUMPRODUCT(MID(0&amp;feed!D6,LARGE(INDEX(ISNUMBER(--MID(feed!D6,ROW($1:$19),1))*
ROW($1:$19),0),ROW($1:$19))+1,1)*10^ROW($1:$19)/10)</f>
        <v>77</v>
      </c>
      <c r="E42">
        <f>SUMPRODUCT(MID(0&amp;feed!E6,LARGE(INDEX(ISNUMBER(--MID(feed!E6,ROW($1:$19),1))*
ROW($1:$19),0),ROW($1:$19))+1,1)*10^ROW($1:$19)/10)</f>
        <v>14</v>
      </c>
      <c r="F42" t="str">
        <f>feed!F6</f>
        <v>Korean War surplus</v>
      </c>
      <c r="G42" t="str">
        <f>feed!G6</f>
        <v>Gandhi-like</v>
      </c>
      <c r="H42">
        <f>SUMPRODUCT(MID(0&amp;feed!H6,LARGE(INDEX(ISNUMBER(--MID(feed!H6,ROW($1:$19),1))*
ROW($1:$19),0),ROW($1:$19))+1,1)*10^ROW($1:$19)/10)</f>
        <v>6</v>
      </c>
      <c r="I42" t="str">
        <f>feed!I6</f>
        <v>Elite</v>
      </c>
      <c r="J42">
        <f>SUMPRODUCT(MID(0&amp;feed!J6,LARGE(INDEX(ISNUMBER(--MID(feed!J6,ROW($1:$19),1))*
ROW($1:$19),0),ROW($1:$19))+1,1)*10^ROW($1:$19)/10)</f>
        <v>3</v>
      </c>
      <c r="K42">
        <f>SUMPRODUCT(MID(0&amp;feed!K6,LARGE(INDEX(ISNUMBER(--MID(feed!K6,ROW($1:$19),1))*
ROW($1:$19),0),ROW($1:$19))+1,1)*10^ROW($1:$19)/10)</f>
        <v>12</v>
      </c>
      <c r="L42">
        <f>SUMPRODUCT(MID(0&amp;feed!L6,LARGE(INDEX(ISNUMBER(--MID(feed!L6,ROW($1:$19),1))*
ROW($1:$19),0),ROW($1:$19))+1,1)*10^ROW($1:$19)/10)</f>
        <v>8</v>
      </c>
      <c r="M42" t="str">
        <f>feed!M6</f>
        <v>Free Market</v>
      </c>
      <c r="N42">
        <f>SUMPRODUCT(MID(0&amp;feed!N6,LARGE(INDEX(ISNUMBER(--MID(feed!N6,ROW($1:$5),1))*
ROW($1:$5),0),ROW($1:$5))+1,1)*10^ROW($1:$5)/10)</f>
        <v>5286</v>
      </c>
      <c r="O42">
        <f>SUMPRODUCT(MID(0&amp;feed!O6,LARGE(INDEX(ISNUMBER(--MID(feed!O6,ROW($1:$5),1))*
ROW($1:$5),0),ROW($1:$5))+1,1)*10^ROW($1:$5)/10)</f>
        <v>393</v>
      </c>
      <c r="P42" t="str">
        <f>feed!P6</f>
        <v>Untapped</v>
      </c>
      <c r="Q42">
        <f>IF(P42=0,40, IF(P42="Depleted",0, IF(P42="Near Depletion",10, IF(P42="Plentiful",70, IF(P42="Untapped",90,"Error")))))</f>
        <v>90</v>
      </c>
      <c r="R42" t="str">
        <f>feed!Q6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feed!R6</f>
        <v>The Subcontinent</v>
      </c>
      <c r="U42" t="str">
        <f>feed!S6</f>
        <v>United States</v>
      </c>
      <c r="V4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36708</v>
      </c>
      <c r="W42" t="str">
        <f>feed!U6</f>
        <v>http://blocgame.com/stats.php?id=53011</v>
      </c>
      <c r="X42" s="4">
        <f>SUMPRODUCT(MID(0&amp;feed!V6,LARGE(INDEX(ISNUMBER(--MID(feed!V6,ROW($1:$5),1))*
ROW($1:$5),0),ROW($1:$5))+1,1)*10^ROW($1:$5)/10)</f>
        <v>0</v>
      </c>
      <c r="Y42">
        <f>feed!W6</f>
        <v>0</v>
      </c>
      <c r="Z42" s="4">
        <f>V42-H42*750-K42*375-L42*375</f>
        <v>24708</v>
      </c>
      <c r="AA42" s="8">
        <f>V42/N42</f>
        <v>6.9443813847900113</v>
      </c>
      <c r="AB42" s="4">
        <f>N42/6</f>
        <v>881</v>
      </c>
      <c r="AC42" s="4">
        <f>V42/6</f>
        <v>6118</v>
      </c>
    </row>
    <row r="43" spans="1:29" hidden="1" x14ac:dyDescent="0.25">
      <c r="A43" t="str">
        <f>feed!A599</f>
        <v>Acirassi</v>
      </c>
      <c r="B43" t="str">
        <f>feed!B599</f>
        <v>Flexy</v>
      </c>
      <c r="C43" t="str">
        <f>feed!C599</f>
        <v>The Order</v>
      </c>
      <c r="D43">
        <f>SUMPRODUCT(MID(0&amp;feed!D599,LARGE(INDEX(ISNUMBER(--MID(feed!D599,ROW($1:$19),1))*
ROW($1:$19),0),ROW($1:$19))+1,1)*10^ROW($1:$19)/10)</f>
        <v>259</v>
      </c>
      <c r="E43">
        <f>SUMPRODUCT(MID(0&amp;feed!E599,LARGE(INDEX(ISNUMBER(--MID(feed!E599,ROW($1:$19),1))*
ROW($1:$19),0),ROW($1:$19))+1,1)*10^ROW($1:$19)/10)</f>
        <v>22</v>
      </c>
      <c r="F43" t="str">
        <f>feed!F599</f>
        <v>Almost Modern</v>
      </c>
      <c r="G43" t="str">
        <f>feed!G599</f>
        <v>Gandhi-like</v>
      </c>
      <c r="H43">
        <f>SUMPRODUCT(MID(0&amp;feed!H599,LARGE(INDEX(ISNUMBER(--MID(feed!H599,ROW($1:$19),1))*
ROW($1:$19),0),ROW($1:$19))+1,1)*10^ROW($1:$19)/10)</f>
        <v>6</v>
      </c>
      <c r="I43" t="str">
        <f>feed!I599</f>
        <v>Good</v>
      </c>
      <c r="J43">
        <f>SUMPRODUCT(MID(0&amp;feed!J599,LARGE(INDEX(ISNUMBER(--MID(feed!J599,ROW($1:$19),1))*
ROW($1:$19),0),ROW($1:$19))+1,1)*10^ROW($1:$19)/10)</f>
        <v>2</v>
      </c>
      <c r="K43">
        <f>SUMPRODUCT(MID(0&amp;feed!K599,LARGE(INDEX(ISNUMBER(--MID(feed!K599,ROW($1:$19),1))*
ROW($1:$19),0),ROW($1:$19))+1,1)*10^ROW($1:$19)/10)</f>
        <v>100</v>
      </c>
      <c r="L43">
        <f>SUMPRODUCT(MID(0&amp;feed!L599,LARGE(INDEX(ISNUMBER(--MID(feed!L599,ROW($1:$19),1))*
ROW($1:$19),0),ROW($1:$19))+1,1)*10^ROW($1:$19)/10)</f>
        <v>75</v>
      </c>
      <c r="M43" t="str">
        <f>feed!M599</f>
        <v>Mixed Economy</v>
      </c>
      <c r="N43">
        <f>SUMPRODUCT(MID(0&amp;feed!N599,LARGE(INDEX(ISNUMBER(--MID(feed!N599,ROW($1:$5),1))*
ROW($1:$5),0),ROW($1:$5))+1,1)*10^ROW($1:$5)/10)</f>
        <v>1002</v>
      </c>
      <c r="O43">
        <f>SUMPRODUCT(MID(0&amp;feed!O599,LARGE(INDEX(ISNUMBER(--MID(feed!O599,ROW($1:$5),1))*
ROW($1:$5),0),ROW($1:$5))+1,1)*10^ROW($1:$5)/10)</f>
        <v>7461</v>
      </c>
      <c r="P43" t="str">
        <f>feed!P599</f>
        <v>Untapped</v>
      </c>
      <c r="Q43">
        <f>IF(P43=0,40, IF(P43="Depleted",0, IF(P43="Near Depletion",10, IF(P43="Plentiful",70, IF(P43="Untapped",90,"Error")))))</f>
        <v>90</v>
      </c>
      <c r="R43" t="str">
        <f>feed!Q599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feed!R599</f>
        <v>Mesopotamia</v>
      </c>
      <c r="U43" t="str">
        <f>feed!S599</f>
        <v>United States</v>
      </c>
      <c r="V43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117494</v>
      </c>
      <c r="W43" t="str">
        <f>feed!U599</f>
        <v>http://blocgame.com/stats.php?id=49805</v>
      </c>
      <c r="X43" s="4">
        <f>SUMPRODUCT(MID(0&amp;feed!V599,LARGE(INDEX(ISNUMBER(--MID(feed!V599,ROW($1:$5),1))*
ROW($1:$5),0),ROW($1:$5))+1,1)*10^ROW($1:$5)/10)</f>
        <v>0</v>
      </c>
      <c r="Y43">
        <f>feed!W599</f>
        <v>0</v>
      </c>
      <c r="Z43" s="4">
        <f>V43-H43*750-K43*375-L43*375</f>
        <v>47369</v>
      </c>
      <c r="AA43" s="8">
        <f>V43/N43</f>
        <v>117.25948103792415</v>
      </c>
      <c r="AB43" s="4">
        <f>N43/6</f>
        <v>167</v>
      </c>
      <c r="AC43" s="4">
        <f>V43/6</f>
        <v>19582.333333333332</v>
      </c>
    </row>
    <row r="44" spans="1:29" hidden="1" x14ac:dyDescent="0.25">
      <c r="A44" t="str">
        <f>feed!A323</f>
        <v>Mongolstan</v>
      </c>
      <c r="B44" t="str">
        <f>feed!B323</f>
        <v>Khan</v>
      </c>
      <c r="C44" t="str">
        <f>feed!C323</f>
        <v>The Order</v>
      </c>
      <c r="D44">
        <f>SUMPRODUCT(MID(0&amp;feed!D323,LARGE(INDEX(ISNUMBER(--MID(feed!D323,ROW($1:$19),1))*
ROW($1:$19),0),ROW($1:$19))+1,1)*10^ROW($1:$19)/10)</f>
        <v>175</v>
      </c>
      <c r="E44">
        <f>SUMPRODUCT(MID(0&amp;feed!E323,LARGE(INDEX(ISNUMBER(--MID(feed!E323,ROW($1:$19),1))*
ROW($1:$19),0),ROW($1:$19))+1,1)*10^ROW($1:$19)/10)</f>
        <v>5</v>
      </c>
      <c r="F44" t="str">
        <f>feed!F323</f>
        <v>Korean War surplus</v>
      </c>
      <c r="G44" t="str">
        <f>feed!G323</f>
        <v>Gandhi-like</v>
      </c>
      <c r="H44">
        <f>SUMPRODUCT(MID(0&amp;feed!H323,LARGE(INDEX(ISNUMBER(--MID(feed!H323,ROW($1:$19),1))*
ROW($1:$19),0),ROW($1:$19))+1,1)*10^ROW($1:$19)/10)</f>
        <v>6</v>
      </c>
      <c r="I44" t="str">
        <f>feed!I323</f>
        <v>Good</v>
      </c>
      <c r="J44">
        <f>SUMPRODUCT(MID(0&amp;feed!J323,LARGE(INDEX(ISNUMBER(--MID(feed!J323,ROW($1:$19),1))*
ROW($1:$19),0),ROW($1:$19))+1,1)*10^ROW($1:$19)/10)</f>
        <v>1</v>
      </c>
      <c r="K44">
        <f>SUMPRODUCT(MID(0&amp;feed!K323,LARGE(INDEX(ISNUMBER(--MID(feed!K323,ROW($1:$19),1))*
ROW($1:$19),0),ROW($1:$19))+1,1)*10^ROW($1:$19)/10)</f>
        <v>58</v>
      </c>
      <c r="L44">
        <f>SUMPRODUCT(MID(0&amp;feed!L323,LARGE(INDEX(ISNUMBER(--MID(feed!L323,ROW($1:$19),1))*
ROW($1:$19),0),ROW($1:$19))+1,1)*10^ROW($1:$19)/10)</f>
        <v>7</v>
      </c>
      <c r="M44" t="str">
        <f>feed!M323</f>
        <v>Central Planning</v>
      </c>
      <c r="N44">
        <f>SUMPRODUCT(MID(0&amp;feed!N323,LARGE(INDEX(ISNUMBER(--MID(feed!N323,ROW($1:$5),1))*
ROW($1:$5),0),ROW($1:$5))+1,1)*10^ROW($1:$5)/10)</f>
        <v>1955</v>
      </c>
      <c r="O44">
        <f>SUMPRODUCT(MID(0&amp;feed!O323,LARGE(INDEX(ISNUMBER(--MID(feed!O323,ROW($1:$5),1))*
ROW($1:$5),0),ROW($1:$5))+1,1)*10^ROW($1:$5)/10)</f>
        <v>394</v>
      </c>
      <c r="P44" t="str">
        <f>feed!P323</f>
        <v>Untapped</v>
      </c>
      <c r="Q44">
        <f>IF(P44=0,40, IF(P44="Depleted",0, IF(P44="Near Depletion",10, IF(P44="Plentiful",70, IF(P44="Untapped",90,"Error")))))</f>
        <v>90</v>
      </c>
      <c r="R44" t="str">
        <f>feed!Q323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feed!R323</f>
        <v>China</v>
      </c>
      <c r="U44" t="str">
        <f>feed!S323</f>
        <v>Soviet Union</v>
      </c>
      <c r="V44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67304</v>
      </c>
      <c r="W44" t="str">
        <f>feed!U323</f>
        <v>http://blocgame.com/stats.php?id=47945</v>
      </c>
      <c r="X44" s="4">
        <f>SUMPRODUCT(MID(0&amp;feed!V323,LARGE(INDEX(ISNUMBER(--MID(feed!V323,ROW($1:$5),1))*
ROW($1:$5),0),ROW($1:$5))+1,1)*10^ROW($1:$5)/10)</f>
        <v>0</v>
      </c>
      <c r="Y44">
        <f>feed!W323</f>
        <v>0</v>
      </c>
      <c r="Z44" s="4">
        <f>V44-H44*750-K44*375-L44*375</f>
        <v>38429</v>
      </c>
      <c r="AA44" s="8">
        <f>V44/N44</f>
        <v>34.426598465473148</v>
      </c>
      <c r="AB44" s="4">
        <f>N44/6</f>
        <v>325.83333333333331</v>
      </c>
      <c r="AC44" s="4">
        <f>V44/6</f>
        <v>11217.333333333334</v>
      </c>
    </row>
    <row r="45" spans="1:29" hidden="1" x14ac:dyDescent="0.25">
      <c r="A45" t="str">
        <f>feed!A475</f>
        <v>Nautique</v>
      </c>
      <c r="B45" t="str">
        <f>feed!B475</f>
        <v>wayneeconomist</v>
      </c>
      <c r="C45" t="str">
        <f>feed!C475</f>
        <v>The Order</v>
      </c>
      <c r="D45">
        <f>SUMPRODUCT(MID(0&amp;feed!D475,LARGE(INDEX(ISNUMBER(--MID(feed!D475,ROW($1:$19),1))*
ROW($1:$19),0),ROW($1:$19))+1,1)*10^ROW($1:$19)/10)</f>
        <v>99</v>
      </c>
      <c r="E45">
        <f>SUMPRODUCT(MID(0&amp;feed!E475,LARGE(INDEX(ISNUMBER(--MID(feed!E475,ROW($1:$19),1))*
ROW($1:$19),0),ROW($1:$19))+1,1)*10^ROW($1:$19)/10)</f>
        <v>6</v>
      </c>
      <c r="F45" t="str">
        <f>feed!F475</f>
        <v>Vietnam War surplus</v>
      </c>
      <c r="G45" t="str">
        <f>feed!G475</f>
        <v>Gandhi-like</v>
      </c>
      <c r="H45">
        <f>SUMPRODUCT(MID(0&amp;feed!H475,LARGE(INDEX(ISNUMBER(--MID(feed!H475,ROW($1:$19),1))*
ROW($1:$19),0),ROW($1:$19))+1,1)*10^ROW($1:$19)/10)</f>
        <v>6</v>
      </c>
      <c r="I45" t="str">
        <f>feed!I475</f>
        <v>Standard</v>
      </c>
      <c r="J45">
        <f>SUMPRODUCT(MID(0&amp;feed!J475,LARGE(INDEX(ISNUMBER(--MID(feed!J475,ROW($1:$19),1))*
ROW($1:$19),0),ROW($1:$19))+1,1)*10^ROW($1:$19)/10)</f>
        <v>1</v>
      </c>
      <c r="K45">
        <f>SUMPRODUCT(MID(0&amp;feed!K475,LARGE(INDEX(ISNUMBER(--MID(feed!K475,ROW($1:$19),1))*
ROW($1:$19),0),ROW($1:$19))+1,1)*10^ROW($1:$19)/10)</f>
        <v>16</v>
      </c>
      <c r="L45">
        <f>SUMPRODUCT(MID(0&amp;feed!L475,LARGE(INDEX(ISNUMBER(--MID(feed!L475,ROW($1:$19),1))*
ROW($1:$19),0),ROW($1:$19))+1,1)*10^ROW($1:$19)/10)</f>
        <v>7</v>
      </c>
      <c r="M45" t="str">
        <f>feed!M475</f>
        <v>Free Market</v>
      </c>
      <c r="N45">
        <f>SUMPRODUCT(MID(0&amp;feed!N475,LARGE(INDEX(ISNUMBER(--MID(feed!N475,ROW($1:$5),1))*
ROW($1:$5),0),ROW($1:$5))+1,1)*10^ROW($1:$5)/10)</f>
        <v>1391</v>
      </c>
      <c r="O45">
        <f>SUMPRODUCT(MID(0&amp;feed!O475,LARGE(INDEX(ISNUMBER(--MID(feed!O475,ROW($1:$5),1))*
ROW($1:$5),0),ROW($1:$5))+1,1)*10^ROW($1:$5)/10)</f>
        <v>1051</v>
      </c>
      <c r="P45" t="str">
        <f>feed!P475</f>
        <v>Untapped</v>
      </c>
      <c r="Q45">
        <f>IF(P45=0,40, IF(P45="Depleted",0, IF(P45="Near Depletion",10, IF(P45="Plentiful",70, IF(P45="Untapped",90,"Error")))))</f>
        <v>90</v>
      </c>
      <c r="R45" t="str">
        <f>feed!Q475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feed!R475</f>
        <v>The Subcontinent</v>
      </c>
      <c r="U45" t="str">
        <f>feed!S475</f>
        <v>Soviet Union</v>
      </c>
      <c r="V4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34429</v>
      </c>
      <c r="W45" t="str">
        <f>feed!U475</f>
        <v>http://blocgame.com/stats.php?id=58443</v>
      </c>
      <c r="X45" s="4">
        <f>SUMPRODUCT(MID(0&amp;feed!V475,LARGE(INDEX(ISNUMBER(--MID(feed!V475,ROW($1:$5),1))*
ROW($1:$5),0),ROW($1:$5))+1,1)*10^ROW($1:$5)/10)</f>
        <v>0</v>
      </c>
      <c r="Y45">
        <f>feed!W475</f>
        <v>0</v>
      </c>
      <c r="Z45" s="4">
        <f>V45-H45*750-K45*375-L45*375</f>
        <v>21304</v>
      </c>
      <c r="AA45" s="8">
        <f>V45/N45</f>
        <v>24.751258087706685</v>
      </c>
      <c r="AB45" s="4">
        <f>N45/6</f>
        <v>231.83333333333334</v>
      </c>
      <c r="AC45" s="4">
        <f>V45/6</f>
        <v>5738.166666666667</v>
      </c>
    </row>
    <row r="46" spans="1:29" hidden="1" x14ac:dyDescent="0.25">
      <c r="A46" t="str">
        <f>feed!A369</f>
        <v>Bahai</v>
      </c>
      <c r="B46" t="str">
        <f>feed!B369</f>
        <v>Farquad</v>
      </c>
      <c r="C46" t="str">
        <f>feed!C369</f>
        <v>The Order</v>
      </c>
      <c r="D46">
        <f>SUMPRODUCT(MID(0&amp;feed!D369,LARGE(INDEX(ISNUMBER(--MID(feed!D369,ROW($1:$19),1))*
ROW($1:$19),0),ROW($1:$19))+1,1)*10^ROW($1:$19)/10)</f>
        <v>138</v>
      </c>
      <c r="E46">
        <f>SUMPRODUCT(MID(0&amp;feed!E369,LARGE(INDEX(ISNUMBER(--MID(feed!E369,ROW($1:$19),1))*
ROW($1:$19),0),ROW($1:$19))+1,1)*10^ROW($1:$19)/10)</f>
        <v>34</v>
      </c>
      <c r="F46" t="str">
        <f>feed!F369</f>
        <v>Korean War surplus</v>
      </c>
      <c r="G46" t="str">
        <f>feed!G369</f>
        <v>Angelic</v>
      </c>
      <c r="H46">
        <f>SUMPRODUCT(MID(0&amp;feed!H369,LARGE(INDEX(ISNUMBER(--MID(feed!H369,ROW($1:$19),1))*
ROW($1:$19),0),ROW($1:$19))+1,1)*10^ROW($1:$19)/10)</f>
        <v>6</v>
      </c>
      <c r="I46" t="str">
        <f>feed!I369</f>
        <v>Elite</v>
      </c>
      <c r="J46">
        <f>SUMPRODUCT(MID(0&amp;feed!J369,LARGE(INDEX(ISNUMBER(--MID(feed!J369,ROW($1:$19),1))*
ROW($1:$19),0),ROW($1:$19))+1,1)*10^ROW($1:$19)/10)</f>
        <v>0</v>
      </c>
      <c r="K46">
        <f>SUMPRODUCT(MID(0&amp;feed!K369,LARGE(INDEX(ISNUMBER(--MID(feed!K369,ROW($1:$19),1))*
ROW($1:$19),0),ROW($1:$19))+1,1)*10^ROW($1:$19)/10)</f>
        <v>40</v>
      </c>
      <c r="L46">
        <f>SUMPRODUCT(MID(0&amp;feed!L369,LARGE(INDEX(ISNUMBER(--MID(feed!L369,ROW($1:$19),1))*
ROW($1:$19),0),ROW($1:$19))+1,1)*10^ROW($1:$19)/10)</f>
        <v>12</v>
      </c>
      <c r="M46" t="str">
        <f>feed!M369</f>
        <v>Mixed Economy</v>
      </c>
      <c r="N46">
        <f>SUMPRODUCT(MID(0&amp;feed!N369,LARGE(INDEX(ISNUMBER(--MID(feed!N369,ROW($1:$5),1))*
ROW($1:$5),0),ROW($1:$5))+1,1)*10^ROW($1:$5)/10)</f>
        <v>1746</v>
      </c>
      <c r="O46">
        <f>SUMPRODUCT(MID(0&amp;feed!O369,LARGE(INDEX(ISNUMBER(--MID(feed!O369,ROW($1:$5),1))*
ROW($1:$5),0),ROW($1:$5))+1,1)*10^ROW($1:$5)/10)</f>
        <v>1074</v>
      </c>
      <c r="P46" t="str">
        <f>feed!P369</f>
        <v>Untapped</v>
      </c>
      <c r="Q46">
        <f>IF(P46=0,40, IF(P46="Depleted",0, IF(P46="Near Depletion",10, IF(P46="Plentiful",70, IF(P46="Untapped",90,"Error")))))</f>
        <v>90</v>
      </c>
      <c r="R46" t="str">
        <f>feed!Q369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feed!R369</f>
        <v>Pacific Rim</v>
      </c>
      <c r="U46" t="str">
        <f>feed!S369</f>
        <v>United States</v>
      </c>
      <c r="V4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46258</v>
      </c>
      <c r="W46" t="str">
        <f>feed!U369</f>
        <v>http://blocgame.com/stats.php?id=64246</v>
      </c>
      <c r="X46" s="4">
        <f>SUMPRODUCT(MID(0&amp;feed!V369,LARGE(INDEX(ISNUMBER(--MID(feed!V369,ROW($1:$5),1))*
ROW($1:$5),0),ROW($1:$5))+1,1)*10^ROW($1:$5)/10)</f>
        <v>1</v>
      </c>
      <c r="Y46">
        <f>feed!W369</f>
        <v>0</v>
      </c>
      <c r="Z46" s="4">
        <f>V46-H46*750-K46*375-L46*375</f>
        <v>22258</v>
      </c>
      <c r="AA46" s="8">
        <f>V46/N46</f>
        <v>26.493699885452461</v>
      </c>
      <c r="AB46" s="4">
        <f>N46/6</f>
        <v>291</v>
      </c>
      <c r="AC46" s="4">
        <f>V46/6</f>
        <v>7709.666666666667</v>
      </c>
    </row>
    <row r="47" spans="1:29" hidden="1" x14ac:dyDescent="0.25">
      <c r="A47" t="str">
        <f>feed!A219</f>
        <v>FreakTopia</v>
      </c>
      <c r="B47" t="str">
        <f>feed!B219</f>
        <v>Remington Steel</v>
      </c>
      <c r="C47" t="str">
        <f>feed!C219</f>
        <v>The Order</v>
      </c>
      <c r="D47">
        <f>SUMPRODUCT(MID(0&amp;feed!D219,LARGE(INDEX(ISNUMBER(--MID(feed!D219,ROW($1:$19),1))*
ROW($1:$19),0),ROW($1:$19))+1,1)*10^ROW($1:$19)/10)</f>
        <v>153</v>
      </c>
      <c r="E47">
        <f>SUMPRODUCT(MID(0&amp;feed!E219,LARGE(INDEX(ISNUMBER(--MID(feed!E219,ROW($1:$19),1))*
ROW($1:$19),0),ROW($1:$19))+1,1)*10^ROW($1:$19)/10)</f>
        <v>3</v>
      </c>
      <c r="F47" t="str">
        <f>feed!F219</f>
        <v>Korean War surplus</v>
      </c>
      <c r="G47" t="str">
        <f>feed!G219</f>
        <v>Gandhi-like</v>
      </c>
      <c r="H47">
        <f>SUMPRODUCT(MID(0&amp;feed!H219,LARGE(INDEX(ISNUMBER(--MID(feed!H219,ROW($1:$19),1))*
ROW($1:$19),0),ROW($1:$19))+1,1)*10^ROW($1:$19)/10)</f>
        <v>6</v>
      </c>
      <c r="I47" t="str">
        <f>feed!I219</f>
        <v>Elite</v>
      </c>
      <c r="J47">
        <f>SUMPRODUCT(MID(0&amp;feed!J219,LARGE(INDEX(ISNUMBER(--MID(feed!J219,ROW($1:$19),1))*
ROW($1:$19),0),ROW($1:$19))+1,1)*10^ROW($1:$19)/10)</f>
        <v>0</v>
      </c>
      <c r="K47">
        <f>SUMPRODUCT(MID(0&amp;feed!K219,LARGE(INDEX(ISNUMBER(--MID(feed!K219,ROW($1:$19),1))*
ROW($1:$19),0),ROW($1:$19))+1,1)*10^ROW($1:$19)/10)</f>
        <v>47</v>
      </c>
      <c r="L47">
        <f>SUMPRODUCT(MID(0&amp;feed!L219,LARGE(INDEX(ISNUMBER(--MID(feed!L219,ROW($1:$19),1))*
ROW($1:$19),0),ROW($1:$19))+1,1)*10^ROW($1:$19)/10)</f>
        <v>11</v>
      </c>
      <c r="M47" t="str">
        <f>feed!M219</f>
        <v>Free Market</v>
      </c>
      <c r="N47">
        <f>SUMPRODUCT(MID(0&amp;feed!N219,LARGE(INDEX(ISNUMBER(--MID(feed!N219,ROW($1:$5),1))*
ROW($1:$5),0),ROW($1:$5))+1,1)*10^ROW($1:$5)/10)</f>
        <v>2465</v>
      </c>
      <c r="O47">
        <f>SUMPRODUCT(MID(0&amp;feed!O219,LARGE(INDEX(ISNUMBER(--MID(feed!O219,ROW($1:$5),1))*
ROW($1:$5),0),ROW($1:$5))+1,1)*10^ROW($1:$5)/10)</f>
        <v>586</v>
      </c>
      <c r="P47" t="str">
        <f>feed!P219</f>
        <v>Untapped</v>
      </c>
      <c r="Q47">
        <f>IF(P47=0,40, IF(P47="Depleted",0, IF(P47="Near Depletion",10, IF(P47="Plentiful",70, IF(P47="Untapped",90,"Error")))))</f>
        <v>90</v>
      </c>
      <c r="R47" t="str">
        <f>feed!Q219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feed!R219</f>
        <v>The Subcontinent</v>
      </c>
      <c r="U47" t="str">
        <f>feed!S219</f>
        <v>United States</v>
      </c>
      <c r="V47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59484</v>
      </c>
      <c r="W47" t="str">
        <f>feed!U219</f>
        <v>http://blocgame.com/stats.php?id=45527</v>
      </c>
      <c r="X47" s="4">
        <f>SUMPRODUCT(MID(0&amp;feed!V219,LARGE(INDEX(ISNUMBER(--MID(feed!V219,ROW($1:$5),1))*
ROW($1:$5),0),ROW($1:$5))+1,1)*10^ROW($1:$5)/10)</f>
        <v>0</v>
      </c>
      <c r="Y47">
        <f>feed!W219</f>
        <v>0</v>
      </c>
      <c r="Z47" s="4">
        <f>V47-H47*750-K47*375-L47*375</f>
        <v>33234</v>
      </c>
      <c r="AA47" s="8">
        <f>V47/N47</f>
        <v>24.131440162271804</v>
      </c>
      <c r="AB47" s="4">
        <f>N47/6</f>
        <v>410.83333333333331</v>
      </c>
      <c r="AC47" s="4">
        <f>V47/6</f>
        <v>9914</v>
      </c>
    </row>
    <row r="48" spans="1:29" hidden="1" x14ac:dyDescent="0.25">
      <c r="A48" t="str">
        <f>feed!A256</f>
        <v>Hivemindia</v>
      </c>
      <c r="B48" t="str">
        <f>feed!B256</f>
        <v>Overmind</v>
      </c>
      <c r="C48" t="str">
        <f>feed!C256</f>
        <v>The Order</v>
      </c>
      <c r="D48">
        <f>SUMPRODUCT(MID(0&amp;feed!D256,LARGE(INDEX(ISNUMBER(--MID(feed!D256,ROW($1:$19),1))*
ROW($1:$19),0),ROW($1:$19))+1,1)*10^ROW($1:$19)/10)</f>
        <v>121</v>
      </c>
      <c r="E48">
        <f>SUMPRODUCT(MID(0&amp;feed!E256,LARGE(INDEX(ISNUMBER(--MID(feed!E256,ROW($1:$19),1))*
ROW($1:$19),0),ROW($1:$19))+1,1)*10^ROW($1:$19)/10)</f>
        <v>6</v>
      </c>
      <c r="F48" t="str">
        <f>feed!F256</f>
        <v>Korean War surplus</v>
      </c>
      <c r="G48" t="str">
        <f>feed!G256</f>
        <v>Gandhi-like</v>
      </c>
      <c r="H48">
        <f>SUMPRODUCT(MID(0&amp;feed!H256,LARGE(INDEX(ISNUMBER(--MID(feed!H256,ROW($1:$19),1))*
ROW($1:$19),0),ROW($1:$19))+1,1)*10^ROW($1:$19)/10)</f>
        <v>6</v>
      </c>
      <c r="I48" t="str">
        <f>feed!I256</f>
        <v>Standard</v>
      </c>
      <c r="J48">
        <f>SUMPRODUCT(MID(0&amp;feed!J256,LARGE(INDEX(ISNUMBER(--MID(feed!J256,ROW($1:$19),1))*
ROW($1:$19),0),ROW($1:$19))+1,1)*10^ROW($1:$19)/10)</f>
        <v>0</v>
      </c>
      <c r="K48">
        <f>SUMPRODUCT(MID(0&amp;feed!K256,LARGE(INDEX(ISNUMBER(--MID(feed!K256,ROW($1:$19),1))*
ROW($1:$19),0),ROW($1:$19))+1,1)*10^ROW($1:$19)/10)</f>
        <v>45</v>
      </c>
      <c r="L48">
        <f>SUMPRODUCT(MID(0&amp;feed!L256,LARGE(INDEX(ISNUMBER(--MID(feed!L256,ROW($1:$19),1))*
ROW($1:$19),0),ROW($1:$19))+1,1)*10^ROW($1:$19)/10)</f>
        <v>8</v>
      </c>
      <c r="M48" t="str">
        <f>feed!M256</f>
        <v>Central Planning</v>
      </c>
      <c r="N48">
        <f>SUMPRODUCT(MID(0&amp;feed!N256,LARGE(INDEX(ISNUMBER(--MID(feed!N256,ROW($1:$5),1))*
ROW($1:$5),0),ROW($1:$5))+1,1)*10^ROW($1:$5)/10)</f>
        <v>2263</v>
      </c>
      <c r="O48">
        <f>SUMPRODUCT(MID(0&amp;feed!O256,LARGE(INDEX(ISNUMBER(--MID(feed!O256,ROW($1:$5),1))*
ROW($1:$5),0),ROW($1:$5))+1,1)*10^ROW($1:$5)/10)</f>
        <v>94</v>
      </c>
      <c r="P48" t="str">
        <f>feed!P256</f>
        <v>Plentiful</v>
      </c>
      <c r="Q48">
        <f>IF(P48=0,40, IF(P48="Depleted",0, IF(P48="Near Depletion",10, IF(P48="Plentiful",70, IF(P48="Untapped",90,"Error")))))</f>
        <v>70</v>
      </c>
      <c r="R48" t="str">
        <f>feed!Q256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feed!R256</f>
        <v>China</v>
      </c>
      <c r="U48" t="str">
        <f>feed!S256</f>
        <v>Soviet Union</v>
      </c>
      <c r="V48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45646</v>
      </c>
      <c r="W48" t="str">
        <f>feed!U256</f>
        <v>http://blocgame.com/stats.php?id=63286</v>
      </c>
      <c r="X48" s="4">
        <f>SUMPRODUCT(MID(0&amp;feed!V256,LARGE(INDEX(ISNUMBER(--MID(feed!V256,ROW($1:$5),1))*
ROW($1:$5),0),ROW($1:$5))+1,1)*10^ROW($1:$5)/10)</f>
        <v>0</v>
      </c>
      <c r="Y48">
        <f>feed!W256</f>
        <v>0</v>
      </c>
      <c r="Z48" s="4">
        <f>V48-H48*750-K48*375-L48*375</f>
        <v>21271</v>
      </c>
      <c r="AA48" s="8">
        <f>V48/N48</f>
        <v>20.170570039770215</v>
      </c>
      <c r="AB48" s="4">
        <f>N48/6</f>
        <v>377.16666666666669</v>
      </c>
      <c r="AC48" s="4">
        <f>V48/6</f>
        <v>7607.666666666667</v>
      </c>
    </row>
    <row r="49" spans="1:29" hidden="1" x14ac:dyDescent="0.25">
      <c r="A49" t="str">
        <f>feed!A104</f>
        <v>Lombardy</v>
      </c>
      <c r="B49" t="str">
        <f>feed!B104</f>
        <v>Aistulf</v>
      </c>
      <c r="C49" t="str">
        <f>feed!C104</f>
        <v>The Order</v>
      </c>
      <c r="D49">
        <f>SUMPRODUCT(MID(0&amp;feed!D104,LARGE(INDEX(ISNUMBER(--MID(feed!D104,ROW($1:$19),1))*
ROW($1:$19),0),ROW($1:$19))+1,1)*10^ROW($1:$19)/10)</f>
        <v>91</v>
      </c>
      <c r="E49">
        <f>SUMPRODUCT(MID(0&amp;feed!E104,LARGE(INDEX(ISNUMBER(--MID(feed!E104,ROW($1:$19),1))*
ROW($1:$19),0),ROW($1:$19))+1,1)*10^ROW($1:$19)/10)</f>
        <v>5</v>
      </c>
      <c r="F49" t="str">
        <f>feed!F104</f>
        <v>Korean War surplus</v>
      </c>
      <c r="G49" t="str">
        <f>feed!G104</f>
        <v>Gandhi-like</v>
      </c>
      <c r="H49">
        <f>SUMPRODUCT(MID(0&amp;feed!H104,LARGE(INDEX(ISNUMBER(--MID(feed!H104,ROW($1:$19),1))*
ROW($1:$19),0),ROW($1:$19))+1,1)*10^ROW($1:$19)/10)</f>
        <v>6</v>
      </c>
      <c r="I49" t="str">
        <f>feed!I104</f>
        <v>Poor</v>
      </c>
      <c r="J49">
        <f>SUMPRODUCT(MID(0&amp;feed!J104,LARGE(INDEX(ISNUMBER(--MID(feed!J104,ROW($1:$19),1))*
ROW($1:$19),0),ROW($1:$19))+1,1)*10^ROW($1:$19)/10)</f>
        <v>0</v>
      </c>
      <c r="K49">
        <f>SUMPRODUCT(MID(0&amp;feed!K104,LARGE(INDEX(ISNUMBER(--MID(feed!K104,ROW($1:$19),1))*
ROW($1:$19),0),ROW($1:$19))+1,1)*10^ROW($1:$19)/10)</f>
        <v>20</v>
      </c>
      <c r="L49">
        <f>SUMPRODUCT(MID(0&amp;feed!L104,LARGE(INDEX(ISNUMBER(--MID(feed!L104,ROW($1:$19),1))*
ROW($1:$19),0),ROW($1:$19))+1,1)*10^ROW($1:$19)/10)</f>
        <v>35</v>
      </c>
      <c r="M49" t="str">
        <f>feed!M104</f>
        <v>Central Planning</v>
      </c>
      <c r="N49">
        <f>SUMPRODUCT(MID(0&amp;feed!N104,LARGE(INDEX(ISNUMBER(--MID(feed!N104,ROW($1:$5),1))*
ROW($1:$5),0),ROW($1:$5))+1,1)*10^ROW($1:$5)/10)</f>
        <v>3314</v>
      </c>
      <c r="O49">
        <f>SUMPRODUCT(MID(0&amp;feed!O104,LARGE(INDEX(ISNUMBER(--MID(feed!O104,ROW($1:$5),1))*
ROW($1:$5),0),ROW($1:$5))+1,1)*10^ROW($1:$5)/10)</f>
        <v>6926</v>
      </c>
      <c r="P49" t="str">
        <f>feed!P104</f>
        <v>Plentiful</v>
      </c>
      <c r="Q49">
        <f>IF(P49=0,40, IF(P49="Depleted",0, IF(P49="Near Depletion",10, IF(P49="Plentiful",70, IF(P49="Untapped",90,"Error")))))</f>
        <v>70</v>
      </c>
      <c r="R49" t="str">
        <f>feed!Q104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feed!R104</f>
        <v>Persia</v>
      </c>
      <c r="U49" t="str">
        <f>feed!S104</f>
        <v>Soviet Union</v>
      </c>
      <c r="V4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51308</v>
      </c>
      <c r="W49" t="str">
        <f>feed!U104</f>
        <v>http://blocgame.com/stats.php?id=63882</v>
      </c>
      <c r="X49" s="4">
        <f>SUMPRODUCT(MID(0&amp;feed!V104,LARGE(INDEX(ISNUMBER(--MID(feed!V104,ROW($1:$5),1))*
ROW($1:$5),0),ROW($1:$5))+1,1)*10^ROW($1:$5)/10)</f>
        <v>0</v>
      </c>
      <c r="Y49">
        <f>feed!W104</f>
        <v>0</v>
      </c>
      <c r="Z49" s="4">
        <f>V49-H49*750-K49*375-L49*375</f>
        <v>26183</v>
      </c>
      <c r="AA49" s="8">
        <f>V49/N49</f>
        <v>15.48219674109837</v>
      </c>
      <c r="AB49" s="4">
        <f>N49/6</f>
        <v>552.33333333333337</v>
      </c>
      <c r="AC49" s="4">
        <f>V49/6</f>
        <v>8551.3333333333339</v>
      </c>
    </row>
    <row r="50" spans="1:29" hidden="1" x14ac:dyDescent="0.25">
      <c r="A50" t="str">
        <f>feed!A65</f>
        <v>Pan-demo-nium</v>
      </c>
      <c r="B50" t="str">
        <f>feed!B65</f>
        <v>Raja</v>
      </c>
      <c r="C50" t="str">
        <f>feed!C65</f>
        <v>The Order</v>
      </c>
      <c r="D50">
        <f>SUMPRODUCT(MID(0&amp;feed!D65,LARGE(INDEX(ISNUMBER(--MID(feed!D65,ROW($1:$19),1))*
ROW($1:$19),0),ROW($1:$19))+1,1)*10^ROW($1:$19)/10)</f>
        <v>99</v>
      </c>
      <c r="E50">
        <f>SUMPRODUCT(MID(0&amp;feed!E65,LARGE(INDEX(ISNUMBER(--MID(feed!E65,ROW($1:$19),1))*
ROW($1:$19),0),ROW($1:$19))+1,1)*10^ROW($1:$19)/10)</f>
        <v>8</v>
      </c>
      <c r="F50" t="str">
        <f>feed!F65</f>
        <v>Second World War surplus</v>
      </c>
      <c r="G50" t="str">
        <f>feed!G65</f>
        <v>Angelic</v>
      </c>
      <c r="H50">
        <f>SUMPRODUCT(MID(0&amp;feed!H65,LARGE(INDEX(ISNUMBER(--MID(feed!H65,ROW($1:$19),1))*
ROW($1:$19),0),ROW($1:$19))+1,1)*10^ROW($1:$19)/10)</f>
        <v>6</v>
      </c>
      <c r="I50" t="str">
        <f>feed!I65</f>
        <v>Standard</v>
      </c>
      <c r="J50">
        <f>SUMPRODUCT(MID(0&amp;feed!J65,LARGE(INDEX(ISNUMBER(--MID(feed!J65,ROW($1:$19),1))*
ROW($1:$19),0),ROW($1:$19))+1,1)*10^ROW($1:$19)/10)</f>
        <v>0</v>
      </c>
      <c r="K50">
        <f>SUMPRODUCT(MID(0&amp;feed!K65,LARGE(INDEX(ISNUMBER(--MID(feed!K65,ROW($1:$19),1))*
ROW($1:$19),0),ROW($1:$19))+1,1)*10^ROW($1:$19)/10)</f>
        <v>11</v>
      </c>
      <c r="L50">
        <f>SUMPRODUCT(MID(0&amp;feed!L65,LARGE(INDEX(ISNUMBER(--MID(feed!L65,ROW($1:$19),1))*
ROW($1:$19),0),ROW($1:$19))+1,1)*10^ROW($1:$19)/10)</f>
        <v>2</v>
      </c>
      <c r="M50" t="str">
        <f>feed!M65</f>
        <v>Central Planning</v>
      </c>
      <c r="N50">
        <f>SUMPRODUCT(MID(0&amp;feed!N65,LARGE(INDEX(ISNUMBER(--MID(feed!N65,ROW($1:$5),1))*
ROW($1:$5),0),ROW($1:$5))+1,1)*10^ROW($1:$5)/10)</f>
        <v>3715</v>
      </c>
      <c r="O50">
        <f>SUMPRODUCT(MID(0&amp;feed!O65,LARGE(INDEX(ISNUMBER(--MID(feed!O65,ROW($1:$5),1))*
ROW($1:$5),0),ROW($1:$5))+1,1)*10^ROW($1:$5)/10)</f>
        <v>186</v>
      </c>
      <c r="P50">
        <f>feed!P65</f>
        <v>0</v>
      </c>
      <c r="Q50">
        <f>IF(P50=0,40, IF(P50="Depleted",0, IF(P50="Near Depletion",10, IF(P50="Plentiful",70, IF(P50="Untapped",90,"Error")))))</f>
        <v>40</v>
      </c>
      <c r="R50" t="str">
        <f>feed!Q65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feed!R65</f>
        <v>The Subcontinent</v>
      </c>
      <c r="U50" t="str">
        <f>feed!S65</f>
        <v>Soviet Union</v>
      </c>
      <c r="V5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26676</v>
      </c>
      <c r="W50" t="str">
        <f>feed!U65</f>
        <v>http://blocgame.com/stats.php?id=63195</v>
      </c>
      <c r="X50" s="4">
        <f>SUMPRODUCT(MID(0&amp;feed!V65,LARGE(INDEX(ISNUMBER(--MID(feed!V65,ROW($1:$5),1))*
ROW($1:$5),0),ROW($1:$5))+1,1)*10^ROW($1:$5)/10)</f>
        <v>0</v>
      </c>
      <c r="Y50">
        <f>feed!W65</f>
        <v>0</v>
      </c>
      <c r="Z50" s="4">
        <f>V50-H50*750-K50*375-L50*375</f>
        <v>17301</v>
      </c>
      <c r="AA50" s="8">
        <f>V50/N50</f>
        <v>7.1806191117092864</v>
      </c>
      <c r="AB50" s="4">
        <f>N50/6</f>
        <v>619.16666666666663</v>
      </c>
      <c r="AC50" s="4">
        <f>V50/6</f>
        <v>4446</v>
      </c>
    </row>
    <row r="51" spans="1:29" hidden="1" x14ac:dyDescent="0.25">
      <c r="A51" t="str">
        <f>feed!A181</f>
        <v>Olympia</v>
      </c>
      <c r="B51" t="str">
        <f>feed!B181</f>
        <v>Xasthur</v>
      </c>
      <c r="C51" t="str">
        <f>feed!C181</f>
        <v>Brotherhood of Nod</v>
      </c>
      <c r="D51">
        <f>SUMPRODUCT(MID(0&amp;feed!D181,LARGE(INDEX(ISNUMBER(--MID(feed!D181,ROW($1:$19),1))*
ROW($1:$19),0),ROW($1:$19))+1,1)*10^ROW($1:$19)/10)</f>
        <v>78</v>
      </c>
      <c r="E51">
        <f>SUMPRODUCT(MID(0&amp;feed!E181,LARGE(INDEX(ISNUMBER(--MID(feed!E181,ROW($1:$19),1))*
ROW($1:$19),0),ROW($1:$19))+1,1)*10^ROW($1:$19)/10)</f>
        <v>7</v>
      </c>
      <c r="F51" t="str">
        <f>feed!F181</f>
        <v>Korean War surplus</v>
      </c>
      <c r="G51" t="str">
        <f>feed!G181</f>
        <v>Gandhi-like</v>
      </c>
      <c r="H51">
        <f>SUMPRODUCT(MID(0&amp;feed!H181,LARGE(INDEX(ISNUMBER(--MID(feed!H181,ROW($1:$19),1))*
ROW($1:$19),0),ROW($1:$19))+1,1)*10^ROW($1:$19)/10)</f>
        <v>5</v>
      </c>
      <c r="I51" t="str">
        <f>feed!I181</f>
        <v>Good</v>
      </c>
      <c r="J51">
        <f>SUMPRODUCT(MID(0&amp;feed!J181,LARGE(INDEX(ISNUMBER(--MID(feed!J181,ROW($1:$19),1))*
ROW($1:$19),0),ROW($1:$19))+1,1)*10^ROW($1:$19)/10)</f>
        <v>147</v>
      </c>
      <c r="K51">
        <f>SUMPRODUCT(MID(0&amp;feed!K181,LARGE(INDEX(ISNUMBER(--MID(feed!K181,ROW($1:$19),1))*
ROW($1:$19),0),ROW($1:$19))+1,1)*10^ROW($1:$19)/10)</f>
        <v>21</v>
      </c>
      <c r="L51">
        <f>SUMPRODUCT(MID(0&amp;feed!L181,LARGE(INDEX(ISNUMBER(--MID(feed!L181,ROW($1:$19),1))*
ROW($1:$19),0),ROW($1:$19))+1,1)*10^ROW($1:$19)/10)</f>
        <v>5</v>
      </c>
      <c r="M51" t="str">
        <f>feed!M181</f>
        <v>Central Planning</v>
      </c>
      <c r="N51">
        <f>SUMPRODUCT(MID(0&amp;feed!N181,LARGE(INDEX(ISNUMBER(--MID(feed!N181,ROW($1:$5),1))*
ROW($1:$5),0),ROW($1:$5))+1,1)*10^ROW($1:$5)/10)</f>
        <v>2684</v>
      </c>
      <c r="O51">
        <f>SUMPRODUCT(MID(0&amp;feed!O181,LARGE(INDEX(ISNUMBER(--MID(feed!O181,ROW($1:$5),1))*
ROW($1:$5),0),ROW($1:$5))+1,1)*10^ROW($1:$5)/10)</f>
        <v>108</v>
      </c>
      <c r="P51" t="str">
        <f>feed!P181</f>
        <v>Untapped</v>
      </c>
      <c r="Q51">
        <f>IF(P51=0,40, IF(P51="Depleted",0, IF(P51="Near Depletion",10, IF(P51="Plentiful",70, IF(P51="Untapped",90,"Error")))))</f>
        <v>90</v>
      </c>
      <c r="R51" t="str">
        <f>feed!Q181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feed!R181</f>
        <v>China</v>
      </c>
      <c r="U51" t="str">
        <f>feed!S181</f>
        <v>Soviet Union</v>
      </c>
      <c r="V5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42250</v>
      </c>
      <c r="W51" t="str">
        <f>feed!U181</f>
        <v>http://blocgame.com/stats.php?id=51354</v>
      </c>
      <c r="X51" s="4">
        <f>SUMPRODUCT(MID(0&amp;feed!V181,LARGE(INDEX(ISNUMBER(--MID(feed!V181,ROW($1:$5),1))*
ROW($1:$5),0),ROW($1:$5))+1,1)*10^ROW($1:$5)/10)</f>
        <v>0</v>
      </c>
      <c r="Y51">
        <f>feed!W181</f>
        <v>0</v>
      </c>
      <c r="Z51" s="4">
        <f>V51-H51*750-K51*375-L51*375</f>
        <v>28750</v>
      </c>
      <c r="AA51" s="8">
        <f>V51/N51</f>
        <v>15.741430700447093</v>
      </c>
      <c r="AB51" s="4">
        <f>N51/6</f>
        <v>447.33333333333331</v>
      </c>
      <c r="AC51" s="4">
        <f>V51/6</f>
        <v>7041.666666666667</v>
      </c>
    </row>
    <row r="52" spans="1:29" hidden="1" x14ac:dyDescent="0.25">
      <c r="A52" t="str">
        <f>feed!A515</f>
        <v>Ballzinga</v>
      </c>
      <c r="B52" t="str">
        <f>feed!B515</f>
        <v>Carejo</v>
      </c>
      <c r="C52" t="str">
        <f>feed!C515</f>
        <v>The Order</v>
      </c>
      <c r="D52">
        <f>SUMPRODUCT(MID(0&amp;feed!D515,LARGE(INDEX(ISNUMBER(--MID(feed!D515,ROW($1:$19),1))*
ROW($1:$19),0),ROW($1:$19))+1,1)*10^ROW($1:$19)/10)</f>
        <v>141</v>
      </c>
      <c r="E52">
        <f>SUMPRODUCT(MID(0&amp;feed!E515,LARGE(INDEX(ISNUMBER(--MID(feed!E515,ROW($1:$19),1))*
ROW($1:$19),0),ROW($1:$19))+1,1)*10^ROW($1:$19)/10)</f>
        <v>4</v>
      </c>
      <c r="F52" t="str">
        <f>feed!F515</f>
        <v>Korean War surplus</v>
      </c>
      <c r="G52" t="str">
        <f>feed!G515</f>
        <v>Gandhi-like</v>
      </c>
      <c r="H52">
        <f>SUMPRODUCT(MID(0&amp;feed!H515,LARGE(INDEX(ISNUMBER(--MID(feed!H515,ROW($1:$19),1))*
ROW($1:$19),0),ROW($1:$19))+1,1)*10^ROW($1:$19)/10)</f>
        <v>5</v>
      </c>
      <c r="I52" t="str">
        <f>feed!I515</f>
        <v>Good</v>
      </c>
      <c r="J52">
        <f>SUMPRODUCT(MID(0&amp;feed!J515,LARGE(INDEX(ISNUMBER(--MID(feed!J515,ROW($1:$19),1))*
ROW($1:$19),0),ROW($1:$19))+1,1)*10^ROW($1:$19)/10)</f>
        <v>101</v>
      </c>
      <c r="K52">
        <f>SUMPRODUCT(MID(0&amp;feed!K515,LARGE(INDEX(ISNUMBER(--MID(feed!K515,ROW($1:$19),1))*
ROW($1:$19),0),ROW($1:$19))+1,1)*10^ROW($1:$19)/10)</f>
        <v>49</v>
      </c>
      <c r="L52">
        <f>SUMPRODUCT(MID(0&amp;feed!L515,LARGE(INDEX(ISNUMBER(--MID(feed!L515,ROW($1:$19),1))*
ROW($1:$19),0),ROW($1:$19))+1,1)*10^ROW($1:$19)/10)</f>
        <v>16</v>
      </c>
      <c r="M52" t="str">
        <f>feed!M515</f>
        <v>Central Planning</v>
      </c>
      <c r="N52">
        <f>SUMPRODUCT(MID(0&amp;feed!N515,LARGE(INDEX(ISNUMBER(--MID(feed!N515,ROW($1:$5),1))*
ROW($1:$5),0),ROW($1:$5))+1,1)*10^ROW($1:$5)/10)</f>
        <v>1232</v>
      </c>
      <c r="O52">
        <f>SUMPRODUCT(MID(0&amp;feed!O515,LARGE(INDEX(ISNUMBER(--MID(feed!O515,ROW($1:$5),1))*
ROW($1:$5),0),ROW($1:$5))+1,1)*10^ROW($1:$5)/10)</f>
        <v>1272</v>
      </c>
      <c r="P52" t="str">
        <f>feed!P515</f>
        <v>Untapped</v>
      </c>
      <c r="Q52">
        <f>IF(P52=0,40, IF(P52="Depleted",0, IF(P52="Near Depletion",10, IF(P52="Plentiful",70, IF(P52="Untapped",90,"Error")))))</f>
        <v>90</v>
      </c>
      <c r="R52" t="str">
        <f>feed!Q515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feed!R515</f>
        <v>Guinea</v>
      </c>
      <c r="U52" t="str">
        <f>feed!S515</f>
        <v>Soviet Union</v>
      </c>
      <c r="V5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51257</v>
      </c>
      <c r="W52" t="str">
        <f>feed!U515</f>
        <v>http://blocgame.com/stats.php?id=63397</v>
      </c>
      <c r="X52" s="4">
        <f>SUMPRODUCT(MID(0&amp;feed!V515,LARGE(INDEX(ISNUMBER(--MID(feed!V515,ROW($1:$5),1))*
ROW($1:$5),0),ROW($1:$5))+1,1)*10^ROW($1:$5)/10)</f>
        <v>0</v>
      </c>
      <c r="Y52">
        <f>feed!W515</f>
        <v>0</v>
      </c>
      <c r="Z52" s="4">
        <f>V52-H52*750-K52*375-L52*375</f>
        <v>23132</v>
      </c>
      <c r="AA52" s="8">
        <f>V52/N52</f>
        <v>41.60470779220779</v>
      </c>
      <c r="AB52" s="4">
        <f>N52/6</f>
        <v>205.33333333333334</v>
      </c>
      <c r="AC52" s="4">
        <f>V52/6</f>
        <v>8542.8333333333339</v>
      </c>
    </row>
    <row r="53" spans="1:29" hidden="1" x14ac:dyDescent="0.25">
      <c r="A53" t="str">
        <f>feed!A335</f>
        <v>Cyrodill</v>
      </c>
      <c r="B53" t="str">
        <f>feed!B335</f>
        <v>Tihomir</v>
      </c>
      <c r="C53" t="str">
        <f>feed!C335</f>
        <v>The Order</v>
      </c>
      <c r="D53">
        <f>SUMPRODUCT(MID(0&amp;feed!D335,LARGE(INDEX(ISNUMBER(--MID(feed!D335,ROW($1:$19),1))*
ROW($1:$19),0),ROW($1:$19))+1,1)*10^ROW($1:$19)/10)</f>
        <v>192</v>
      </c>
      <c r="E53">
        <f>SUMPRODUCT(MID(0&amp;feed!E335,LARGE(INDEX(ISNUMBER(--MID(feed!E335,ROW($1:$19),1))*
ROW($1:$19),0),ROW($1:$19))+1,1)*10^ROW($1:$19)/10)</f>
        <v>23</v>
      </c>
      <c r="F53" t="str">
        <f>feed!F335</f>
        <v>Almost Modern</v>
      </c>
      <c r="G53" t="str">
        <f>feed!G335</f>
        <v>Gandhi-like</v>
      </c>
      <c r="H53">
        <f>SUMPRODUCT(MID(0&amp;feed!H335,LARGE(INDEX(ISNUMBER(--MID(feed!H335,ROW($1:$19),1))*
ROW($1:$19),0),ROW($1:$19))+1,1)*10^ROW($1:$19)/10)</f>
        <v>5</v>
      </c>
      <c r="I53" t="str">
        <f>feed!I335</f>
        <v>Good</v>
      </c>
      <c r="J53">
        <f>SUMPRODUCT(MID(0&amp;feed!J335,LARGE(INDEX(ISNUMBER(--MID(feed!J335,ROW($1:$19),1))*
ROW($1:$19),0),ROW($1:$19))+1,1)*10^ROW($1:$19)/10)</f>
        <v>54</v>
      </c>
      <c r="K53">
        <f>SUMPRODUCT(MID(0&amp;feed!K335,LARGE(INDEX(ISNUMBER(--MID(feed!K335,ROW($1:$19),1))*
ROW($1:$19),0),ROW($1:$19))+1,1)*10^ROW($1:$19)/10)</f>
        <v>95</v>
      </c>
      <c r="L53">
        <f>SUMPRODUCT(MID(0&amp;feed!L335,LARGE(INDEX(ISNUMBER(--MID(feed!L335,ROW($1:$19),1))*
ROW($1:$19),0),ROW($1:$19))+1,1)*10^ROW($1:$19)/10)</f>
        <v>70</v>
      </c>
      <c r="M53" t="str">
        <f>feed!M335</f>
        <v>Central Planning</v>
      </c>
      <c r="N53">
        <f>SUMPRODUCT(MID(0&amp;feed!N335,LARGE(INDEX(ISNUMBER(--MID(feed!N335,ROW($1:$5),1))*
ROW($1:$5),0),ROW($1:$5))+1,1)*10^ROW($1:$5)/10)</f>
        <v>1882</v>
      </c>
      <c r="O53">
        <f>SUMPRODUCT(MID(0&amp;feed!O335,LARGE(INDEX(ISNUMBER(--MID(feed!O335,ROW($1:$5),1))*
ROW($1:$5),0),ROW($1:$5))+1,1)*10^ROW($1:$5)/10)</f>
        <v>5878</v>
      </c>
      <c r="P53" t="str">
        <f>feed!P335</f>
        <v>Plentiful</v>
      </c>
      <c r="Q53">
        <f>IF(P53=0,40, IF(P53="Depleted",0, IF(P53="Near Depletion",10, IF(P53="Plentiful",70, IF(P53="Untapped",90,"Error")))))</f>
        <v>70</v>
      </c>
      <c r="R53" t="str">
        <f>feed!Q335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feed!R335</f>
        <v>Mesopotamia</v>
      </c>
      <c r="U53" t="str">
        <f>feed!S335</f>
        <v>United States</v>
      </c>
      <c r="V5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78702</v>
      </c>
      <c r="W53" t="str">
        <f>feed!U335</f>
        <v>http://blocgame.com/stats.php?id=53759</v>
      </c>
      <c r="X53" s="4">
        <f>SUMPRODUCT(MID(0&amp;feed!V335,LARGE(INDEX(ISNUMBER(--MID(feed!V335,ROW($1:$5),1))*
ROW($1:$5),0),ROW($1:$5))+1,1)*10^ROW($1:$5)/10)</f>
        <v>0</v>
      </c>
      <c r="Y53">
        <f>feed!W335</f>
        <v>0</v>
      </c>
      <c r="Z53" s="4">
        <f>V53-H53*750-K53*375-L53*375</f>
        <v>13077</v>
      </c>
      <c r="AA53" s="8">
        <f>V53/N53</f>
        <v>41.818278427205101</v>
      </c>
      <c r="AB53" s="4">
        <f>N53/6</f>
        <v>313.66666666666669</v>
      </c>
      <c r="AC53" s="4">
        <f>V53/6</f>
        <v>13117</v>
      </c>
    </row>
    <row r="54" spans="1:29" hidden="1" x14ac:dyDescent="0.25">
      <c r="A54" t="str">
        <f>feed!A410</f>
        <v>Milano</v>
      </c>
      <c r="B54" t="str">
        <f>feed!B410</f>
        <v>Milanostrom</v>
      </c>
      <c r="C54" t="str">
        <f>feed!C410</f>
        <v>Interpol</v>
      </c>
      <c r="D54">
        <f>SUMPRODUCT(MID(0&amp;feed!D410,LARGE(INDEX(ISNUMBER(--MID(feed!D410,ROW($1:$19),1))*
ROW($1:$19),0),ROW($1:$19))+1,1)*10^ROW($1:$19)/10)</f>
        <v>144</v>
      </c>
      <c r="E54">
        <f>SUMPRODUCT(MID(0&amp;feed!E410,LARGE(INDEX(ISNUMBER(--MID(feed!E410,ROW($1:$19),1))*
ROW($1:$19),0),ROW($1:$19))+1,1)*10^ROW($1:$19)/10)</f>
        <v>8</v>
      </c>
      <c r="F54" t="str">
        <f>feed!F410</f>
        <v>Korean War surplus</v>
      </c>
      <c r="G54" t="str">
        <f>feed!G410</f>
        <v>Gandhi-like</v>
      </c>
      <c r="H54">
        <f>SUMPRODUCT(MID(0&amp;feed!H410,LARGE(INDEX(ISNUMBER(--MID(feed!H410,ROW($1:$19),1))*
ROW($1:$19),0),ROW($1:$19))+1,1)*10^ROW($1:$19)/10)</f>
        <v>5</v>
      </c>
      <c r="I54" t="str">
        <f>feed!I410</f>
        <v>Standard</v>
      </c>
      <c r="J54">
        <f>SUMPRODUCT(MID(0&amp;feed!J410,LARGE(INDEX(ISNUMBER(--MID(feed!J410,ROW($1:$19),1))*
ROW($1:$19),0),ROW($1:$19))+1,1)*10^ROW($1:$19)/10)</f>
        <v>46</v>
      </c>
      <c r="K54">
        <f>SUMPRODUCT(MID(0&amp;feed!K410,LARGE(INDEX(ISNUMBER(--MID(feed!K410,ROW($1:$19),1))*
ROW($1:$19),0),ROW($1:$19))+1,1)*10^ROW($1:$19)/10)</f>
        <v>20</v>
      </c>
      <c r="L54">
        <f>SUMPRODUCT(MID(0&amp;feed!L410,LARGE(INDEX(ISNUMBER(--MID(feed!L410,ROW($1:$19),1))*
ROW($1:$19),0),ROW($1:$19))+1,1)*10^ROW($1:$19)/10)</f>
        <v>0</v>
      </c>
      <c r="M54" t="str">
        <f>feed!M410</f>
        <v>Central Planning</v>
      </c>
      <c r="N54">
        <f>SUMPRODUCT(MID(0&amp;feed!N410,LARGE(INDEX(ISNUMBER(--MID(feed!N410,ROW($1:$5),1))*
ROW($1:$5),0),ROW($1:$5))+1,1)*10^ROW($1:$5)/10)</f>
        <v>1608</v>
      </c>
      <c r="O54">
        <f>SUMPRODUCT(MID(0&amp;feed!O410,LARGE(INDEX(ISNUMBER(--MID(feed!O410,ROW($1:$5),1))*
ROW($1:$5),0),ROW($1:$5))+1,1)*10^ROW($1:$5)/10)</f>
        <v>95</v>
      </c>
      <c r="P54">
        <f>feed!P410</f>
        <v>0</v>
      </c>
      <c r="Q54">
        <f>IF(P54=0,40, IF(P54="Depleted",0, IF(P54="Near Depletion",10, IF(P54="Plentiful",70, IF(P54="Untapped",90,"Error")))))</f>
        <v>40</v>
      </c>
      <c r="R54" t="str">
        <f>feed!Q410</f>
        <v>Powerful</v>
      </c>
      <c r="S54">
        <f>IF(R54="None",0, IF(R54="Meagre",1.5, IF(R54="Small",3, IF(R54="Mediocre",4.5, IF(R54="Somewhat Large",6, IF(R54="Large",7.5, IF(R54="Powerful",9, IF(R54="Very Powerful",10,"Error"))))))))</f>
        <v>9</v>
      </c>
      <c r="T54" t="str">
        <f>feed!R410</f>
        <v>Pacific Rim</v>
      </c>
      <c r="U54" t="str">
        <f>feed!S410</f>
        <v>Soviet Union</v>
      </c>
      <c r="V5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44506</v>
      </c>
      <c r="W54" t="str">
        <f>feed!U410</f>
        <v>http://blocgame.com/stats.php?id=63012</v>
      </c>
      <c r="X54" s="4">
        <f>SUMPRODUCT(MID(0&amp;feed!V410,LARGE(INDEX(ISNUMBER(--MID(feed!V410,ROW($1:$5),1))*
ROW($1:$5),0),ROW($1:$5))+1,1)*10^ROW($1:$5)/10)</f>
        <v>0</v>
      </c>
      <c r="Y54">
        <f>feed!W410</f>
        <v>0</v>
      </c>
      <c r="Z54" s="4">
        <f>V54-H54*750-K54*375-L54*375</f>
        <v>33256</v>
      </c>
      <c r="AA54" s="8">
        <f>V54/N54</f>
        <v>27.677860696517413</v>
      </c>
      <c r="AB54" s="4">
        <f>N54/6</f>
        <v>268</v>
      </c>
      <c r="AC54" s="4">
        <f>V54/6</f>
        <v>7417.666666666667</v>
      </c>
    </row>
    <row r="55" spans="1:29" hidden="1" x14ac:dyDescent="0.25">
      <c r="A55" t="str">
        <f>feed!A301</f>
        <v>ZAMENTA</v>
      </c>
      <c r="B55" t="str">
        <f>feed!B301</f>
        <v>ShAh FAr HAn</v>
      </c>
      <c r="C55" t="str">
        <f>feed!C301</f>
        <v>The Order</v>
      </c>
      <c r="D55">
        <f>SUMPRODUCT(MID(0&amp;feed!D301,LARGE(INDEX(ISNUMBER(--MID(feed!D301,ROW($1:$19),1))*
ROW($1:$19),0),ROW($1:$19))+1,1)*10^ROW($1:$19)/10)</f>
        <v>243</v>
      </c>
      <c r="E55">
        <f>SUMPRODUCT(MID(0&amp;feed!E301,LARGE(INDEX(ISNUMBER(--MID(feed!E301,ROW($1:$19),1))*
ROW($1:$19),0),ROW($1:$19))+1,1)*10^ROW($1:$19)/10)</f>
        <v>6</v>
      </c>
      <c r="F55" t="str">
        <f>feed!F301</f>
        <v>Korean War surplus</v>
      </c>
      <c r="G55" t="str">
        <f>feed!G301</f>
        <v>Gandhi-like</v>
      </c>
      <c r="H55">
        <f>SUMPRODUCT(MID(0&amp;feed!H301,LARGE(INDEX(ISNUMBER(--MID(feed!H301,ROW($1:$19),1))*
ROW($1:$19),0),ROW($1:$19))+1,1)*10^ROW($1:$19)/10)</f>
        <v>5</v>
      </c>
      <c r="I55" t="str">
        <f>feed!I301</f>
        <v>Poor</v>
      </c>
      <c r="J55">
        <f>SUMPRODUCT(MID(0&amp;feed!J301,LARGE(INDEX(ISNUMBER(--MID(feed!J301,ROW($1:$19),1))*
ROW($1:$19),0),ROW($1:$19))+1,1)*10^ROW($1:$19)/10)</f>
        <v>43</v>
      </c>
      <c r="K55">
        <f>SUMPRODUCT(MID(0&amp;feed!K301,LARGE(INDEX(ISNUMBER(--MID(feed!K301,ROW($1:$19),1))*
ROW($1:$19),0),ROW($1:$19))+1,1)*10^ROW($1:$19)/10)</f>
        <v>20</v>
      </c>
      <c r="L55">
        <f>SUMPRODUCT(MID(0&amp;feed!L301,LARGE(INDEX(ISNUMBER(--MID(feed!L301,ROW($1:$19),1))*
ROW($1:$19),0),ROW($1:$19))+1,1)*10^ROW($1:$19)/10)</f>
        <v>10</v>
      </c>
      <c r="M55" t="str">
        <f>feed!M301</f>
        <v>Central Planning</v>
      </c>
      <c r="N55">
        <f>SUMPRODUCT(MID(0&amp;feed!N301,LARGE(INDEX(ISNUMBER(--MID(feed!N301,ROW($1:$5),1))*
ROW($1:$5),0),ROW($1:$5))+1,1)*10^ROW($1:$5)/10)</f>
        <v>2057</v>
      </c>
      <c r="O55">
        <f>SUMPRODUCT(MID(0&amp;feed!O301,LARGE(INDEX(ISNUMBER(--MID(feed!O301,ROW($1:$5),1))*
ROW($1:$5),0),ROW($1:$5))+1,1)*10^ROW($1:$5)/10)</f>
        <v>296</v>
      </c>
      <c r="P55" t="str">
        <f>feed!P301</f>
        <v>Untapped</v>
      </c>
      <c r="Q55">
        <f>IF(P55=0,40, IF(P55="Depleted",0, IF(P55="Near Depletion",10, IF(P55="Plentiful",70, IF(P55="Untapped",90,"Error")))))</f>
        <v>90</v>
      </c>
      <c r="R55" t="str">
        <f>feed!Q301</f>
        <v>Powerful</v>
      </c>
      <c r="S55">
        <f>IF(R55="None",0, IF(R55="Meagre",1.5, IF(R55="Small",3, IF(R55="Mediocre",4.5, IF(R55="Somewhat Large",6, IF(R55="Large",7.5, IF(R55="Powerful",9, IF(R55="Very Powerful",10,"Error"))))))))</f>
        <v>9</v>
      </c>
      <c r="T55" t="str">
        <f>feed!R301</f>
        <v>Pacific Rim</v>
      </c>
      <c r="U55" t="str">
        <f>feed!S301</f>
        <v>Soviet Union</v>
      </c>
      <c r="V55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45211</v>
      </c>
      <c r="W55" t="str">
        <f>feed!U301</f>
        <v>http://blocgame.com/stats.php?id=61998</v>
      </c>
      <c r="X55" s="4">
        <f>SUMPRODUCT(MID(0&amp;feed!V301,LARGE(INDEX(ISNUMBER(--MID(feed!V301,ROW($1:$5),1))*
ROW($1:$5),0),ROW($1:$5))+1,1)*10^ROW($1:$5)/10)</f>
        <v>0</v>
      </c>
      <c r="Y55">
        <f>feed!W301</f>
        <v>0</v>
      </c>
      <c r="Z55" s="4">
        <f>V55-H55*750-K55*375-L55*375</f>
        <v>30211</v>
      </c>
      <c r="AA55" s="8">
        <f>V55/N55</f>
        <v>21.979095770539622</v>
      </c>
      <c r="AB55" s="4">
        <f>N55/6</f>
        <v>342.83333333333331</v>
      </c>
      <c r="AC55" s="4">
        <f>V55/6</f>
        <v>7535.166666666667</v>
      </c>
    </row>
    <row r="56" spans="1:29" hidden="1" x14ac:dyDescent="0.25">
      <c r="A56" t="str">
        <f>feed!A458</f>
        <v>Kersumsos</v>
      </c>
      <c r="B56" t="str">
        <f>feed!B458</f>
        <v>Kersumsos</v>
      </c>
      <c r="C56" t="str">
        <f>feed!C458</f>
        <v>The Order</v>
      </c>
      <c r="D56">
        <f>SUMPRODUCT(MID(0&amp;feed!D458,LARGE(INDEX(ISNUMBER(--MID(feed!D458,ROW($1:$19),1))*
ROW($1:$19),0),ROW($1:$19))+1,1)*10^ROW($1:$19)/10)</f>
        <v>103</v>
      </c>
      <c r="E56">
        <f>SUMPRODUCT(MID(0&amp;feed!E458,LARGE(INDEX(ISNUMBER(--MID(feed!E458,ROW($1:$19),1))*
ROW($1:$19),0),ROW($1:$19))+1,1)*10^ROW($1:$19)/10)</f>
        <v>0</v>
      </c>
      <c r="F56" t="str">
        <f>feed!F458</f>
        <v>Korean War surplus</v>
      </c>
      <c r="G56" t="str">
        <f>feed!G458</f>
        <v>Gandhi-like</v>
      </c>
      <c r="H56">
        <f>SUMPRODUCT(MID(0&amp;feed!H458,LARGE(INDEX(ISNUMBER(--MID(feed!H458,ROW($1:$19),1))*
ROW($1:$19),0),ROW($1:$19))+1,1)*10^ROW($1:$19)/10)</f>
        <v>5</v>
      </c>
      <c r="I56" t="str">
        <f>feed!I458</f>
        <v>Good</v>
      </c>
      <c r="J56">
        <f>SUMPRODUCT(MID(0&amp;feed!J458,LARGE(INDEX(ISNUMBER(--MID(feed!J458,ROW($1:$19),1))*
ROW($1:$19),0),ROW($1:$19))+1,1)*10^ROW($1:$19)/10)</f>
        <v>28</v>
      </c>
      <c r="K56">
        <f>SUMPRODUCT(MID(0&amp;feed!K458,LARGE(INDEX(ISNUMBER(--MID(feed!K458,ROW($1:$19),1))*
ROW($1:$19),0),ROW($1:$19))+1,1)*10^ROW($1:$19)/10)</f>
        <v>30</v>
      </c>
      <c r="L56">
        <f>SUMPRODUCT(MID(0&amp;feed!L458,LARGE(INDEX(ISNUMBER(--MID(feed!L458,ROW($1:$19),1))*
ROW($1:$19),0),ROW($1:$19))+1,1)*10^ROW($1:$19)/10)</f>
        <v>31</v>
      </c>
      <c r="M56" t="str">
        <f>feed!M458</f>
        <v>Central Planning</v>
      </c>
      <c r="N56">
        <f>SUMPRODUCT(MID(0&amp;feed!N458,LARGE(INDEX(ISNUMBER(--MID(feed!N458,ROW($1:$5),1))*
ROW($1:$5),0),ROW($1:$5))+1,1)*10^ROW($1:$5)/10)</f>
        <v>1444</v>
      </c>
      <c r="O56">
        <f>SUMPRODUCT(MID(0&amp;feed!O458,LARGE(INDEX(ISNUMBER(--MID(feed!O458,ROW($1:$5),1))*
ROW($1:$5),0),ROW($1:$5))+1,1)*10^ROW($1:$5)/10)</f>
        <v>5551</v>
      </c>
      <c r="P56" t="str">
        <f>feed!P458</f>
        <v>Untapped</v>
      </c>
      <c r="Q56">
        <f>IF(P56=0,40, IF(P56="Depleted",0, IF(P56="Near Depletion",10, IF(P56="Plentiful",70, IF(P56="Untapped",90,"Error")))))</f>
        <v>90</v>
      </c>
      <c r="R56" t="str">
        <f>feed!Q458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feed!R458</f>
        <v>Egypt</v>
      </c>
      <c r="U56" t="str">
        <f>feed!S458</f>
        <v>Soviet Union</v>
      </c>
      <c r="V56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46951</v>
      </c>
      <c r="W56" t="str">
        <f>feed!U458</f>
        <v>http://blocgame.com/stats.php?id=46317</v>
      </c>
      <c r="X56" s="4">
        <f>SUMPRODUCT(MID(0&amp;feed!V458,LARGE(INDEX(ISNUMBER(--MID(feed!V458,ROW($1:$5),1))*
ROW($1:$5),0),ROW($1:$5))+1,1)*10^ROW($1:$5)/10)</f>
        <v>0</v>
      </c>
      <c r="Y56">
        <f>feed!W458</f>
        <v>0</v>
      </c>
      <c r="Z56" s="4">
        <f>V56-H56*750-K56*375-L56*375</f>
        <v>20326</v>
      </c>
      <c r="AA56" s="8">
        <f>V56/N56</f>
        <v>32.514542936288088</v>
      </c>
      <c r="AB56" s="4">
        <f>N56/6</f>
        <v>240.66666666666666</v>
      </c>
      <c r="AC56" s="4">
        <f>V56/6</f>
        <v>7825.166666666667</v>
      </c>
    </row>
    <row r="57" spans="1:29" hidden="1" x14ac:dyDescent="0.25">
      <c r="A57" t="str">
        <f>feed!A144</f>
        <v>Vanan</v>
      </c>
      <c r="B57" t="str">
        <f>feed!B144</f>
        <v>Esler</v>
      </c>
      <c r="C57" t="str">
        <f>feed!C144</f>
        <v>The Order</v>
      </c>
      <c r="D57">
        <f>SUMPRODUCT(MID(0&amp;feed!D144,LARGE(INDEX(ISNUMBER(--MID(feed!D144,ROW($1:$19),1))*
ROW($1:$19),0),ROW($1:$19))+1,1)*10^ROW($1:$19)/10)</f>
        <v>59</v>
      </c>
      <c r="E57">
        <f>SUMPRODUCT(MID(0&amp;feed!E144,LARGE(INDEX(ISNUMBER(--MID(feed!E144,ROW($1:$19),1))*
ROW($1:$19),0),ROW($1:$19))+1,1)*10^ROW($1:$19)/10)</f>
        <v>5</v>
      </c>
      <c r="F57" t="str">
        <f>feed!F144</f>
        <v>Second World War surplus</v>
      </c>
      <c r="G57" t="str">
        <f>feed!G144</f>
        <v>Gandhi-like</v>
      </c>
      <c r="H57">
        <f>SUMPRODUCT(MID(0&amp;feed!H144,LARGE(INDEX(ISNUMBER(--MID(feed!H144,ROW($1:$19),1))*
ROW($1:$19),0),ROW($1:$19))+1,1)*10^ROW($1:$19)/10)</f>
        <v>5</v>
      </c>
      <c r="I57" t="str">
        <f>feed!I144</f>
        <v>Poor</v>
      </c>
      <c r="J57">
        <f>SUMPRODUCT(MID(0&amp;feed!J144,LARGE(INDEX(ISNUMBER(--MID(feed!J144,ROW($1:$19),1))*
ROW($1:$19),0),ROW($1:$19))+1,1)*10^ROW($1:$19)/10)</f>
        <v>23</v>
      </c>
      <c r="K57">
        <f>SUMPRODUCT(MID(0&amp;feed!K144,LARGE(INDEX(ISNUMBER(--MID(feed!K144,ROW($1:$19),1))*
ROW($1:$19),0),ROW($1:$19))+1,1)*10^ROW($1:$19)/10)</f>
        <v>39</v>
      </c>
      <c r="L57">
        <f>SUMPRODUCT(MID(0&amp;feed!L144,LARGE(INDEX(ISNUMBER(--MID(feed!L144,ROW($1:$19),1))*
ROW($1:$19),0),ROW($1:$19))+1,1)*10^ROW($1:$19)/10)</f>
        <v>10</v>
      </c>
      <c r="M57" t="str">
        <f>feed!M144</f>
        <v>Central Planning</v>
      </c>
      <c r="N57">
        <f>SUMPRODUCT(MID(0&amp;feed!N144,LARGE(INDEX(ISNUMBER(--MID(feed!N144,ROW($1:$5),1))*
ROW($1:$5),0),ROW($1:$5))+1,1)*10^ROW($1:$5)/10)</f>
        <v>2938</v>
      </c>
      <c r="O57">
        <f>SUMPRODUCT(MID(0&amp;feed!O144,LARGE(INDEX(ISNUMBER(--MID(feed!O144,ROW($1:$5),1))*
ROW($1:$5),0),ROW($1:$5))+1,1)*10^ROW($1:$5)/10)</f>
        <v>67</v>
      </c>
      <c r="P57" t="str">
        <f>feed!P144</f>
        <v>Untapped</v>
      </c>
      <c r="Q57">
        <f>IF(P57=0,40, IF(P57="Depleted",0, IF(P57="Near Depletion",10, IF(P57="Plentiful",70, IF(P57="Untapped",90,"Error")))))</f>
        <v>90</v>
      </c>
      <c r="R57" t="str">
        <f>feed!Q144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feed!R144</f>
        <v>Congo</v>
      </c>
      <c r="U57" t="str">
        <f>feed!S144</f>
        <v>Soviet Union</v>
      </c>
      <c r="V57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46405</v>
      </c>
      <c r="W57" t="str">
        <f>feed!U144</f>
        <v>http://blocgame.com/stats.php?id=63339</v>
      </c>
      <c r="X57" s="4">
        <f>SUMPRODUCT(MID(0&amp;feed!V144,LARGE(INDEX(ISNUMBER(--MID(feed!V144,ROW($1:$5),1))*
ROW($1:$5),0),ROW($1:$5))+1,1)*10^ROW($1:$5)/10)</f>
        <v>0</v>
      </c>
      <c r="Y57">
        <f>feed!W144</f>
        <v>0</v>
      </c>
      <c r="Z57" s="4">
        <f>V57-H57*750-K57*375-L57*375</f>
        <v>24280</v>
      </c>
      <c r="AA57" s="8">
        <f>V57/N57</f>
        <v>15.794758339006126</v>
      </c>
      <c r="AB57" s="4">
        <f>N57/6</f>
        <v>489.66666666666669</v>
      </c>
      <c r="AC57" s="4">
        <f>V57/6</f>
        <v>7734.166666666667</v>
      </c>
    </row>
    <row r="58" spans="1:29" hidden="1" x14ac:dyDescent="0.25">
      <c r="A58" t="str">
        <f>feed!A487</f>
        <v>Cascoia</v>
      </c>
      <c r="B58" t="str">
        <f>feed!B487</f>
        <v>unioncomic</v>
      </c>
      <c r="C58" t="str">
        <f>feed!C487</f>
        <v>The Order</v>
      </c>
      <c r="D58">
        <f>SUMPRODUCT(MID(0&amp;feed!D487,LARGE(INDEX(ISNUMBER(--MID(feed!D487,ROW($1:$19),1))*
ROW($1:$19),0),ROW($1:$19))+1,1)*10^ROW($1:$19)/10)</f>
        <v>141</v>
      </c>
      <c r="E58">
        <f>SUMPRODUCT(MID(0&amp;feed!E487,LARGE(INDEX(ISNUMBER(--MID(feed!E487,ROW($1:$19),1))*
ROW($1:$19),0),ROW($1:$19))+1,1)*10^ROW($1:$19)/10)</f>
        <v>6</v>
      </c>
      <c r="F58" t="str">
        <f>feed!F487</f>
        <v>Korean War surplus</v>
      </c>
      <c r="G58" t="str">
        <f>feed!G487</f>
        <v>Gandhi-like</v>
      </c>
      <c r="H58">
        <f>SUMPRODUCT(MID(0&amp;feed!H487,LARGE(INDEX(ISNUMBER(--MID(feed!H487,ROW($1:$19),1))*
ROW($1:$19),0),ROW($1:$19))+1,1)*10^ROW($1:$19)/10)</f>
        <v>5</v>
      </c>
      <c r="I58" t="str">
        <f>feed!I487</f>
        <v>Standard</v>
      </c>
      <c r="J58">
        <f>SUMPRODUCT(MID(0&amp;feed!J487,LARGE(INDEX(ISNUMBER(--MID(feed!J487,ROW($1:$19),1))*
ROW($1:$19),0),ROW($1:$19))+1,1)*10^ROW($1:$19)/10)</f>
        <v>17</v>
      </c>
      <c r="K58">
        <f>SUMPRODUCT(MID(0&amp;feed!K487,LARGE(INDEX(ISNUMBER(--MID(feed!K487,ROW($1:$19),1))*
ROW($1:$19),0),ROW($1:$19))+1,1)*10^ROW($1:$19)/10)</f>
        <v>39</v>
      </c>
      <c r="L58">
        <f>SUMPRODUCT(MID(0&amp;feed!L487,LARGE(INDEX(ISNUMBER(--MID(feed!L487,ROW($1:$19),1))*
ROW($1:$19),0),ROW($1:$19))+1,1)*10^ROW($1:$19)/10)</f>
        <v>19</v>
      </c>
      <c r="M58" t="str">
        <f>feed!M487</f>
        <v>Free Market</v>
      </c>
      <c r="N58">
        <f>SUMPRODUCT(MID(0&amp;feed!N487,LARGE(INDEX(ISNUMBER(--MID(feed!N487,ROW($1:$5),1))*
ROW($1:$5),0),ROW($1:$5))+1,1)*10^ROW($1:$5)/10)</f>
        <v>1325</v>
      </c>
      <c r="O58">
        <f>SUMPRODUCT(MID(0&amp;feed!O487,LARGE(INDEX(ISNUMBER(--MID(feed!O487,ROW($1:$5),1))*
ROW($1:$5),0),ROW($1:$5))+1,1)*10^ROW($1:$5)/10)</f>
        <v>5698</v>
      </c>
      <c r="P58" t="str">
        <f>feed!P487</f>
        <v>Untapped</v>
      </c>
      <c r="Q58">
        <f>IF(P58=0,40, IF(P58="Depleted",0, IF(P58="Near Depletion",10, IF(P58="Plentiful",70, IF(P58="Untapped",90,"Error")))))</f>
        <v>90</v>
      </c>
      <c r="R58" t="str">
        <f>feed!Q487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feed!R487</f>
        <v>Arabia</v>
      </c>
      <c r="U58" t="str">
        <f>feed!S487</f>
        <v>United States</v>
      </c>
      <c r="V58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50641</v>
      </c>
      <c r="W58" t="str">
        <f>feed!U487</f>
        <v>http://blocgame.com/stats.php?id=54174</v>
      </c>
      <c r="X58" s="4">
        <f>SUMPRODUCT(MID(0&amp;feed!V487,LARGE(INDEX(ISNUMBER(--MID(feed!V487,ROW($1:$5),1))*
ROW($1:$5),0),ROW($1:$5))+1,1)*10^ROW($1:$5)/10)</f>
        <v>0</v>
      </c>
      <c r="Y58">
        <f>feed!W487</f>
        <v>0</v>
      </c>
      <c r="Z58" s="4">
        <f>V58-H58*750-K58*375-L58*375</f>
        <v>25141</v>
      </c>
      <c r="AA58" s="8">
        <f>V58/N58</f>
        <v>38.219622641509432</v>
      </c>
      <c r="AB58" s="4">
        <f>N58/6</f>
        <v>220.83333333333334</v>
      </c>
      <c r="AC58" s="4">
        <f>V58/6</f>
        <v>8440.1666666666661</v>
      </c>
    </row>
    <row r="59" spans="1:29" hidden="1" x14ac:dyDescent="0.25">
      <c r="A59" t="str">
        <f>feed!A316</f>
        <v>kodiang</v>
      </c>
      <c r="B59" t="str">
        <f>feed!B316</f>
        <v>tester2</v>
      </c>
      <c r="C59" t="str">
        <f>feed!C316</f>
        <v>The United Nations</v>
      </c>
      <c r="D59">
        <f>SUMPRODUCT(MID(0&amp;feed!D316,LARGE(INDEX(ISNUMBER(--MID(feed!D316,ROW($1:$19),1))*
ROW($1:$19),0),ROW($1:$19))+1,1)*10^ROW($1:$19)/10)</f>
        <v>104</v>
      </c>
      <c r="E59">
        <f>SUMPRODUCT(MID(0&amp;feed!E316,LARGE(INDEX(ISNUMBER(--MID(feed!E316,ROW($1:$19),1))*
ROW($1:$19),0),ROW($1:$19))+1,1)*10^ROW($1:$19)/10)</f>
        <v>6</v>
      </c>
      <c r="F59" t="str">
        <f>feed!F316</f>
        <v>Korean War surplus</v>
      </c>
      <c r="G59" t="str">
        <f>feed!G316</f>
        <v>Gandhi-like</v>
      </c>
      <c r="H59">
        <f>SUMPRODUCT(MID(0&amp;feed!H316,LARGE(INDEX(ISNUMBER(--MID(feed!H316,ROW($1:$19),1))*
ROW($1:$19),0),ROW($1:$19))+1,1)*10^ROW($1:$19)/10)</f>
        <v>5</v>
      </c>
      <c r="I59" t="str">
        <f>feed!I316</f>
        <v>Good</v>
      </c>
      <c r="J59">
        <f>SUMPRODUCT(MID(0&amp;feed!J316,LARGE(INDEX(ISNUMBER(--MID(feed!J316,ROW($1:$19),1))*
ROW($1:$19),0),ROW($1:$19))+1,1)*10^ROW($1:$19)/10)</f>
        <v>17</v>
      </c>
      <c r="K59">
        <f>SUMPRODUCT(MID(0&amp;feed!K316,LARGE(INDEX(ISNUMBER(--MID(feed!K316,ROW($1:$19),1))*
ROW($1:$19),0),ROW($1:$19))+1,1)*10^ROW($1:$19)/10)</f>
        <v>26</v>
      </c>
      <c r="L59">
        <f>SUMPRODUCT(MID(0&amp;feed!L316,LARGE(INDEX(ISNUMBER(--MID(feed!L316,ROW($1:$19),1))*
ROW($1:$19),0),ROW($1:$19))+1,1)*10^ROW($1:$19)/10)</f>
        <v>14</v>
      </c>
      <c r="M59" t="str">
        <f>feed!M316</f>
        <v>Free Market</v>
      </c>
      <c r="N59">
        <f>SUMPRODUCT(MID(0&amp;feed!N316,LARGE(INDEX(ISNUMBER(--MID(feed!N316,ROW($1:$5),1))*
ROW($1:$5),0),ROW($1:$5))+1,1)*10^ROW($1:$5)/10)</f>
        <v>1996</v>
      </c>
      <c r="O59">
        <f>SUMPRODUCT(MID(0&amp;feed!O316,LARGE(INDEX(ISNUMBER(--MID(feed!O316,ROW($1:$5),1))*
ROW($1:$5),0),ROW($1:$5))+1,1)*10^ROW($1:$5)/10)</f>
        <v>58</v>
      </c>
      <c r="P59" t="str">
        <f>feed!P316</f>
        <v>Untapped</v>
      </c>
      <c r="Q59">
        <f>IF(P59=0,40, IF(P59="Depleted",0, IF(P59="Near Depletion",10, IF(P59="Plentiful",70, IF(P59="Untapped",90,"Error")))))</f>
        <v>90</v>
      </c>
      <c r="R59" t="str">
        <f>feed!Q316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feed!R316</f>
        <v>Pacific Rim</v>
      </c>
      <c r="U59" t="str">
        <f>feed!S316</f>
        <v>United States</v>
      </c>
      <c r="V59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31225</v>
      </c>
      <c r="W59" t="str">
        <f>feed!U316</f>
        <v>http://blocgame.com/stats.php?id=60531</v>
      </c>
      <c r="X59" s="4">
        <f>SUMPRODUCT(MID(0&amp;feed!V316,LARGE(INDEX(ISNUMBER(--MID(feed!V316,ROW($1:$5),1))*
ROW($1:$5),0),ROW($1:$5))+1,1)*10^ROW($1:$5)/10)</f>
        <v>0</v>
      </c>
      <c r="Y59">
        <f>feed!W316</f>
        <v>0</v>
      </c>
      <c r="Z59" s="4">
        <f>V59-H59*750-K59*375-L59*375</f>
        <v>12475</v>
      </c>
      <c r="AA59" s="8">
        <f>V59/N59</f>
        <v>15.6437875751503</v>
      </c>
      <c r="AB59" s="4">
        <f>N59/6</f>
        <v>332.66666666666669</v>
      </c>
      <c r="AC59" s="4">
        <f>V59/6</f>
        <v>5204.166666666667</v>
      </c>
    </row>
    <row r="60" spans="1:29" hidden="1" x14ac:dyDescent="0.25">
      <c r="A60" t="str">
        <f>feed!A400</f>
        <v>Darkstone</v>
      </c>
      <c r="B60" t="str">
        <f>feed!B400</f>
        <v>Trakel</v>
      </c>
      <c r="C60" t="str">
        <f>feed!C400</f>
        <v>The Federal Colonies</v>
      </c>
      <c r="D60">
        <f>SUMPRODUCT(MID(0&amp;feed!D400,LARGE(INDEX(ISNUMBER(--MID(feed!D400,ROW($1:$19),1))*
ROW($1:$19),0),ROW($1:$19))+1,1)*10^ROW($1:$19)/10)</f>
        <v>113</v>
      </c>
      <c r="E60">
        <f>SUMPRODUCT(MID(0&amp;feed!E400,LARGE(INDEX(ISNUMBER(--MID(feed!E400,ROW($1:$19),1))*
ROW($1:$19),0),ROW($1:$19))+1,1)*10^ROW($1:$19)/10)</f>
        <v>3</v>
      </c>
      <c r="F60" t="str">
        <f>feed!F400</f>
        <v>Korean War surplus</v>
      </c>
      <c r="G60" t="str">
        <f>feed!G400</f>
        <v>Gandhi-like</v>
      </c>
      <c r="H60">
        <f>SUMPRODUCT(MID(0&amp;feed!H400,LARGE(INDEX(ISNUMBER(--MID(feed!H400,ROW($1:$19),1))*
ROW($1:$19),0),ROW($1:$19))+1,1)*10^ROW($1:$19)/10)</f>
        <v>5</v>
      </c>
      <c r="I60" t="str">
        <f>feed!I400</f>
        <v>Standard</v>
      </c>
      <c r="J60">
        <f>SUMPRODUCT(MID(0&amp;feed!J400,LARGE(INDEX(ISNUMBER(--MID(feed!J400,ROW($1:$19),1))*
ROW($1:$19),0),ROW($1:$19))+1,1)*10^ROW($1:$19)/10)</f>
        <v>15</v>
      </c>
      <c r="K60">
        <f>SUMPRODUCT(MID(0&amp;feed!K400,LARGE(INDEX(ISNUMBER(--MID(feed!K400,ROW($1:$19),1))*
ROW($1:$19),0),ROW($1:$19))+1,1)*10^ROW($1:$19)/10)</f>
        <v>49</v>
      </c>
      <c r="L60">
        <f>SUMPRODUCT(MID(0&amp;feed!L400,LARGE(INDEX(ISNUMBER(--MID(feed!L400,ROW($1:$19),1))*
ROW($1:$19),0),ROW($1:$19))+1,1)*10^ROW($1:$19)/10)</f>
        <v>23</v>
      </c>
      <c r="M60" t="str">
        <f>feed!M400</f>
        <v>Central Planning</v>
      </c>
      <c r="N60">
        <f>SUMPRODUCT(MID(0&amp;feed!N400,LARGE(INDEX(ISNUMBER(--MID(feed!N400,ROW($1:$5),1))*
ROW($1:$5),0),ROW($1:$5))+1,1)*10^ROW($1:$5)/10)</f>
        <v>1656</v>
      </c>
      <c r="O60">
        <f>SUMPRODUCT(MID(0&amp;feed!O400,LARGE(INDEX(ISNUMBER(--MID(feed!O400,ROW($1:$5),1))*
ROW($1:$5),0),ROW($1:$5))+1,1)*10^ROW($1:$5)/10)</f>
        <v>7779</v>
      </c>
      <c r="P60" t="str">
        <f>feed!P400</f>
        <v>Untapped</v>
      </c>
      <c r="Q60">
        <f>IF(P60=0,40, IF(P60="Depleted",0, IF(P60="Near Depletion",10, IF(P60="Plentiful",70, IF(P60="Untapped",90,"Error")))))</f>
        <v>90</v>
      </c>
      <c r="R60" t="str">
        <f>feed!Q400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feed!R400</f>
        <v>Arabia</v>
      </c>
      <c r="U60" t="str">
        <f>feed!S400</f>
        <v>Soviet Union</v>
      </c>
      <c r="V6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61573</v>
      </c>
      <c r="W60" t="str">
        <f>feed!U400</f>
        <v>http://blocgame.com/stats.php?id=57176</v>
      </c>
      <c r="X60" s="4">
        <f>SUMPRODUCT(MID(0&amp;feed!V400,LARGE(INDEX(ISNUMBER(--MID(feed!V400,ROW($1:$5),1))*
ROW($1:$5),0),ROW($1:$5))+1,1)*10^ROW($1:$5)/10)</f>
        <v>0</v>
      </c>
      <c r="Y60">
        <f>feed!W400</f>
        <v>0</v>
      </c>
      <c r="Z60" s="4">
        <f>V60-H60*750-K60*375-L60*375</f>
        <v>30823</v>
      </c>
      <c r="AA60" s="8">
        <f>V60/N60</f>
        <v>37.181763285024154</v>
      </c>
      <c r="AB60" s="4">
        <f>N60/6</f>
        <v>276</v>
      </c>
      <c r="AC60" s="4">
        <f>V60/6</f>
        <v>10262.166666666666</v>
      </c>
    </row>
    <row r="61" spans="1:29" hidden="1" x14ac:dyDescent="0.25">
      <c r="A61" t="str">
        <f>feed!A339</f>
        <v>Ashbury</v>
      </c>
      <c r="B61" t="str">
        <f>feed!B339</f>
        <v>Mr.Southward</v>
      </c>
      <c r="C61" t="str">
        <f>feed!C339</f>
        <v>SPQR</v>
      </c>
      <c r="D61">
        <f>SUMPRODUCT(MID(0&amp;feed!D339,LARGE(INDEX(ISNUMBER(--MID(feed!D339,ROW($1:$19),1))*
ROW($1:$19),0),ROW($1:$19))+1,1)*10^ROW($1:$19)/10)</f>
        <v>60</v>
      </c>
      <c r="E61">
        <f>SUMPRODUCT(MID(0&amp;feed!E339,LARGE(INDEX(ISNUMBER(--MID(feed!E339,ROW($1:$19),1))*
ROW($1:$19),0),ROW($1:$19))+1,1)*10^ROW($1:$19)/10)</f>
        <v>2</v>
      </c>
      <c r="F61" t="str">
        <f>feed!F339</f>
        <v>Second World War surplus</v>
      </c>
      <c r="G61" t="str">
        <f>feed!G339</f>
        <v>Gandhi-like</v>
      </c>
      <c r="H61">
        <f>SUMPRODUCT(MID(0&amp;feed!H339,LARGE(INDEX(ISNUMBER(--MID(feed!H339,ROW($1:$19),1))*
ROW($1:$19),0),ROW($1:$19))+1,1)*10^ROW($1:$19)/10)</f>
        <v>5</v>
      </c>
      <c r="I61" t="str">
        <f>feed!I339</f>
        <v>Elite</v>
      </c>
      <c r="J61">
        <f>SUMPRODUCT(MID(0&amp;feed!J339,LARGE(INDEX(ISNUMBER(--MID(feed!J339,ROW($1:$19),1))*
ROW($1:$19),0),ROW($1:$19))+1,1)*10^ROW($1:$19)/10)</f>
        <v>14</v>
      </c>
      <c r="K61">
        <f>SUMPRODUCT(MID(0&amp;feed!K339,LARGE(INDEX(ISNUMBER(--MID(feed!K339,ROW($1:$19),1))*
ROW($1:$19),0),ROW($1:$19))+1,1)*10^ROW($1:$19)/10)</f>
        <v>29</v>
      </c>
      <c r="L61">
        <f>SUMPRODUCT(MID(0&amp;feed!L339,LARGE(INDEX(ISNUMBER(--MID(feed!L339,ROW($1:$19),1))*
ROW($1:$19),0),ROW($1:$19))+1,1)*10^ROW($1:$19)/10)</f>
        <v>11</v>
      </c>
      <c r="M61" t="str">
        <f>feed!M339</f>
        <v>Free Market</v>
      </c>
      <c r="N61">
        <f>SUMPRODUCT(MID(0&amp;feed!N339,LARGE(INDEX(ISNUMBER(--MID(feed!N339,ROW($1:$5),1))*
ROW($1:$5),0),ROW($1:$5))+1,1)*10^ROW($1:$5)/10)</f>
        <v>1877</v>
      </c>
      <c r="O61">
        <f>SUMPRODUCT(MID(0&amp;feed!O339,LARGE(INDEX(ISNUMBER(--MID(feed!O339,ROW($1:$5),1))*
ROW($1:$5),0),ROW($1:$5))+1,1)*10^ROW($1:$5)/10)</f>
        <v>124</v>
      </c>
      <c r="P61" t="str">
        <f>feed!P339</f>
        <v>Near Depletion</v>
      </c>
      <c r="Q61">
        <f>IF(P61=0,40, IF(P61="Depleted",0, IF(P61="Near Depletion",10, IF(P61="Plentiful",70, IF(P61="Untapped",90,"Error")))))</f>
        <v>10</v>
      </c>
      <c r="R61" t="str">
        <f>feed!Q339</f>
        <v>Powerful</v>
      </c>
      <c r="S61">
        <f>IF(R61="None",0, IF(R61="Meagre",1.5, IF(R61="Small",3, IF(R61="Mediocre",4.5, IF(R61="Somewhat Large",6, IF(R61="Large",7.5, IF(R61="Powerful",9, IF(R61="Very Powerful",10,"Error"))))))))</f>
        <v>9</v>
      </c>
      <c r="T61" t="str">
        <f>feed!R339</f>
        <v>Pacific Rim</v>
      </c>
      <c r="U61" t="str">
        <f>feed!S339</f>
        <v>United States</v>
      </c>
      <c r="V61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34489</v>
      </c>
      <c r="W61" t="str">
        <f>feed!U339</f>
        <v>http://blocgame.com/stats.php?id=64755</v>
      </c>
      <c r="X61" s="4">
        <f>SUMPRODUCT(MID(0&amp;feed!V339,LARGE(INDEX(ISNUMBER(--MID(feed!V339,ROW($1:$5),1))*
ROW($1:$5),0),ROW($1:$5))+1,1)*10^ROW($1:$5)/10)</f>
        <v>0</v>
      </c>
      <c r="Y61">
        <f>feed!W339</f>
        <v>0</v>
      </c>
      <c r="Z61" s="4">
        <f>V61-H61*750-K61*375-L61*375</f>
        <v>15739</v>
      </c>
      <c r="AA61" s="8">
        <f>V61/N61</f>
        <v>18.374533830580713</v>
      </c>
      <c r="AB61" s="4">
        <f>N61/6</f>
        <v>312.83333333333331</v>
      </c>
      <c r="AC61" s="4">
        <f>V61/6</f>
        <v>5748.166666666667</v>
      </c>
    </row>
    <row r="62" spans="1:29" hidden="1" x14ac:dyDescent="0.25">
      <c r="A62" t="str">
        <f>feed!A933</f>
        <v>Azhdahagate</v>
      </c>
      <c r="B62" t="str">
        <f>feed!B933</f>
        <v>Azhdaha_Panzer</v>
      </c>
      <c r="C62" t="str">
        <f>feed!C933</f>
        <v>Brotherhood of Nod</v>
      </c>
      <c r="D62">
        <f>SUMPRODUCT(MID(0&amp;feed!D933,LARGE(INDEX(ISNUMBER(--MID(feed!D933,ROW($1:$19),1))*
ROW($1:$19),0),ROW($1:$19))+1,1)*10^ROW($1:$19)/10)</f>
        <v>117</v>
      </c>
      <c r="E62">
        <f>SUMPRODUCT(MID(0&amp;feed!E933,LARGE(INDEX(ISNUMBER(--MID(feed!E933,ROW($1:$19),1))*
ROW($1:$19),0),ROW($1:$19))+1,1)*10^ROW($1:$19)/10)</f>
        <v>3</v>
      </c>
      <c r="F62" t="str">
        <f>feed!F933</f>
        <v>Vietnam War surplus</v>
      </c>
      <c r="G62" t="str">
        <f>feed!G933</f>
        <v>Gandhi-like</v>
      </c>
      <c r="H62">
        <f>SUMPRODUCT(MID(0&amp;feed!H933,LARGE(INDEX(ISNUMBER(--MID(feed!H933,ROW($1:$19),1))*
ROW($1:$19),0),ROW($1:$19))+1,1)*10^ROW($1:$19)/10)</f>
        <v>5</v>
      </c>
      <c r="I62" t="str">
        <f>feed!I933</f>
        <v>Undisciplined Rabble</v>
      </c>
      <c r="J62">
        <f>SUMPRODUCT(MID(0&amp;feed!J933,LARGE(INDEX(ISNUMBER(--MID(feed!J933,ROW($1:$19),1))*
ROW($1:$19),0),ROW($1:$19))+1,1)*10^ROW($1:$19)/10)</f>
        <v>11</v>
      </c>
      <c r="K62">
        <f>SUMPRODUCT(MID(0&amp;feed!K933,LARGE(INDEX(ISNUMBER(--MID(feed!K933,ROW($1:$19),1))*
ROW($1:$19),0),ROW($1:$19))+1,1)*10^ROW($1:$19)/10)</f>
        <v>29</v>
      </c>
      <c r="L62">
        <f>SUMPRODUCT(MID(0&amp;feed!L933,LARGE(INDEX(ISNUMBER(--MID(feed!L933,ROW($1:$19),1))*
ROW($1:$19),0),ROW($1:$19))+1,1)*10^ROW($1:$19)/10)</f>
        <v>19</v>
      </c>
      <c r="M62" t="str">
        <f>feed!M933</f>
        <v>Free Market</v>
      </c>
      <c r="N62">
        <f>SUMPRODUCT(MID(0&amp;feed!N933,LARGE(INDEX(ISNUMBER(--MID(feed!N933,ROW($1:$5),1))*
ROW($1:$5),0),ROW($1:$5))+1,1)*10^ROW($1:$5)/10)</f>
        <v>418</v>
      </c>
      <c r="O62">
        <f>SUMPRODUCT(MID(0&amp;feed!O933,LARGE(INDEX(ISNUMBER(--MID(feed!O933,ROW($1:$5),1))*
ROW($1:$5),0),ROW($1:$5))+1,1)*10^ROW($1:$5)/10)</f>
        <v>5382</v>
      </c>
      <c r="P62" t="str">
        <f>feed!P933</f>
        <v>Untapped</v>
      </c>
      <c r="Q62">
        <f>IF(P62=0,40, IF(P62="Depleted",0, IF(P62="Near Depletion",10, IF(P62="Plentiful",70, IF(P62="Untapped",90,"Error")))))</f>
        <v>90</v>
      </c>
      <c r="R62" t="str">
        <f>feed!Q933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feed!R933</f>
        <v>Mesopotamia</v>
      </c>
      <c r="U62" t="str">
        <f>feed!S933</f>
        <v>United States</v>
      </c>
      <c r="V62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47548</v>
      </c>
      <c r="W62" t="str">
        <f>feed!U933</f>
        <v>http://blocgame.com/stats.php?id=52422</v>
      </c>
      <c r="X62" s="4">
        <f>SUMPRODUCT(MID(0&amp;feed!V933,LARGE(INDEX(ISNUMBER(--MID(feed!V933,ROW($1:$5),1))*
ROW($1:$5),0),ROW($1:$5))+1,1)*10^ROW($1:$5)/10)</f>
        <v>0</v>
      </c>
      <c r="Y62">
        <f>feed!W933</f>
        <v>0</v>
      </c>
      <c r="Z62" s="4">
        <f>V62-H62*750-K62*375-L62*375</f>
        <v>25798</v>
      </c>
      <c r="AA62" s="8">
        <f>V62/N62</f>
        <v>113.7511961722488</v>
      </c>
      <c r="AB62" s="4">
        <f>N62/6</f>
        <v>69.666666666666671</v>
      </c>
      <c r="AC62" s="4">
        <f>V62/6</f>
        <v>7924.666666666667</v>
      </c>
    </row>
    <row r="63" spans="1:29" hidden="1" x14ac:dyDescent="0.25">
      <c r="A63" t="str">
        <f>feed!A254</f>
        <v>Praetoria Augusta</v>
      </c>
      <c r="B63" t="str">
        <f>feed!B254</f>
        <v>Lykos</v>
      </c>
      <c r="C63" t="str">
        <f>feed!C254</f>
        <v>SPQR</v>
      </c>
      <c r="D63">
        <f>SUMPRODUCT(MID(0&amp;feed!D254,LARGE(INDEX(ISNUMBER(--MID(feed!D254,ROW($1:$19),1))*
ROW($1:$19),0),ROW($1:$19))+1,1)*10^ROW($1:$19)/10)</f>
        <v>135</v>
      </c>
      <c r="E63">
        <f>SUMPRODUCT(MID(0&amp;feed!E254,LARGE(INDEX(ISNUMBER(--MID(feed!E254,ROW($1:$19),1))*
ROW($1:$19),0),ROW($1:$19))+1,1)*10^ROW($1:$19)/10)</f>
        <v>5</v>
      </c>
      <c r="F63" t="str">
        <f>feed!F254</f>
        <v>Vietnam War surplus</v>
      </c>
      <c r="G63" t="str">
        <f>feed!G254</f>
        <v>Gandhi-like</v>
      </c>
      <c r="H63">
        <f>SUMPRODUCT(MID(0&amp;feed!H254,LARGE(INDEX(ISNUMBER(--MID(feed!H254,ROW($1:$19),1))*
ROW($1:$19),0),ROW($1:$19))+1,1)*10^ROW($1:$19)/10)</f>
        <v>5</v>
      </c>
      <c r="I63" t="str">
        <f>feed!I254</f>
        <v>Poor</v>
      </c>
      <c r="J63">
        <f>SUMPRODUCT(MID(0&amp;feed!J254,LARGE(INDEX(ISNUMBER(--MID(feed!J254,ROW($1:$19),1))*
ROW($1:$19),0),ROW($1:$19))+1,1)*10^ROW($1:$19)/10)</f>
        <v>9</v>
      </c>
      <c r="K63">
        <f>SUMPRODUCT(MID(0&amp;feed!K254,LARGE(INDEX(ISNUMBER(--MID(feed!K254,ROW($1:$19),1))*
ROW($1:$19),0),ROW($1:$19))+1,1)*10^ROW($1:$19)/10)</f>
        <v>43</v>
      </c>
      <c r="L63">
        <f>SUMPRODUCT(MID(0&amp;feed!L254,LARGE(INDEX(ISNUMBER(--MID(feed!L254,ROW($1:$19),1))*
ROW($1:$19),0),ROW($1:$19))+1,1)*10^ROW($1:$19)/10)</f>
        <v>21</v>
      </c>
      <c r="M63" t="str">
        <f>feed!M254</f>
        <v>Central Planning</v>
      </c>
      <c r="N63">
        <f>SUMPRODUCT(MID(0&amp;feed!N254,LARGE(INDEX(ISNUMBER(--MID(feed!N254,ROW($1:$5),1))*
ROW($1:$5),0),ROW($1:$5))+1,1)*10^ROW($1:$5)/10)</f>
        <v>2282</v>
      </c>
      <c r="O63">
        <f>SUMPRODUCT(MID(0&amp;feed!O254,LARGE(INDEX(ISNUMBER(--MID(feed!O254,ROW($1:$5),1))*
ROW($1:$5),0),ROW($1:$5))+1,1)*10^ROW($1:$5)/10)</f>
        <v>9282</v>
      </c>
      <c r="P63" t="str">
        <f>feed!P254</f>
        <v>Untapped</v>
      </c>
      <c r="Q63">
        <f>IF(P63=0,40, IF(P63="Depleted",0, IF(P63="Near Depletion",10, IF(P63="Plentiful",70, IF(P63="Untapped",90,"Error")))))</f>
        <v>90</v>
      </c>
      <c r="R63" t="str">
        <f>feed!Q254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feed!R254</f>
        <v>Mesopotamia</v>
      </c>
      <c r="U63" t="str">
        <f>feed!S254</f>
        <v>Soviet Union</v>
      </c>
      <c r="V63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49801</v>
      </c>
      <c r="W63" t="str">
        <f>feed!U254</f>
        <v>http://blocgame.com/stats.php?id=39021</v>
      </c>
      <c r="X63" s="4">
        <f>SUMPRODUCT(MID(0&amp;feed!V254,LARGE(INDEX(ISNUMBER(--MID(feed!V254,ROW($1:$5),1))*
ROW($1:$5),0),ROW($1:$5))+1,1)*10^ROW($1:$5)/10)</f>
        <v>1</v>
      </c>
      <c r="Y63">
        <f>feed!W254</f>
        <v>0</v>
      </c>
      <c r="Z63" s="4">
        <f>V63-H63*750-K63*375-L63*375</f>
        <v>22051</v>
      </c>
      <c r="AA63" s="8">
        <f>V63/N63</f>
        <v>21.823400525854513</v>
      </c>
      <c r="AB63" s="4">
        <f>N63/6</f>
        <v>380.33333333333331</v>
      </c>
      <c r="AC63" s="4">
        <f>V63/6</f>
        <v>8300.1666666666661</v>
      </c>
    </row>
    <row r="64" spans="1:29" hidden="1" x14ac:dyDescent="0.25">
      <c r="A64" t="str">
        <f>feed!A670</f>
        <v>Swadia</v>
      </c>
      <c r="B64" t="str">
        <f>feed!B670</f>
        <v>SonnyJack</v>
      </c>
      <c r="C64" t="str">
        <f>feed!C670</f>
        <v>The Order</v>
      </c>
      <c r="D64">
        <f>SUMPRODUCT(MID(0&amp;feed!D670,LARGE(INDEX(ISNUMBER(--MID(feed!D670,ROW($1:$19),1))*
ROW($1:$19),0),ROW($1:$19))+1,1)*10^ROW($1:$19)/10)</f>
        <v>111</v>
      </c>
      <c r="E64">
        <f>SUMPRODUCT(MID(0&amp;feed!E670,LARGE(INDEX(ISNUMBER(--MID(feed!E670,ROW($1:$19),1))*
ROW($1:$19),0),ROW($1:$19))+1,1)*10^ROW($1:$19)/10)</f>
        <v>3</v>
      </c>
      <c r="F64" t="str">
        <f>feed!F670</f>
        <v>Korean War surplus</v>
      </c>
      <c r="G64" t="str">
        <f>feed!G670</f>
        <v>Gandhi-like</v>
      </c>
      <c r="H64">
        <f>SUMPRODUCT(MID(0&amp;feed!H670,LARGE(INDEX(ISNUMBER(--MID(feed!H670,ROW($1:$19),1))*
ROW($1:$19),0),ROW($1:$19))+1,1)*10^ROW($1:$19)/10)</f>
        <v>5</v>
      </c>
      <c r="I64" t="str">
        <f>feed!I670</f>
        <v>Good</v>
      </c>
      <c r="J64">
        <f>SUMPRODUCT(MID(0&amp;feed!J670,LARGE(INDEX(ISNUMBER(--MID(feed!J670,ROW($1:$19),1))*
ROW($1:$19),0),ROW($1:$19))+1,1)*10^ROW($1:$19)/10)</f>
        <v>8</v>
      </c>
      <c r="K64">
        <f>SUMPRODUCT(MID(0&amp;feed!K670,LARGE(INDEX(ISNUMBER(--MID(feed!K670,ROW($1:$19),1))*
ROW($1:$19),0),ROW($1:$19))+1,1)*10^ROW($1:$19)/10)</f>
        <v>40</v>
      </c>
      <c r="L64">
        <f>SUMPRODUCT(MID(0&amp;feed!L670,LARGE(INDEX(ISNUMBER(--MID(feed!L670,ROW($1:$19),1))*
ROW($1:$19),0),ROW($1:$19))+1,1)*10^ROW($1:$19)/10)</f>
        <v>41</v>
      </c>
      <c r="M64" t="str">
        <f>feed!M670</f>
        <v>Free Market</v>
      </c>
      <c r="N64">
        <f>SUMPRODUCT(MID(0&amp;feed!N670,LARGE(INDEX(ISNUMBER(--MID(feed!N670,ROW($1:$5),1))*
ROW($1:$5),0),ROW($1:$5))+1,1)*10^ROW($1:$5)/10)</f>
        <v>873</v>
      </c>
      <c r="O64">
        <f>SUMPRODUCT(MID(0&amp;feed!O670,LARGE(INDEX(ISNUMBER(--MID(feed!O670,ROW($1:$5),1))*
ROW($1:$5),0),ROW($1:$5))+1,1)*10^ROW($1:$5)/10)</f>
        <v>7375</v>
      </c>
      <c r="P64" t="str">
        <f>feed!P670</f>
        <v>Untapped</v>
      </c>
      <c r="Q64">
        <f>IF(P64=0,40, IF(P64="Depleted",0, IF(P64="Near Depletion",10, IF(P64="Plentiful",70, IF(P64="Untapped",90,"Error")))))</f>
        <v>90</v>
      </c>
      <c r="R64" t="str">
        <f>feed!Q670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feed!R670</f>
        <v>Arabia</v>
      </c>
      <c r="U64" t="str">
        <f>feed!S670</f>
        <v>United States</v>
      </c>
      <c r="V64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89740</v>
      </c>
      <c r="W64" t="str">
        <f>feed!U670</f>
        <v>http://blocgame.com/stats.php?id=40011</v>
      </c>
      <c r="X64" s="4">
        <f>SUMPRODUCT(MID(0&amp;feed!V670,LARGE(INDEX(ISNUMBER(--MID(feed!V670,ROW($1:$5),1))*
ROW($1:$5),0),ROW($1:$5))+1,1)*10^ROW($1:$5)/10)</f>
        <v>0</v>
      </c>
      <c r="Y64">
        <f>feed!W670</f>
        <v>0</v>
      </c>
      <c r="Z64" s="4">
        <f>V64-H64*750-K64*375-L64*375</f>
        <v>55615</v>
      </c>
      <c r="AA64" s="8">
        <f>V64/N64</f>
        <v>102.79495990836197</v>
      </c>
      <c r="AB64" s="4">
        <f>N64/6</f>
        <v>145.5</v>
      </c>
      <c r="AC64" s="4">
        <f>V64/6</f>
        <v>14956.666666666666</v>
      </c>
    </row>
    <row r="65" spans="1:29" hidden="1" x14ac:dyDescent="0.25">
      <c r="A65" t="str">
        <f>feed!A73</f>
        <v>Syphirious</v>
      </c>
      <c r="B65" t="str">
        <f>feed!B73</f>
        <v>Doxal</v>
      </c>
      <c r="C65" t="str">
        <f>feed!C73</f>
        <v>Interpol</v>
      </c>
      <c r="D65">
        <f>SUMPRODUCT(MID(0&amp;feed!D73,LARGE(INDEX(ISNUMBER(--MID(feed!D73,ROW($1:$19),1))*
ROW($1:$19),0),ROW($1:$19))+1,1)*10^ROW($1:$19)/10)</f>
        <v>91</v>
      </c>
      <c r="E65">
        <f>SUMPRODUCT(MID(0&amp;feed!E73,LARGE(INDEX(ISNUMBER(--MID(feed!E73,ROW($1:$19),1))*
ROW($1:$19),0),ROW($1:$19))+1,1)*10^ROW($1:$19)/10)</f>
        <v>10</v>
      </c>
      <c r="F65" t="str">
        <f>feed!F73</f>
        <v>Vietnam War surplus</v>
      </c>
      <c r="G65" t="str">
        <f>feed!G73</f>
        <v>Gandhi-like</v>
      </c>
      <c r="H65">
        <f>SUMPRODUCT(MID(0&amp;feed!H73,LARGE(INDEX(ISNUMBER(--MID(feed!H73,ROW($1:$19),1))*
ROW($1:$19),0),ROW($1:$19))+1,1)*10^ROW($1:$19)/10)</f>
        <v>5</v>
      </c>
      <c r="I65" t="str">
        <f>feed!I73</f>
        <v>Elite</v>
      </c>
      <c r="J65">
        <f>SUMPRODUCT(MID(0&amp;feed!J73,LARGE(INDEX(ISNUMBER(--MID(feed!J73,ROW($1:$19),1))*
ROW($1:$19),0),ROW($1:$19))+1,1)*10^ROW($1:$19)/10)</f>
        <v>8</v>
      </c>
      <c r="K65">
        <f>SUMPRODUCT(MID(0&amp;feed!K73,LARGE(INDEX(ISNUMBER(--MID(feed!K73,ROW($1:$19),1))*
ROW($1:$19),0),ROW($1:$19))+1,1)*10^ROW($1:$19)/10)</f>
        <v>40</v>
      </c>
      <c r="L65">
        <f>SUMPRODUCT(MID(0&amp;feed!L73,LARGE(INDEX(ISNUMBER(--MID(feed!L73,ROW($1:$19),1))*
ROW($1:$19),0),ROW($1:$19))+1,1)*10^ROW($1:$19)/10)</f>
        <v>29</v>
      </c>
      <c r="M65" t="str">
        <f>feed!M73</f>
        <v>Central Planning</v>
      </c>
      <c r="N65">
        <f>SUMPRODUCT(MID(0&amp;feed!N73,LARGE(INDEX(ISNUMBER(--MID(feed!N73,ROW($1:$5),1))*
ROW($1:$5),0),ROW($1:$5))+1,1)*10^ROW($1:$5)/10)</f>
        <v>3647</v>
      </c>
      <c r="O65">
        <f>SUMPRODUCT(MID(0&amp;feed!O73,LARGE(INDEX(ISNUMBER(--MID(feed!O73,ROW($1:$5),1))*
ROW($1:$5),0),ROW($1:$5))+1,1)*10^ROW($1:$5)/10)</f>
        <v>3634</v>
      </c>
      <c r="P65" t="str">
        <f>feed!P73</f>
        <v>Untapped</v>
      </c>
      <c r="Q65">
        <f>IF(P65=0,40, IF(P65="Depleted",0, IF(P65="Near Depletion",10, IF(P65="Plentiful",70, IF(P65="Untapped",90,"Error")))))</f>
        <v>90</v>
      </c>
      <c r="R65" t="str">
        <f>feed!Q73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feed!R73</f>
        <v>Mesopotamia</v>
      </c>
      <c r="U65" t="str">
        <f>feed!S73</f>
        <v>Soviet Union</v>
      </c>
      <c r="V65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57639</v>
      </c>
      <c r="W65" t="str">
        <f>feed!U73</f>
        <v>http://blocgame.com/stats.php?id=59670</v>
      </c>
      <c r="X65" s="4">
        <f>SUMPRODUCT(MID(0&amp;feed!V73,LARGE(INDEX(ISNUMBER(--MID(feed!V73,ROW($1:$5),1))*
ROW($1:$5),0),ROW($1:$5))+1,1)*10^ROW($1:$5)/10)</f>
        <v>0</v>
      </c>
      <c r="Y65">
        <f>feed!W73</f>
        <v>0</v>
      </c>
      <c r="Z65" s="4">
        <f>V65-H65*750-K65*375-L65*375</f>
        <v>28014</v>
      </c>
      <c r="AA65" s="8">
        <f>V65/N65</f>
        <v>15.804496846723334</v>
      </c>
      <c r="AB65" s="4">
        <f>N65/6</f>
        <v>607.83333333333337</v>
      </c>
      <c r="AC65" s="4">
        <f>V65/6</f>
        <v>9606.5</v>
      </c>
    </row>
    <row r="66" spans="1:29" hidden="1" x14ac:dyDescent="0.25">
      <c r="A66" t="str">
        <f>feed!A20</f>
        <v>Crayola</v>
      </c>
      <c r="B66" t="str">
        <f>feed!B20</f>
        <v>baker greg</v>
      </c>
      <c r="C66" t="str">
        <f>feed!C20</f>
        <v>The Order</v>
      </c>
      <c r="D66">
        <f>SUMPRODUCT(MID(0&amp;feed!D20,LARGE(INDEX(ISNUMBER(--MID(feed!D20,ROW($1:$19),1))*
ROW($1:$19),0),ROW($1:$19))+1,1)*10^ROW($1:$19)/10)</f>
        <v>138</v>
      </c>
      <c r="E66">
        <f>SUMPRODUCT(MID(0&amp;feed!E20,LARGE(INDEX(ISNUMBER(--MID(feed!E20,ROW($1:$19),1))*
ROW($1:$19),0),ROW($1:$19))+1,1)*10^ROW($1:$19)/10)</f>
        <v>2</v>
      </c>
      <c r="F66" t="str">
        <f>feed!F20</f>
        <v>Second World War surplus</v>
      </c>
      <c r="G66" t="str">
        <f>feed!G20</f>
        <v>Gandhi-like</v>
      </c>
      <c r="H66">
        <f>SUMPRODUCT(MID(0&amp;feed!H20,LARGE(INDEX(ISNUMBER(--MID(feed!H20,ROW($1:$19),1))*
ROW($1:$19),0),ROW($1:$19))+1,1)*10^ROW($1:$19)/10)</f>
        <v>5</v>
      </c>
      <c r="I66" t="str">
        <f>feed!I20</f>
        <v>Standard</v>
      </c>
      <c r="J66">
        <f>SUMPRODUCT(MID(0&amp;feed!J20,LARGE(INDEX(ISNUMBER(--MID(feed!J20,ROW($1:$19),1))*
ROW($1:$19),0),ROW($1:$19))+1,1)*10^ROW($1:$19)/10)</f>
        <v>8</v>
      </c>
      <c r="K66">
        <f>SUMPRODUCT(MID(0&amp;feed!K20,LARGE(INDEX(ISNUMBER(--MID(feed!K20,ROW($1:$19),1))*
ROW($1:$19),0),ROW($1:$19))+1,1)*10^ROW($1:$19)/10)</f>
        <v>32</v>
      </c>
      <c r="L66">
        <f>SUMPRODUCT(MID(0&amp;feed!L20,LARGE(INDEX(ISNUMBER(--MID(feed!L20,ROW($1:$19),1))*
ROW($1:$19),0),ROW($1:$19))+1,1)*10^ROW($1:$19)/10)</f>
        <v>23</v>
      </c>
      <c r="M66" t="str">
        <f>feed!M20</f>
        <v>Central Planning</v>
      </c>
      <c r="N66">
        <f>SUMPRODUCT(MID(0&amp;feed!N20,LARGE(INDEX(ISNUMBER(--MID(feed!N20,ROW($1:$5),1))*
ROW($1:$5),0),ROW($1:$5))+1,1)*10^ROW($1:$5)/10)</f>
        <v>4540</v>
      </c>
      <c r="O66">
        <f>SUMPRODUCT(MID(0&amp;feed!O20,LARGE(INDEX(ISNUMBER(--MID(feed!O20,ROW($1:$5),1))*
ROW($1:$5),0),ROW($1:$5))+1,1)*10^ROW($1:$5)/10)</f>
        <v>4265</v>
      </c>
      <c r="P66" t="str">
        <f>feed!P20</f>
        <v>Untapped</v>
      </c>
      <c r="Q66">
        <f>IF(P66=0,40, IF(P66="Depleted",0, IF(P66="Near Depletion",10, IF(P66="Plentiful",70, IF(P66="Untapped",90,"Error")))))</f>
        <v>90</v>
      </c>
      <c r="R66" t="str">
        <f>feed!Q20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feed!R20</f>
        <v>Egypt</v>
      </c>
      <c r="U66" t="str">
        <f>feed!S20</f>
        <v>United States</v>
      </c>
      <c r="V66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60719</v>
      </c>
      <c r="W66" t="str">
        <f>feed!U20</f>
        <v>http://blocgame.com/stats.php?id=63958</v>
      </c>
      <c r="X66" s="4">
        <f>SUMPRODUCT(MID(0&amp;feed!V20,LARGE(INDEX(ISNUMBER(--MID(feed!V20,ROW($1:$5),1))*
ROW($1:$5),0),ROW($1:$5))+1,1)*10^ROW($1:$5)/10)</f>
        <v>0</v>
      </c>
      <c r="Y66">
        <f>feed!W20</f>
        <v>0</v>
      </c>
      <c r="Z66" s="4">
        <f>V66-H66*750-K66*375-L66*375</f>
        <v>36344</v>
      </c>
      <c r="AA66" s="8">
        <f>V66/N66</f>
        <v>13.374229074889868</v>
      </c>
      <c r="AB66" s="4">
        <f>N66/6</f>
        <v>756.66666666666663</v>
      </c>
      <c r="AC66" s="4">
        <f>V66/6</f>
        <v>10119.833333333334</v>
      </c>
    </row>
    <row r="67" spans="1:29" hidden="1" x14ac:dyDescent="0.25">
      <c r="A67" t="str">
        <f>feed!A185</f>
        <v>Whitey</v>
      </c>
      <c r="B67" t="str">
        <f>feed!B185</f>
        <v>Knee Grow</v>
      </c>
      <c r="C67" t="str">
        <f>feed!C185</f>
        <v>Brotherhood of Nod</v>
      </c>
      <c r="D67">
        <f>SUMPRODUCT(MID(0&amp;feed!D185,LARGE(INDEX(ISNUMBER(--MID(feed!D185,ROW($1:$19),1))*
ROW($1:$19),0),ROW($1:$19))+1,1)*10^ROW($1:$19)/10)</f>
        <v>108</v>
      </c>
      <c r="E67">
        <f>SUMPRODUCT(MID(0&amp;feed!E185,LARGE(INDEX(ISNUMBER(--MID(feed!E185,ROW($1:$19),1))*
ROW($1:$19),0),ROW($1:$19))+1,1)*10^ROW($1:$19)/10)</f>
        <v>7</v>
      </c>
      <c r="F67" t="str">
        <f>feed!F185</f>
        <v>Second World War surplus</v>
      </c>
      <c r="G67" t="str">
        <f>feed!G185</f>
        <v>Gandhi-like</v>
      </c>
      <c r="H67">
        <f>SUMPRODUCT(MID(0&amp;feed!H185,LARGE(INDEX(ISNUMBER(--MID(feed!H185,ROW($1:$19),1))*
ROW($1:$19),0),ROW($1:$19))+1,1)*10^ROW($1:$19)/10)</f>
        <v>5</v>
      </c>
      <c r="I67" t="str">
        <f>feed!I185</f>
        <v>Good</v>
      </c>
      <c r="J67">
        <f>SUMPRODUCT(MID(0&amp;feed!J185,LARGE(INDEX(ISNUMBER(--MID(feed!J185,ROW($1:$19),1))*
ROW($1:$19),0),ROW($1:$19))+1,1)*10^ROW($1:$19)/10)</f>
        <v>7</v>
      </c>
      <c r="K67">
        <f>SUMPRODUCT(MID(0&amp;feed!K185,LARGE(INDEX(ISNUMBER(--MID(feed!K185,ROW($1:$19),1))*
ROW($1:$19),0),ROW($1:$19))+1,1)*10^ROW($1:$19)/10)</f>
        <v>45</v>
      </c>
      <c r="L67">
        <f>SUMPRODUCT(MID(0&amp;feed!L185,LARGE(INDEX(ISNUMBER(--MID(feed!L185,ROW($1:$19),1))*
ROW($1:$19),0),ROW($1:$19))+1,1)*10^ROW($1:$19)/10)</f>
        <v>25</v>
      </c>
      <c r="M67" t="str">
        <f>feed!M185</f>
        <v>Free Market</v>
      </c>
      <c r="N67">
        <f>SUMPRODUCT(MID(0&amp;feed!N185,LARGE(INDEX(ISNUMBER(--MID(feed!N185,ROW($1:$5),1))*
ROW($1:$5),0),ROW($1:$5))+1,1)*10^ROW($1:$5)/10)</f>
        <v>2666</v>
      </c>
      <c r="O67">
        <f>SUMPRODUCT(MID(0&amp;feed!O185,LARGE(INDEX(ISNUMBER(--MID(feed!O185,ROW($1:$5),1))*
ROW($1:$5),0),ROW($1:$5))+1,1)*10^ROW($1:$5)/10)</f>
        <v>6387</v>
      </c>
      <c r="P67" t="str">
        <f>feed!P185</f>
        <v>Untapped</v>
      </c>
      <c r="Q67">
        <f>IF(P67=0,40, IF(P67="Depleted",0, IF(P67="Near Depletion",10, IF(P67="Plentiful",70, IF(P67="Untapped",90,"Error")))))</f>
        <v>90</v>
      </c>
      <c r="R67" t="str">
        <f>feed!Q185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feed!R185</f>
        <v>Egypt</v>
      </c>
      <c r="U67" t="str">
        <f>feed!S185</f>
        <v>United States</v>
      </c>
      <c r="V6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53314</v>
      </c>
      <c r="W67" t="str">
        <f>feed!U185</f>
        <v>http://blocgame.com/stats.php?id=4816</v>
      </c>
      <c r="X67" s="4">
        <f>SUMPRODUCT(MID(0&amp;feed!V185,LARGE(INDEX(ISNUMBER(--MID(feed!V185,ROW($1:$5),1))*
ROW($1:$5),0),ROW($1:$5))+1,1)*10^ROW($1:$5)/10)</f>
        <v>0</v>
      </c>
      <c r="Y67">
        <f>feed!W185</f>
        <v>0</v>
      </c>
      <c r="Z67" s="4">
        <f>V67-H67*750-K67*375-L67*375</f>
        <v>23314</v>
      </c>
      <c r="AA67" s="8">
        <f>V67/N67</f>
        <v>19.997749437359339</v>
      </c>
      <c r="AB67" s="4">
        <f>N67/6</f>
        <v>444.33333333333331</v>
      </c>
      <c r="AC67" s="4">
        <f>V67/6</f>
        <v>8885.6666666666661</v>
      </c>
    </row>
    <row r="68" spans="1:29" hidden="1" x14ac:dyDescent="0.25">
      <c r="A68" t="str">
        <f>feed!A516</f>
        <v>Scrubistan</v>
      </c>
      <c r="B68" t="str">
        <f>feed!B516</f>
        <v>Fernando_Shiros</v>
      </c>
      <c r="C68" t="str">
        <f>feed!C516</f>
        <v>Brotherhood of Nod</v>
      </c>
      <c r="D68">
        <f>SUMPRODUCT(MID(0&amp;feed!D516,LARGE(INDEX(ISNUMBER(--MID(feed!D516,ROW($1:$19),1))*
ROW($1:$19),0),ROW($1:$19))+1,1)*10^ROW($1:$19)/10)</f>
        <v>121</v>
      </c>
      <c r="E68">
        <f>SUMPRODUCT(MID(0&amp;feed!E516,LARGE(INDEX(ISNUMBER(--MID(feed!E516,ROW($1:$19),1))*
ROW($1:$19),0),ROW($1:$19))+1,1)*10^ROW($1:$19)/10)</f>
        <v>5</v>
      </c>
      <c r="F68" t="str">
        <f>feed!F516</f>
        <v>Vietnam War surplus</v>
      </c>
      <c r="G68" t="str">
        <f>feed!G516</f>
        <v>Gandhi-like</v>
      </c>
      <c r="H68">
        <f>SUMPRODUCT(MID(0&amp;feed!H516,LARGE(INDEX(ISNUMBER(--MID(feed!H516,ROW($1:$19),1))*
ROW($1:$19),0),ROW($1:$19))+1,1)*10^ROW($1:$19)/10)</f>
        <v>5</v>
      </c>
      <c r="I68" t="str">
        <f>feed!I516</f>
        <v>Elite</v>
      </c>
      <c r="J68">
        <f>SUMPRODUCT(MID(0&amp;feed!J516,LARGE(INDEX(ISNUMBER(--MID(feed!J516,ROW($1:$19),1))*
ROW($1:$19),0),ROW($1:$19))+1,1)*10^ROW($1:$19)/10)</f>
        <v>6</v>
      </c>
      <c r="K68">
        <f>SUMPRODUCT(MID(0&amp;feed!K516,LARGE(INDEX(ISNUMBER(--MID(feed!K516,ROW($1:$19),1))*
ROW($1:$19),0),ROW($1:$19))+1,1)*10^ROW($1:$19)/10)</f>
        <v>41</v>
      </c>
      <c r="L68">
        <f>SUMPRODUCT(MID(0&amp;feed!L516,LARGE(INDEX(ISNUMBER(--MID(feed!L516,ROW($1:$19),1))*
ROW($1:$19),0),ROW($1:$19))+1,1)*10^ROW($1:$19)/10)</f>
        <v>24</v>
      </c>
      <c r="M68" t="str">
        <f>feed!M516</f>
        <v>Central Planning</v>
      </c>
      <c r="N68">
        <f>SUMPRODUCT(MID(0&amp;feed!N516,LARGE(INDEX(ISNUMBER(--MID(feed!N516,ROW($1:$5),1))*
ROW($1:$5),0),ROW($1:$5))+1,1)*10^ROW($1:$5)/10)</f>
        <v>1231</v>
      </c>
      <c r="O68">
        <f>SUMPRODUCT(MID(0&amp;feed!O516,LARGE(INDEX(ISNUMBER(--MID(feed!O516,ROW($1:$5),1))*
ROW($1:$5),0),ROW($1:$5))+1,1)*10^ROW($1:$5)/10)</f>
        <v>6018</v>
      </c>
      <c r="P68" t="str">
        <f>feed!P516</f>
        <v>Untapped</v>
      </c>
      <c r="Q68">
        <f>IF(P68=0,40, IF(P68="Depleted",0, IF(P68="Near Depletion",10, IF(P68="Plentiful",70, IF(P68="Untapped",90,"Error")))))</f>
        <v>90</v>
      </c>
      <c r="R68" t="str">
        <f>feed!Q516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feed!R516</f>
        <v>Persia</v>
      </c>
      <c r="U68" t="str">
        <f>feed!S516</f>
        <v>Soviet Union</v>
      </c>
      <c r="V6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53173</v>
      </c>
      <c r="W68" t="str">
        <f>feed!U516</f>
        <v>http://blocgame.com/stats.php?id=59122</v>
      </c>
      <c r="X68" s="4">
        <f>SUMPRODUCT(MID(0&amp;feed!V516,LARGE(INDEX(ISNUMBER(--MID(feed!V516,ROW($1:$5),1))*
ROW($1:$5),0),ROW($1:$5))+1,1)*10^ROW($1:$5)/10)</f>
        <v>0</v>
      </c>
      <c r="Y68">
        <f>feed!W516</f>
        <v>0</v>
      </c>
      <c r="Z68" s="4">
        <f>V68-H68*750-K68*375-L68*375</f>
        <v>25048</v>
      </c>
      <c r="AA68" s="8">
        <f>V68/N68</f>
        <v>43.194963444354187</v>
      </c>
      <c r="AB68" s="4">
        <f>N68/6</f>
        <v>205.16666666666666</v>
      </c>
      <c r="AC68" s="4">
        <f>V68/6</f>
        <v>8862.1666666666661</v>
      </c>
    </row>
    <row r="69" spans="1:29" hidden="1" x14ac:dyDescent="0.25">
      <c r="A69" t="str">
        <f>feed!A305</f>
        <v>Zuyazayuza</v>
      </c>
      <c r="B69" t="str">
        <f>feed!B305</f>
        <v>Zuyazayuza</v>
      </c>
      <c r="C69" t="str">
        <f>feed!C305</f>
        <v>The Order</v>
      </c>
      <c r="D69">
        <f>SUMPRODUCT(MID(0&amp;feed!D305,LARGE(INDEX(ISNUMBER(--MID(feed!D305,ROW($1:$19),1))*
ROW($1:$19),0),ROW($1:$19))+1,1)*10^ROW($1:$19)/10)</f>
        <v>190</v>
      </c>
      <c r="E69">
        <f>SUMPRODUCT(MID(0&amp;feed!E305,LARGE(INDEX(ISNUMBER(--MID(feed!E305,ROW($1:$19),1))*
ROW($1:$19),0),ROW($1:$19))+1,1)*10^ROW($1:$19)/10)</f>
        <v>14</v>
      </c>
      <c r="F69" t="str">
        <f>feed!F305</f>
        <v>Almost Modern</v>
      </c>
      <c r="G69" t="str">
        <f>feed!G305</f>
        <v>Gandhi-like</v>
      </c>
      <c r="H69">
        <f>SUMPRODUCT(MID(0&amp;feed!H305,LARGE(INDEX(ISNUMBER(--MID(feed!H305,ROW($1:$19),1))*
ROW($1:$19),0),ROW($1:$19))+1,1)*10^ROW($1:$19)/10)</f>
        <v>5</v>
      </c>
      <c r="I69" t="str">
        <f>feed!I305</f>
        <v>Standard</v>
      </c>
      <c r="J69">
        <f>SUMPRODUCT(MID(0&amp;feed!J305,LARGE(INDEX(ISNUMBER(--MID(feed!J305,ROW($1:$19),1))*
ROW($1:$19),0),ROW($1:$19))+1,1)*10^ROW($1:$19)/10)</f>
        <v>6</v>
      </c>
      <c r="K69">
        <f>SUMPRODUCT(MID(0&amp;feed!K305,LARGE(INDEX(ISNUMBER(--MID(feed!K305,ROW($1:$19),1))*
ROW($1:$19),0),ROW($1:$19))+1,1)*10^ROW($1:$19)/10)</f>
        <v>48</v>
      </c>
      <c r="L69">
        <f>SUMPRODUCT(MID(0&amp;feed!L305,LARGE(INDEX(ISNUMBER(--MID(feed!L305,ROW($1:$19),1))*
ROW($1:$19),0),ROW($1:$19))+1,1)*10^ROW($1:$19)/10)</f>
        <v>8</v>
      </c>
      <c r="M69" t="str">
        <f>feed!M305</f>
        <v>Mixed Economy</v>
      </c>
      <c r="N69">
        <f>SUMPRODUCT(MID(0&amp;feed!N305,LARGE(INDEX(ISNUMBER(--MID(feed!N305,ROW($1:$5),1))*
ROW($1:$5),0),ROW($1:$5))+1,1)*10^ROW($1:$5)/10)</f>
        <v>2048</v>
      </c>
      <c r="O69">
        <f>SUMPRODUCT(MID(0&amp;feed!O305,LARGE(INDEX(ISNUMBER(--MID(feed!O305,ROW($1:$5),1))*
ROW($1:$5),0),ROW($1:$5))+1,1)*10^ROW($1:$5)/10)</f>
        <v>183</v>
      </c>
      <c r="P69" t="str">
        <f>feed!P305</f>
        <v>Untapped</v>
      </c>
      <c r="Q69">
        <f>IF(P69=0,40, IF(P69="Depleted",0, IF(P69="Near Depletion",10, IF(P69="Plentiful",70, IF(P69="Untapped",90,"Error")))))</f>
        <v>90</v>
      </c>
      <c r="R69" t="str">
        <f>feed!Q305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feed!R305</f>
        <v>Caribbean</v>
      </c>
      <c r="U69" t="str">
        <f>feed!S305</f>
        <v>United States</v>
      </c>
      <c r="V6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68682</v>
      </c>
      <c r="W69" t="str">
        <f>feed!U305</f>
        <v>http://blocgame.com/stats.php?id=62470</v>
      </c>
      <c r="X69" s="4">
        <f>SUMPRODUCT(MID(0&amp;feed!V305,LARGE(INDEX(ISNUMBER(--MID(feed!V305,ROW($1:$5),1))*
ROW($1:$5),0),ROW($1:$5))+1,1)*10^ROW($1:$5)/10)</f>
        <v>0</v>
      </c>
      <c r="Y69">
        <f>feed!W305</f>
        <v>0</v>
      </c>
      <c r="Z69" s="4">
        <f>V69-H69*750-K69*375-L69*375</f>
        <v>43932</v>
      </c>
      <c r="AA69" s="8">
        <f>V69/N69</f>
        <v>33.5361328125</v>
      </c>
      <c r="AB69" s="4">
        <f>N69/6</f>
        <v>341.33333333333331</v>
      </c>
      <c r="AC69" s="4">
        <f>V69/6</f>
        <v>11447</v>
      </c>
    </row>
    <row r="70" spans="1:29" hidden="1" x14ac:dyDescent="0.25">
      <c r="A70" t="str">
        <f>feed!A113</f>
        <v>TerapBuduLipis</v>
      </c>
      <c r="B70" t="str">
        <f>feed!B113</f>
        <v>SyedRazi</v>
      </c>
      <c r="C70" t="str">
        <f>feed!C113</f>
        <v>The Order</v>
      </c>
      <c r="D70">
        <f>SUMPRODUCT(MID(0&amp;feed!D113,LARGE(INDEX(ISNUMBER(--MID(feed!D113,ROW($1:$19),1))*
ROW($1:$19),0),ROW($1:$19))+1,1)*10^ROW($1:$19)/10)</f>
        <v>101</v>
      </c>
      <c r="E70">
        <f>SUMPRODUCT(MID(0&amp;feed!E113,LARGE(INDEX(ISNUMBER(--MID(feed!E113,ROW($1:$19),1))*
ROW($1:$19),0),ROW($1:$19))+1,1)*10^ROW($1:$19)/10)</f>
        <v>11</v>
      </c>
      <c r="F70" t="str">
        <f>feed!F113</f>
        <v>Korean War surplus</v>
      </c>
      <c r="G70" t="str">
        <f>feed!G113</f>
        <v>Gandhi-like</v>
      </c>
      <c r="H70">
        <f>SUMPRODUCT(MID(0&amp;feed!H113,LARGE(INDEX(ISNUMBER(--MID(feed!H113,ROW($1:$19),1))*
ROW($1:$19),0),ROW($1:$19))+1,1)*10^ROW($1:$19)/10)</f>
        <v>5</v>
      </c>
      <c r="I70" t="str">
        <f>feed!I113</f>
        <v>Good</v>
      </c>
      <c r="J70">
        <f>SUMPRODUCT(MID(0&amp;feed!J113,LARGE(INDEX(ISNUMBER(--MID(feed!J113,ROW($1:$19),1))*
ROW($1:$19),0),ROW($1:$19))+1,1)*10^ROW($1:$19)/10)</f>
        <v>6</v>
      </c>
      <c r="K70">
        <f>SUMPRODUCT(MID(0&amp;feed!K113,LARGE(INDEX(ISNUMBER(--MID(feed!K113,ROW($1:$19),1))*
ROW($1:$19),0),ROW($1:$19))+1,1)*10^ROW($1:$19)/10)</f>
        <v>22</v>
      </c>
      <c r="L70">
        <f>SUMPRODUCT(MID(0&amp;feed!L113,LARGE(INDEX(ISNUMBER(--MID(feed!L113,ROW($1:$19),1))*
ROW($1:$19),0),ROW($1:$19))+1,1)*10^ROW($1:$19)/10)</f>
        <v>7</v>
      </c>
      <c r="M70" t="str">
        <f>feed!M113</f>
        <v>Central Planning</v>
      </c>
      <c r="N70">
        <f>SUMPRODUCT(MID(0&amp;feed!N113,LARGE(INDEX(ISNUMBER(--MID(feed!N113,ROW($1:$5),1))*
ROW($1:$5),0),ROW($1:$5))+1,1)*10^ROW($1:$5)/10)</f>
        <v>3249</v>
      </c>
      <c r="O70">
        <f>SUMPRODUCT(MID(0&amp;feed!O113,LARGE(INDEX(ISNUMBER(--MID(feed!O113,ROW($1:$5),1))*
ROW($1:$5),0),ROW($1:$5))+1,1)*10^ROW($1:$5)/10)</f>
        <v>7</v>
      </c>
      <c r="P70">
        <f>feed!P113</f>
        <v>0</v>
      </c>
      <c r="Q70">
        <f>IF(P70=0,40, IF(P70="Depleted",0, IF(P70="Near Depletion",10, IF(P70="Plentiful",70, IF(P70="Untapped",90,"Error")))))</f>
        <v>40</v>
      </c>
      <c r="R70" t="str">
        <f>feed!Q113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feed!R113</f>
        <v>Indochina</v>
      </c>
      <c r="U70" t="str">
        <f>feed!S113</f>
        <v>Soviet Union</v>
      </c>
      <c r="V7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70" t="str">
        <f>feed!U113</f>
        <v>http://blocgame.com/stats.php?id=60513</v>
      </c>
      <c r="X70" s="4">
        <f>SUMPRODUCT(MID(0&amp;feed!V113,LARGE(INDEX(ISNUMBER(--MID(feed!V113,ROW($1:$5),1))*
ROW($1:$5),0),ROW($1:$5))+1,1)*10^ROW($1:$5)/10)</f>
        <v>0</v>
      </c>
      <c r="Y70">
        <f>feed!W113</f>
        <v>0</v>
      </c>
      <c r="Z70" s="4">
        <f>V70-H70*750-K70*375-L70*375</f>
        <v>37703</v>
      </c>
      <c r="AA70" s="8">
        <f>V70/N70</f>
        <v>16.105878731917514</v>
      </c>
      <c r="AB70" s="4">
        <f>N70/6</f>
        <v>541.5</v>
      </c>
      <c r="AC70" s="4">
        <f>V70/6</f>
        <v>8721.3333333333339</v>
      </c>
    </row>
    <row r="71" spans="1:29" hidden="1" x14ac:dyDescent="0.25">
      <c r="A71" t="str">
        <f>feed!A33</f>
        <v>Niggerito</v>
      </c>
      <c r="B71" t="str">
        <f>feed!B33</f>
        <v>Jejomar Binay</v>
      </c>
      <c r="C71" t="str">
        <f>feed!C33</f>
        <v>SPQR</v>
      </c>
      <c r="D71">
        <f>SUMPRODUCT(MID(0&amp;feed!D33,LARGE(INDEX(ISNUMBER(--MID(feed!D33,ROW($1:$19),1))*
ROW($1:$19),0),ROW($1:$19))+1,1)*10^ROW($1:$19)/10)</f>
        <v>130</v>
      </c>
      <c r="E71">
        <f>SUMPRODUCT(MID(0&amp;feed!E33,LARGE(INDEX(ISNUMBER(--MID(feed!E33,ROW($1:$19),1))*
ROW($1:$19),0),ROW($1:$19))+1,1)*10^ROW($1:$19)/10)</f>
        <v>7</v>
      </c>
      <c r="F71" t="str">
        <f>feed!F33</f>
        <v>Korean War surplus</v>
      </c>
      <c r="G71" t="str">
        <f>feed!G33</f>
        <v>Gandhi-like</v>
      </c>
      <c r="H71">
        <f>SUMPRODUCT(MID(0&amp;feed!H33,LARGE(INDEX(ISNUMBER(--MID(feed!H33,ROW($1:$19),1))*
ROW($1:$19),0),ROW($1:$19))+1,1)*10^ROW($1:$19)/10)</f>
        <v>5</v>
      </c>
      <c r="I71" t="str">
        <f>feed!I33</f>
        <v>Good</v>
      </c>
      <c r="J71">
        <f>SUMPRODUCT(MID(0&amp;feed!J33,LARGE(INDEX(ISNUMBER(--MID(feed!J33,ROW($1:$19),1))*
ROW($1:$19),0),ROW($1:$19))+1,1)*10^ROW($1:$19)/10)</f>
        <v>6</v>
      </c>
      <c r="K71">
        <f>SUMPRODUCT(MID(0&amp;feed!K33,LARGE(INDEX(ISNUMBER(--MID(feed!K33,ROW($1:$19),1))*
ROW($1:$19),0),ROW($1:$19))+1,1)*10^ROW($1:$19)/10)</f>
        <v>42</v>
      </c>
      <c r="L71">
        <f>SUMPRODUCT(MID(0&amp;feed!L33,LARGE(INDEX(ISNUMBER(--MID(feed!L33,ROW($1:$19),1))*
ROW($1:$19),0),ROW($1:$19))+1,1)*10^ROW($1:$19)/10)</f>
        <v>5</v>
      </c>
      <c r="M71" t="str">
        <f>feed!M33</f>
        <v>Free Market</v>
      </c>
      <c r="N71">
        <f>SUMPRODUCT(MID(0&amp;feed!N33,LARGE(INDEX(ISNUMBER(--MID(feed!N33,ROW($1:$5),1))*
ROW($1:$5),0),ROW($1:$5))+1,1)*10^ROW($1:$5)/10)</f>
        <v>4214</v>
      </c>
      <c r="O71">
        <f>SUMPRODUCT(MID(0&amp;feed!O33,LARGE(INDEX(ISNUMBER(--MID(feed!O33,ROW($1:$5),1))*
ROW($1:$5),0),ROW($1:$5))+1,1)*10^ROW($1:$5)/10)</f>
        <v>109</v>
      </c>
      <c r="P71" t="str">
        <f>feed!P33</f>
        <v>Untapped</v>
      </c>
      <c r="Q71">
        <f>IF(P71=0,40, IF(P71="Depleted",0, IF(P71="Near Depletion",10, IF(P71="Plentiful",70, IF(P71="Untapped",90,"Error")))))</f>
        <v>90</v>
      </c>
      <c r="R71" t="str">
        <f>feed!Q33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feed!R33</f>
        <v>East Indies</v>
      </c>
      <c r="U71" t="str">
        <f>feed!S33</f>
        <v>United States</v>
      </c>
      <c r="V71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53168</v>
      </c>
      <c r="W71" t="str">
        <f>feed!U33</f>
        <v>http://blocgame.com/stats.php?id=63087</v>
      </c>
      <c r="X71" s="4">
        <f>SUMPRODUCT(MID(0&amp;feed!V33,LARGE(INDEX(ISNUMBER(--MID(feed!V33,ROW($1:$5),1))*
ROW($1:$5),0),ROW($1:$5))+1,1)*10^ROW($1:$5)/10)</f>
        <v>0</v>
      </c>
      <c r="Y71">
        <f>feed!W33</f>
        <v>0</v>
      </c>
      <c r="Z71" s="4">
        <f>V71-H71*750-K71*375-L71*375</f>
        <v>31793</v>
      </c>
      <c r="AA71" s="8">
        <f>V71/N71</f>
        <v>12.616990982439487</v>
      </c>
      <c r="AB71" s="4">
        <f>N71/6</f>
        <v>702.33333333333337</v>
      </c>
      <c r="AC71" s="4">
        <f>V71/6</f>
        <v>8861.3333333333339</v>
      </c>
    </row>
    <row r="72" spans="1:29" hidden="1" x14ac:dyDescent="0.25">
      <c r="A72" t="str">
        <f>feed!A84</f>
        <v>oliverhard</v>
      </c>
      <c r="B72" t="str">
        <f>feed!B84</f>
        <v>oliver hardwick</v>
      </c>
      <c r="C72" t="str">
        <f>feed!C84</f>
        <v>The Order</v>
      </c>
      <c r="D72">
        <f>SUMPRODUCT(MID(0&amp;feed!D84,LARGE(INDEX(ISNUMBER(--MID(feed!D84,ROW($1:$19),1))*
ROW($1:$19),0),ROW($1:$19))+1,1)*10^ROW($1:$19)/10)</f>
        <v>58</v>
      </c>
      <c r="E72">
        <f>SUMPRODUCT(MID(0&amp;feed!E84,LARGE(INDEX(ISNUMBER(--MID(feed!E84,ROW($1:$19),1))*
ROW($1:$19),0),ROW($1:$19))+1,1)*10^ROW($1:$19)/10)</f>
        <v>3</v>
      </c>
      <c r="F72" t="str">
        <f>feed!F84</f>
        <v>Second World War surplus</v>
      </c>
      <c r="G72" t="str">
        <f>feed!G84</f>
        <v>Gandhi-like</v>
      </c>
      <c r="H72">
        <f>SUMPRODUCT(MID(0&amp;feed!H84,LARGE(INDEX(ISNUMBER(--MID(feed!H84,ROW($1:$19),1))*
ROW($1:$19),0),ROW($1:$19))+1,1)*10^ROW($1:$19)/10)</f>
        <v>5</v>
      </c>
      <c r="I72" t="str">
        <f>feed!I84</f>
        <v>Good</v>
      </c>
      <c r="J72">
        <f>SUMPRODUCT(MID(0&amp;feed!J84,LARGE(INDEX(ISNUMBER(--MID(feed!J84,ROW($1:$19),1))*
ROW($1:$19),0),ROW($1:$19))+1,1)*10^ROW($1:$19)/10)</f>
        <v>6</v>
      </c>
      <c r="K72">
        <f>SUMPRODUCT(MID(0&amp;feed!K84,LARGE(INDEX(ISNUMBER(--MID(feed!K84,ROW($1:$19),1))*
ROW($1:$19),0),ROW($1:$19))+1,1)*10^ROW($1:$19)/10)</f>
        <v>25</v>
      </c>
      <c r="L72">
        <f>SUMPRODUCT(MID(0&amp;feed!L84,LARGE(INDEX(ISNUMBER(--MID(feed!L84,ROW($1:$19),1))*
ROW($1:$19),0),ROW($1:$19))+1,1)*10^ROW($1:$19)/10)</f>
        <v>14</v>
      </c>
      <c r="M72" t="str">
        <f>feed!M84</f>
        <v>Central Planning</v>
      </c>
      <c r="N72">
        <f>SUMPRODUCT(MID(0&amp;feed!N84,LARGE(INDEX(ISNUMBER(--MID(feed!N84,ROW($1:$5),1))*
ROW($1:$5),0),ROW($1:$5))+1,1)*10^ROW($1:$5)/10)</f>
        <v>3525</v>
      </c>
      <c r="O72">
        <f>SUMPRODUCT(MID(0&amp;feed!O84,LARGE(INDEX(ISNUMBER(--MID(feed!O84,ROW($1:$5),1))*
ROW($1:$5),0),ROW($1:$5))+1,1)*10^ROW($1:$5)/10)</f>
        <v>1922</v>
      </c>
      <c r="P72" t="str">
        <f>feed!P84</f>
        <v>Untapped</v>
      </c>
      <c r="Q72">
        <f>IF(P72=0,40, IF(P72="Depleted",0, IF(P72="Near Depletion",10, IF(P72="Plentiful",70, IF(P72="Untapped",90,"Error")))))</f>
        <v>90</v>
      </c>
      <c r="R72" t="str">
        <f>feed!Q84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feed!R84</f>
        <v>Persia</v>
      </c>
      <c r="U72" t="str">
        <f>feed!S84</f>
        <v>Soviet Union</v>
      </c>
      <c r="V72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72" t="str">
        <f>feed!U84</f>
        <v>http://blocgame.com/stats.php?id=53822</v>
      </c>
      <c r="X72" s="4">
        <f>SUMPRODUCT(MID(0&amp;feed!V84,LARGE(INDEX(ISNUMBER(--MID(feed!V84,ROW($1:$5),1))*
ROW($1:$5),0),ROW($1:$5))+1,1)*10^ROW($1:$5)/10)</f>
        <v>0</v>
      </c>
      <c r="Y72">
        <f>feed!W84</f>
        <v>0</v>
      </c>
      <c r="Z72" s="4">
        <f>V72-H72*750-K72*375-L72*375</f>
        <v>13444</v>
      </c>
      <c r="AA72" s="8">
        <f>V72/N72</f>
        <v>9.0266666666666673</v>
      </c>
      <c r="AB72" s="4">
        <f>N72/6</f>
        <v>587.5</v>
      </c>
      <c r="AC72" s="4">
        <f>V72/6</f>
        <v>5303.166666666667</v>
      </c>
    </row>
    <row r="73" spans="1:29" hidden="1" x14ac:dyDescent="0.25">
      <c r="A73" t="str">
        <f>feed!A701</f>
        <v>Parit Sayang</v>
      </c>
      <c r="B73" t="str">
        <f>feed!B701</f>
        <v>Penghulu Seman</v>
      </c>
      <c r="C73">
        <f>feed!C701</f>
        <v>0</v>
      </c>
      <c r="D73">
        <f>SUMPRODUCT(MID(0&amp;feed!D701,LARGE(INDEX(ISNUMBER(--MID(feed!D701,ROW($1:$19),1))*
ROW($1:$19),0),ROW($1:$19))+1,1)*10^ROW($1:$19)/10)</f>
        <v>158</v>
      </c>
      <c r="E73">
        <f>SUMPRODUCT(MID(0&amp;feed!E701,LARGE(INDEX(ISNUMBER(--MID(feed!E701,ROW($1:$19),1))*
ROW($1:$19),0),ROW($1:$19))+1,1)*10^ROW($1:$19)/10)</f>
        <v>2</v>
      </c>
      <c r="F73" t="str">
        <f>feed!F701</f>
        <v>Vietnam War surplus</v>
      </c>
      <c r="G73" t="str">
        <f>feed!G701</f>
        <v>Gandhi-like</v>
      </c>
      <c r="H73">
        <f>SUMPRODUCT(MID(0&amp;feed!H701,LARGE(INDEX(ISNUMBER(--MID(feed!H701,ROW($1:$19),1))*
ROW($1:$19),0),ROW($1:$19))+1,1)*10^ROW($1:$19)/10)</f>
        <v>5</v>
      </c>
      <c r="I73" t="str">
        <f>feed!I701</f>
        <v>Good</v>
      </c>
      <c r="J73">
        <f>SUMPRODUCT(MID(0&amp;feed!J701,LARGE(INDEX(ISNUMBER(--MID(feed!J701,ROW($1:$19),1))*
ROW($1:$19),0),ROW($1:$19))+1,1)*10^ROW($1:$19)/10)</f>
        <v>5</v>
      </c>
      <c r="K73">
        <f>SUMPRODUCT(MID(0&amp;feed!K701,LARGE(INDEX(ISNUMBER(--MID(feed!K701,ROW($1:$19),1))*
ROW($1:$19),0),ROW($1:$19))+1,1)*10^ROW($1:$19)/10)</f>
        <v>51</v>
      </c>
      <c r="L73">
        <f>SUMPRODUCT(MID(0&amp;feed!L701,LARGE(INDEX(ISNUMBER(--MID(feed!L701,ROW($1:$19),1))*
ROW($1:$19),0),ROW($1:$19))+1,1)*10^ROW($1:$19)/10)</f>
        <v>11</v>
      </c>
      <c r="M73" t="str">
        <f>feed!M701</f>
        <v>Free Market</v>
      </c>
      <c r="N73">
        <f>SUMPRODUCT(MID(0&amp;feed!N701,LARGE(INDEX(ISNUMBER(--MID(feed!N701,ROW($1:$5),1))*
ROW($1:$5),0),ROW($1:$5))+1,1)*10^ROW($1:$5)/10)</f>
        <v>805</v>
      </c>
      <c r="O73">
        <f>SUMPRODUCT(MID(0&amp;feed!O701,LARGE(INDEX(ISNUMBER(--MID(feed!O701,ROW($1:$5),1))*
ROW($1:$5),0),ROW($1:$5))+1,1)*10^ROW($1:$5)/10)</f>
        <v>11</v>
      </c>
      <c r="P73" t="str">
        <f>feed!P701</f>
        <v>Untapped</v>
      </c>
      <c r="Q73">
        <f>IF(P73=0,40, IF(P73="Depleted",0, IF(P73="Near Depletion",10, IF(P73="Plentiful",70, IF(P73="Untapped",90,"Error")))))</f>
        <v>90</v>
      </c>
      <c r="R73" t="str">
        <f>feed!Q701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feed!R701</f>
        <v>East Indies</v>
      </c>
      <c r="U73" t="str">
        <f>feed!S701</f>
        <v>United States</v>
      </c>
      <c r="V73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52892</v>
      </c>
      <c r="W73" t="str">
        <f>feed!U701</f>
        <v>http://blocgame.com/stats.php?id=60573</v>
      </c>
      <c r="X73" s="4">
        <f>SUMPRODUCT(MID(0&amp;feed!V701,LARGE(INDEX(ISNUMBER(--MID(feed!V701,ROW($1:$5),1))*
ROW($1:$5),0),ROW($1:$5))+1,1)*10^ROW($1:$5)/10)</f>
        <v>0</v>
      </c>
      <c r="Y73">
        <f>feed!W701</f>
        <v>0</v>
      </c>
      <c r="Z73" s="4">
        <f>V73-H73*750-K73*375-L73*375</f>
        <v>25892</v>
      </c>
      <c r="AA73" s="8">
        <f>V73/N73</f>
        <v>65.704347826086959</v>
      </c>
      <c r="AB73" s="4">
        <f>N73/6</f>
        <v>134.16666666666666</v>
      </c>
      <c r="AC73" s="4">
        <f>V73/6</f>
        <v>8815.3333333333339</v>
      </c>
    </row>
    <row r="74" spans="1:29" hidden="1" x14ac:dyDescent="0.25">
      <c r="A74" t="str">
        <f>feed!A121</f>
        <v>johoreansouth</v>
      </c>
      <c r="B74" t="str">
        <f>feed!B121</f>
        <v>afiqaffendy615</v>
      </c>
      <c r="C74" t="str">
        <f>feed!C121</f>
        <v>PIRATES</v>
      </c>
      <c r="D74">
        <f>SUMPRODUCT(MID(0&amp;feed!D121,LARGE(INDEX(ISNUMBER(--MID(feed!D121,ROW($1:$19),1))*
ROW($1:$19),0),ROW($1:$19))+1,1)*10^ROW($1:$19)/10)</f>
        <v>176</v>
      </c>
      <c r="E74">
        <f>SUMPRODUCT(MID(0&amp;feed!E121,LARGE(INDEX(ISNUMBER(--MID(feed!E121,ROW($1:$19),1))*
ROW($1:$19),0),ROW($1:$19))+1,1)*10^ROW($1:$19)/10)</f>
        <v>20</v>
      </c>
      <c r="F74" t="str">
        <f>feed!F121</f>
        <v>Korean War surplus</v>
      </c>
      <c r="G74" t="str">
        <f>feed!G121</f>
        <v>Angelic</v>
      </c>
      <c r="H74">
        <f>SUMPRODUCT(MID(0&amp;feed!H121,LARGE(INDEX(ISNUMBER(--MID(feed!H121,ROW($1:$19),1))*
ROW($1:$19),0),ROW($1:$19))+1,1)*10^ROW($1:$19)/10)</f>
        <v>5</v>
      </c>
      <c r="I74" t="str">
        <f>feed!I121</f>
        <v>Elite</v>
      </c>
      <c r="J74">
        <f>SUMPRODUCT(MID(0&amp;feed!J121,LARGE(INDEX(ISNUMBER(--MID(feed!J121,ROW($1:$19),1))*
ROW($1:$19),0),ROW($1:$19))+1,1)*10^ROW($1:$19)/10)</f>
        <v>5</v>
      </c>
      <c r="K74">
        <f>SUMPRODUCT(MID(0&amp;feed!K121,LARGE(INDEX(ISNUMBER(--MID(feed!K121,ROW($1:$19),1))*
ROW($1:$19),0),ROW($1:$19))+1,1)*10^ROW($1:$19)/10)</f>
        <v>37</v>
      </c>
      <c r="L74">
        <f>SUMPRODUCT(MID(0&amp;feed!L121,LARGE(INDEX(ISNUMBER(--MID(feed!L121,ROW($1:$19),1))*
ROW($1:$19),0),ROW($1:$19))+1,1)*10^ROW($1:$19)/10)</f>
        <v>14</v>
      </c>
      <c r="M74" t="str">
        <f>feed!M121</f>
        <v>Central Planning</v>
      </c>
      <c r="N74">
        <f>SUMPRODUCT(MID(0&amp;feed!N121,LARGE(INDEX(ISNUMBER(--MID(feed!N121,ROW($1:$5),1))*
ROW($1:$5),0),ROW($1:$5))+1,1)*10^ROW($1:$5)/10)</f>
        <v>3149</v>
      </c>
      <c r="O74">
        <f>SUMPRODUCT(MID(0&amp;feed!O121,LARGE(INDEX(ISNUMBER(--MID(feed!O121,ROW($1:$5),1))*
ROW($1:$5),0),ROW($1:$5))+1,1)*10^ROW($1:$5)/10)</f>
        <v>370</v>
      </c>
      <c r="P74" t="str">
        <f>feed!P121</f>
        <v>Untapped</v>
      </c>
      <c r="Q74">
        <f>IF(P74=0,40, IF(P74="Depleted",0, IF(P74="Near Depletion",10, IF(P74="Plentiful",70, IF(P74="Untapped",90,"Error")))))</f>
        <v>90</v>
      </c>
      <c r="R74" t="str">
        <f>feed!Q121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feed!R121</f>
        <v>The Subcontinent</v>
      </c>
      <c r="U74" t="str">
        <f>feed!S121</f>
        <v>Soviet Union</v>
      </c>
      <c r="V74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52057</v>
      </c>
      <c r="W74" t="str">
        <f>feed!U121</f>
        <v>http://blocgame.com/stats.php?id=61895</v>
      </c>
      <c r="X74" s="4">
        <f>SUMPRODUCT(MID(0&amp;feed!V121,LARGE(INDEX(ISNUMBER(--MID(feed!V121,ROW($1:$5),1))*
ROW($1:$5),0),ROW($1:$5))+1,1)*10^ROW($1:$5)/10)</f>
        <v>0</v>
      </c>
      <c r="Y74">
        <f>feed!W121</f>
        <v>0</v>
      </c>
      <c r="Z74" s="4">
        <f>V74-H74*750-K74*375-L74*375</f>
        <v>29182</v>
      </c>
      <c r="AA74" s="8">
        <f>V74/N74</f>
        <v>16.531279771355987</v>
      </c>
      <c r="AB74" s="4">
        <f>N74/6</f>
        <v>524.83333333333337</v>
      </c>
      <c r="AC74" s="4">
        <f>V74/6</f>
        <v>8676.1666666666661</v>
      </c>
    </row>
    <row r="75" spans="1:29" hidden="1" x14ac:dyDescent="0.25">
      <c r="A75" t="str">
        <f>feed!A41</f>
        <v>Ivalice</v>
      </c>
      <c r="B75" t="str">
        <f>feed!B41</f>
        <v>Nighthawk571</v>
      </c>
      <c r="C75" t="str">
        <f>feed!C41</f>
        <v>Interpol</v>
      </c>
      <c r="D75">
        <f>SUMPRODUCT(MID(0&amp;feed!D41,LARGE(INDEX(ISNUMBER(--MID(feed!D41,ROW($1:$19),1))*
ROW($1:$19),0),ROW($1:$19))+1,1)*10^ROW($1:$19)/10)</f>
        <v>82</v>
      </c>
      <c r="E75">
        <f>SUMPRODUCT(MID(0&amp;feed!E41,LARGE(INDEX(ISNUMBER(--MID(feed!E41,ROW($1:$19),1))*
ROW($1:$19),0),ROW($1:$19))+1,1)*10^ROW($1:$19)/10)</f>
        <v>3</v>
      </c>
      <c r="F75" t="str">
        <f>feed!F41</f>
        <v>Vietnam War surplus</v>
      </c>
      <c r="G75" t="str">
        <f>feed!G41</f>
        <v>Gandhi-like</v>
      </c>
      <c r="H75">
        <f>SUMPRODUCT(MID(0&amp;feed!H41,LARGE(INDEX(ISNUMBER(--MID(feed!H41,ROW($1:$19),1))*
ROW($1:$19),0),ROW($1:$19))+1,1)*10^ROW($1:$19)/10)</f>
        <v>5</v>
      </c>
      <c r="I75" t="str">
        <f>feed!I41</f>
        <v>Good</v>
      </c>
      <c r="J75">
        <f>SUMPRODUCT(MID(0&amp;feed!J41,LARGE(INDEX(ISNUMBER(--MID(feed!J41,ROW($1:$19),1))*
ROW($1:$19),0),ROW($1:$19))+1,1)*10^ROW($1:$19)/10)</f>
        <v>5</v>
      </c>
      <c r="K75">
        <f>SUMPRODUCT(MID(0&amp;feed!K41,LARGE(INDEX(ISNUMBER(--MID(feed!K41,ROW($1:$19),1))*
ROW($1:$19),0),ROW($1:$19))+1,1)*10^ROW($1:$19)/10)</f>
        <v>37</v>
      </c>
      <c r="L75">
        <f>SUMPRODUCT(MID(0&amp;feed!L41,LARGE(INDEX(ISNUMBER(--MID(feed!L41,ROW($1:$19),1))*
ROW($1:$19),0),ROW($1:$19))+1,1)*10^ROW($1:$19)/10)</f>
        <v>28</v>
      </c>
      <c r="M75" t="str">
        <f>feed!M41</f>
        <v>Central Planning</v>
      </c>
      <c r="N75">
        <f>SUMPRODUCT(MID(0&amp;feed!N41,LARGE(INDEX(ISNUMBER(--MID(feed!N41,ROW($1:$5),1))*
ROW($1:$5),0),ROW($1:$5))+1,1)*10^ROW($1:$5)/10)</f>
        <v>4105</v>
      </c>
      <c r="O75">
        <f>SUMPRODUCT(MID(0&amp;feed!O41,LARGE(INDEX(ISNUMBER(--MID(feed!O41,ROW($1:$5),1))*
ROW($1:$5),0),ROW($1:$5))+1,1)*10^ROW($1:$5)/10)</f>
        <v>2414</v>
      </c>
      <c r="P75" t="str">
        <f>feed!P41</f>
        <v>Plentiful</v>
      </c>
      <c r="Q75">
        <f>IF(P75=0,40, IF(P75="Depleted",0, IF(P75="Near Depletion",10, IF(P75="Plentiful",70, IF(P75="Untapped",90,"Error")))))</f>
        <v>70</v>
      </c>
      <c r="R75" t="str">
        <f>feed!Q41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feed!R41</f>
        <v>Arabia</v>
      </c>
      <c r="U75" t="str">
        <f>feed!S41</f>
        <v>Soviet Union</v>
      </c>
      <c r="V7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49746</v>
      </c>
      <c r="W75" t="str">
        <f>feed!U41</f>
        <v>http://blocgame.com/stats.php?id=63060</v>
      </c>
      <c r="X75" s="4">
        <f>SUMPRODUCT(MID(0&amp;feed!V41,LARGE(INDEX(ISNUMBER(--MID(feed!V41,ROW($1:$5),1))*
ROW($1:$5),0),ROW($1:$5))+1,1)*10^ROW($1:$5)/10)</f>
        <v>0</v>
      </c>
      <c r="Y75">
        <f>feed!W41</f>
        <v>0</v>
      </c>
      <c r="Z75" s="4">
        <f>V75-H75*750-K75*375-L75*375</f>
        <v>21621</v>
      </c>
      <c r="AA75" s="8">
        <f>V75/N75</f>
        <v>12.118392204628503</v>
      </c>
      <c r="AB75" s="4">
        <f>N75/6</f>
        <v>684.16666666666663</v>
      </c>
      <c r="AC75" s="4">
        <f>V75/6</f>
        <v>8291</v>
      </c>
    </row>
    <row r="76" spans="1:29" hidden="1" x14ac:dyDescent="0.25">
      <c r="A76" t="str">
        <f>feed!A731</f>
        <v>Kgkerambit</v>
      </c>
      <c r="B76" t="str">
        <f>feed!B731</f>
        <v>Mrqayyum</v>
      </c>
      <c r="C76" t="str">
        <f>feed!C731</f>
        <v>The Order</v>
      </c>
      <c r="D76">
        <f>SUMPRODUCT(MID(0&amp;feed!D731,LARGE(INDEX(ISNUMBER(--MID(feed!D731,ROW($1:$19),1))*
ROW($1:$19),0),ROW($1:$19))+1,1)*10^ROW($1:$19)/10)</f>
        <v>146</v>
      </c>
      <c r="E76">
        <f>SUMPRODUCT(MID(0&amp;feed!E731,LARGE(INDEX(ISNUMBER(--MID(feed!E731,ROW($1:$19),1))*
ROW($1:$19),0),ROW($1:$19))+1,1)*10^ROW($1:$19)/10)</f>
        <v>2</v>
      </c>
      <c r="F76" t="str">
        <f>feed!F731</f>
        <v>Korean War surplus</v>
      </c>
      <c r="G76" t="str">
        <f>feed!G731</f>
        <v>Gandhi-like</v>
      </c>
      <c r="H76">
        <f>SUMPRODUCT(MID(0&amp;feed!H731,LARGE(INDEX(ISNUMBER(--MID(feed!H731,ROW($1:$19),1))*
ROW($1:$19),0),ROW($1:$19))+1,1)*10^ROW($1:$19)/10)</f>
        <v>5</v>
      </c>
      <c r="I76" t="str">
        <f>feed!I731</f>
        <v>Elite</v>
      </c>
      <c r="J76">
        <f>SUMPRODUCT(MID(0&amp;feed!J731,LARGE(INDEX(ISNUMBER(--MID(feed!J731,ROW($1:$19),1))*
ROW($1:$19),0),ROW($1:$19))+1,1)*10^ROW($1:$19)/10)</f>
        <v>4</v>
      </c>
      <c r="K76">
        <f>SUMPRODUCT(MID(0&amp;feed!K731,LARGE(INDEX(ISNUMBER(--MID(feed!K731,ROW($1:$19),1))*
ROW($1:$19),0),ROW($1:$19))+1,1)*10^ROW($1:$19)/10)</f>
        <v>40</v>
      </c>
      <c r="L76">
        <f>SUMPRODUCT(MID(0&amp;feed!L731,LARGE(INDEX(ISNUMBER(--MID(feed!L731,ROW($1:$19),1))*
ROW($1:$19),0),ROW($1:$19))+1,1)*10^ROW($1:$19)/10)</f>
        <v>11</v>
      </c>
      <c r="M76" t="str">
        <f>feed!M731</f>
        <v>Free Market</v>
      </c>
      <c r="N76">
        <f>SUMPRODUCT(MID(0&amp;feed!N731,LARGE(INDEX(ISNUMBER(--MID(feed!N731,ROW($1:$5),1))*
ROW($1:$5),0),ROW($1:$5))+1,1)*10^ROW($1:$5)/10)</f>
        <v>735</v>
      </c>
      <c r="O76">
        <f>SUMPRODUCT(MID(0&amp;feed!O731,LARGE(INDEX(ISNUMBER(--MID(feed!O731,ROW($1:$5),1))*
ROW($1:$5),0),ROW($1:$5))+1,1)*10^ROW($1:$5)/10)</f>
        <v>92</v>
      </c>
      <c r="P76" t="str">
        <f>feed!P731</f>
        <v>Untapped</v>
      </c>
      <c r="Q76">
        <f>IF(P76=0,40, IF(P76="Depleted",0, IF(P76="Near Depletion",10, IF(P76="Plentiful",70, IF(P76="Untapped",90,"Error")))))</f>
        <v>90</v>
      </c>
      <c r="R76" t="str">
        <f>feed!Q731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feed!R731</f>
        <v>East Indies</v>
      </c>
      <c r="U76" t="str">
        <f>feed!S731</f>
        <v>United States</v>
      </c>
      <c r="V7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46143</v>
      </c>
      <c r="W76" t="str">
        <f>feed!U731</f>
        <v>http://blocgame.com/stats.php?id=61014</v>
      </c>
      <c r="X76" s="4">
        <f>SUMPRODUCT(MID(0&amp;feed!V731,LARGE(INDEX(ISNUMBER(--MID(feed!V731,ROW($1:$5),1))*
ROW($1:$5),0),ROW($1:$5))+1,1)*10^ROW($1:$5)/10)</f>
        <v>1</v>
      </c>
      <c r="Y76">
        <f>feed!W731</f>
        <v>0</v>
      </c>
      <c r="Z76" s="4">
        <f>V76-H76*750-K76*375-L76*375</f>
        <v>23268</v>
      </c>
      <c r="AA76" s="8">
        <f>V76/N76</f>
        <v>62.779591836734696</v>
      </c>
      <c r="AB76" s="4">
        <f>N76/6</f>
        <v>122.5</v>
      </c>
      <c r="AC76" s="4">
        <f>V76/6</f>
        <v>7690.5</v>
      </c>
    </row>
    <row r="77" spans="1:29" hidden="1" x14ac:dyDescent="0.25">
      <c r="A77" t="str">
        <f>feed!A695</f>
        <v>Remote</v>
      </c>
      <c r="B77" t="str">
        <f>feed!B695</f>
        <v>Burgerking</v>
      </c>
      <c r="C77" t="str">
        <f>feed!C695</f>
        <v>SPQR</v>
      </c>
      <c r="D77">
        <f>SUMPRODUCT(MID(0&amp;feed!D695,LARGE(INDEX(ISNUMBER(--MID(feed!D695,ROW($1:$19),1))*
ROW($1:$19),0),ROW($1:$19))+1,1)*10^ROW($1:$19)/10)</f>
        <v>167</v>
      </c>
      <c r="E77">
        <f>SUMPRODUCT(MID(0&amp;feed!E695,LARGE(INDEX(ISNUMBER(--MID(feed!E695,ROW($1:$19),1))*
ROW($1:$19),0),ROW($1:$19))+1,1)*10^ROW($1:$19)/10)</f>
        <v>2</v>
      </c>
      <c r="F77" t="str">
        <f>feed!F695</f>
        <v>Korean War surplus</v>
      </c>
      <c r="G77" t="str">
        <f>feed!G695</f>
        <v>Gandhi-like</v>
      </c>
      <c r="H77">
        <f>SUMPRODUCT(MID(0&amp;feed!H695,LARGE(INDEX(ISNUMBER(--MID(feed!H695,ROW($1:$19),1))*
ROW($1:$19),0),ROW($1:$19))+1,1)*10^ROW($1:$19)/10)</f>
        <v>5</v>
      </c>
      <c r="I77" t="str">
        <f>feed!I695</f>
        <v>Standard</v>
      </c>
      <c r="J77">
        <f>SUMPRODUCT(MID(0&amp;feed!J695,LARGE(INDEX(ISNUMBER(--MID(feed!J695,ROW($1:$19),1))*
ROW($1:$19),0),ROW($1:$19))+1,1)*10^ROW($1:$19)/10)</f>
        <v>4</v>
      </c>
      <c r="K77">
        <f>SUMPRODUCT(MID(0&amp;feed!K695,LARGE(INDEX(ISNUMBER(--MID(feed!K695,ROW($1:$19),1))*
ROW($1:$19),0),ROW($1:$19))+1,1)*10^ROW($1:$19)/10)</f>
        <v>45</v>
      </c>
      <c r="L77">
        <f>SUMPRODUCT(MID(0&amp;feed!L695,LARGE(INDEX(ISNUMBER(--MID(feed!L695,ROW($1:$19),1))*
ROW($1:$19),0),ROW($1:$19))+1,1)*10^ROW($1:$19)/10)</f>
        <v>11</v>
      </c>
      <c r="M77" t="str">
        <f>feed!M695</f>
        <v>Free Market</v>
      </c>
      <c r="N77">
        <f>SUMPRODUCT(MID(0&amp;feed!N695,LARGE(INDEX(ISNUMBER(--MID(feed!N695,ROW($1:$5),1))*
ROW($1:$5),0),ROW($1:$5))+1,1)*10^ROW($1:$5)/10)</f>
        <v>823</v>
      </c>
      <c r="O77">
        <f>SUMPRODUCT(MID(0&amp;feed!O695,LARGE(INDEX(ISNUMBER(--MID(feed!O695,ROW($1:$5),1))*
ROW($1:$5),0),ROW($1:$5))+1,1)*10^ROW($1:$5)/10)</f>
        <v>0</v>
      </c>
      <c r="P77" t="str">
        <f>feed!P695</f>
        <v>Untapped</v>
      </c>
      <c r="Q77">
        <f>IF(P77=0,40, IF(P77="Depleted",0, IF(P77="Near Depletion",10, IF(P77="Plentiful",70, IF(P77="Untapped",90,"Error")))))</f>
        <v>90</v>
      </c>
      <c r="R77" t="str">
        <f>feed!Q695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feed!R695</f>
        <v>Pacific Rim</v>
      </c>
      <c r="U77" t="str">
        <f>feed!S695</f>
        <v>United States</v>
      </c>
      <c r="V77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51273</v>
      </c>
      <c r="W77" t="str">
        <f>feed!U695</f>
        <v>http://blocgame.com/stats.php?id=61201</v>
      </c>
      <c r="X77" s="4">
        <f>SUMPRODUCT(MID(0&amp;feed!V695,LARGE(INDEX(ISNUMBER(--MID(feed!V695,ROW($1:$5),1))*
ROW($1:$5),0),ROW($1:$5))+1,1)*10^ROW($1:$5)/10)</f>
        <v>0</v>
      </c>
      <c r="Y77">
        <f>feed!W695</f>
        <v>0</v>
      </c>
      <c r="Z77" s="4">
        <f>V77-H77*750-K77*375-L77*375</f>
        <v>26523</v>
      </c>
      <c r="AA77" s="8">
        <f>V77/N77</f>
        <v>62.300121506682871</v>
      </c>
      <c r="AB77" s="4">
        <f>N77/6</f>
        <v>137.16666666666666</v>
      </c>
      <c r="AC77" s="4">
        <f>V77/6</f>
        <v>8545.5</v>
      </c>
    </row>
    <row r="78" spans="1:29" hidden="1" x14ac:dyDescent="0.25">
      <c r="A78" t="str">
        <f>feed!A623</f>
        <v>siput sedut</v>
      </c>
      <c r="B78" t="str">
        <f>feed!B623</f>
        <v>Mr. President Aizat</v>
      </c>
      <c r="C78" t="str">
        <f>feed!C623</f>
        <v>PIRATES</v>
      </c>
      <c r="D78">
        <f>SUMPRODUCT(MID(0&amp;feed!D623,LARGE(INDEX(ISNUMBER(--MID(feed!D623,ROW($1:$19),1))*
ROW($1:$19),0),ROW($1:$19))+1,1)*10^ROW($1:$19)/10)</f>
        <v>241</v>
      </c>
      <c r="E78">
        <f>SUMPRODUCT(MID(0&amp;feed!E623,LARGE(INDEX(ISNUMBER(--MID(feed!E623,ROW($1:$19),1))*
ROW($1:$19),0),ROW($1:$19))+1,1)*10^ROW($1:$19)/10)</f>
        <v>1</v>
      </c>
      <c r="F78" t="str">
        <f>feed!F623</f>
        <v>Korean War surplus</v>
      </c>
      <c r="G78" t="str">
        <f>feed!G623</f>
        <v>Gandhi-like</v>
      </c>
      <c r="H78">
        <f>SUMPRODUCT(MID(0&amp;feed!H623,LARGE(INDEX(ISNUMBER(--MID(feed!H623,ROW($1:$19),1))*
ROW($1:$19),0),ROW($1:$19))+1,1)*10^ROW($1:$19)/10)</f>
        <v>5</v>
      </c>
      <c r="I78" t="str">
        <f>feed!I623</f>
        <v>Standard</v>
      </c>
      <c r="J78">
        <f>SUMPRODUCT(MID(0&amp;feed!J623,LARGE(INDEX(ISNUMBER(--MID(feed!J623,ROW($1:$19),1))*
ROW($1:$19),0),ROW($1:$19))+1,1)*10^ROW($1:$19)/10)</f>
        <v>4</v>
      </c>
      <c r="K78">
        <f>SUMPRODUCT(MID(0&amp;feed!K623,LARGE(INDEX(ISNUMBER(--MID(feed!K623,ROW($1:$19),1))*
ROW($1:$19),0),ROW($1:$19))+1,1)*10^ROW($1:$19)/10)</f>
        <v>28</v>
      </c>
      <c r="L78">
        <f>SUMPRODUCT(MID(0&amp;feed!L623,LARGE(INDEX(ISNUMBER(--MID(feed!L623,ROW($1:$19),1))*
ROW($1:$19),0),ROW($1:$19))+1,1)*10^ROW($1:$19)/10)</f>
        <v>15</v>
      </c>
      <c r="M78" t="str">
        <f>feed!M623</f>
        <v>Free Market</v>
      </c>
      <c r="N78">
        <f>SUMPRODUCT(MID(0&amp;feed!N623,LARGE(INDEX(ISNUMBER(--MID(feed!N623,ROW($1:$5),1))*
ROW($1:$5),0),ROW($1:$5))+1,1)*10^ROW($1:$5)/10)</f>
        <v>959</v>
      </c>
      <c r="O78">
        <f>SUMPRODUCT(MID(0&amp;feed!O623,LARGE(INDEX(ISNUMBER(--MID(feed!O623,ROW($1:$5),1))*
ROW($1:$5),0),ROW($1:$5))+1,1)*10^ROW($1:$5)/10)</f>
        <v>73</v>
      </c>
      <c r="P78" t="str">
        <f>feed!P623</f>
        <v>Untapped</v>
      </c>
      <c r="Q78">
        <f>IF(P78=0,40, IF(P78="Depleted",0, IF(P78="Near Depletion",10, IF(P78="Plentiful",70, IF(P78="Untapped",90,"Error")))))</f>
        <v>90</v>
      </c>
      <c r="R78" t="str">
        <f>feed!Q623</f>
        <v>Powerful</v>
      </c>
      <c r="S78">
        <f>IF(R78="None",0, IF(R78="Meagre",1.5, IF(R78="Small",3, IF(R78="Mediocre",4.5, IF(R78="Somewhat Large",6, IF(R78="Large",7.5, IF(R78="Powerful",9, IF(R78="Very Powerful",10,"Error"))))))))</f>
        <v>9</v>
      </c>
      <c r="T78" t="str">
        <f>feed!R623</f>
        <v>East Indies</v>
      </c>
      <c r="U78" t="str">
        <f>feed!S623</f>
        <v>United States</v>
      </c>
      <c r="V78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48807</v>
      </c>
      <c r="W78" t="str">
        <f>feed!U623</f>
        <v>http://blocgame.com/stats.php?id=60552</v>
      </c>
      <c r="X78" s="4">
        <f>SUMPRODUCT(MID(0&amp;feed!V623,LARGE(INDEX(ISNUMBER(--MID(feed!V623,ROW($1:$5),1))*
ROW($1:$5),0),ROW($1:$5))+1,1)*10^ROW($1:$5)/10)</f>
        <v>0</v>
      </c>
      <c r="Y78">
        <f>feed!W623</f>
        <v>0</v>
      </c>
      <c r="Z78" s="4">
        <f>V78-H78*750-K78*375-L78*375</f>
        <v>28932</v>
      </c>
      <c r="AA78" s="8">
        <f>V78/N78</f>
        <v>50.893639207507817</v>
      </c>
      <c r="AB78" s="4">
        <f>N78/6</f>
        <v>159.83333333333334</v>
      </c>
      <c r="AC78" s="4">
        <f>V78/6</f>
        <v>8134.5</v>
      </c>
    </row>
    <row r="79" spans="1:29" hidden="1" x14ac:dyDescent="0.25">
      <c r="A79" t="str">
        <f>feed!A164</f>
        <v>Rhod3sia</v>
      </c>
      <c r="B79" t="str">
        <f>feed!B164</f>
        <v>FreeMindInside</v>
      </c>
      <c r="C79" t="str">
        <f>feed!C164</f>
        <v>The Order</v>
      </c>
      <c r="D79">
        <f>SUMPRODUCT(MID(0&amp;feed!D164,LARGE(INDEX(ISNUMBER(--MID(feed!D164,ROW($1:$19),1))*
ROW($1:$19),0),ROW($1:$19))+1,1)*10^ROW($1:$19)/10)</f>
        <v>136</v>
      </c>
      <c r="E79">
        <f>SUMPRODUCT(MID(0&amp;feed!E164,LARGE(INDEX(ISNUMBER(--MID(feed!E164,ROW($1:$19),1))*
ROW($1:$19),0),ROW($1:$19))+1,1)*10^ROW($1:$19)/10)</f>
        <v>15</v>
      </c>
      <c r="F79" t="str">
        <f>feed!F164</f>
        <v>Korean War surplus</v>
      </c>
      <c r="G79" t="str">
        <f>feed!G164</f>
        <v>Gandhi-like</v>
      </c>
      <c r="H79">
        <f>SUMPRODUCT(MID(0&amp;feed!H164,LARGE(INDEX(ISNUMBER(--MID(feed!H164,ROW($1:$19),1))*
ROW($1:$19),0),ROW($1:$19))+1,1)*10^ROW($1:$19)/10)</f>
        <v>5</v>
      </c>
      <c r="I79" t="str">
        <f>feed!I164</f>
        <v>Standard</v>
      </c>
      <c r="J79">
        <f>SUMPRODUCT(MID(0&amp;feed!J164,LARGE(INDEX(ISNUMBER(--MID(feed!J164,ROW($1:$19),1))*
ROW($1:$19),0),ROW($1:$19))+1,1)*10^ROW($1:$19)/10)</f>
        <v>4</v>
      </c>
      <c r="K79">
        <f>SUMPRODUCT(MID(0&amp;feed!K164,LARGE(INDEX(ISNUMBER(--MID(feed!K164,ROW($1:$19),1))*
ROW($1:$19),0),ROW($1:$19))+1,1)*10^ROW($1:$19)/10)</f>
        <v>39</v>
      </c>
      <c r="L79">
        <f>SUMPRODUCT(MID(0&amp;feed!L164,LARGE(INDEX(ISNUMBER(--MID(feed!L164,ROW($1:$19),1))*
ROW($1:$19),0),ROW($1:$19))+1,1)*10^ROW($1:$19)/10)</f>
        <v>5</v>
      </c>
      <c r="M79" t="str">
        <f>feed!M164</f>
        <v>Central Planning</v>
      </c>
      <c r="N79">
        <f>SUMPRODUCT(MID(0&amp;feed!N164,LARGE(INDEX(ISNUMBER(--MID(feed!N164,ROW($1:$5),1))*
ROW($1:$5),0),ROW($1:$5))+1,1)*10^ROW($1:$5)/10)</f>
        <v>2787</v>
      </c>
      <c r="O79">
        <f>SUMPRODUCT(MID(0&amp;feed!O164,LARGE(INDEX(ISNUMBER(--MID(feed!O164,ROW($1:$5),1))*
ROW($1:$5),0),ROW($1:$5))+1,1)*10^ROW($1:$5)/10)</f>
        <v>646</v>
      </c>
      <c r="P79" t="str">
        <f>feed!P164</f>
        <v>Untapped</v>
      </c>
      <c r="Q79">
        <f>IF(P79=0,40, IF(P79="Depleted",0, IF(P79="Near Depletion",10, IF(P79="Plentiful",70, IF(P79="Untapped",90,"Error")))))</f>
        <v>90</v>
      </c>
      <c r="R79" t="str">
        <f>feed!Q164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feed!R164</f>
        <v>Southern Africa</v>
      </c>
      <c r="U79" t="str">
        <f>feed!S164</f>
        <v>Soviet Union</v>
      </c>
      <c r="V79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79" t="str">
        <f>feed!U164</f>
        <v>http://blocgame.com/stats.php?id=52679</v>
      </c>
      <c r="X79" s="4">
        <f>SUMPRODUCT(MID(0&amp;feed!V164,LARGE(INDEX(ISNUMBER(--MID(feed!V164,ROW($1:$5),1))*
ROW($1:$5),0),ROW($1:$5))+1,1)*10^ROW($1:$5)/10)</f>
        <v>0</v>
      </c>
      <c r="Y79">
        <f>feed!W164</f>
        <v>0</v>
      </c>
      <c r="Z79" s="4">
        <f>V79-H79*750-K79*375-L79*375</f>
        <v>15690</v>
      </c>
      <c r="AA79" s="8">
        <f>V79/N79</f>
        <v>12.895586652314316</v>
      </c>
      <c r="AB79" s="4">
        <f>N79/6</f>
        <v>464.5</v>
      </c>
      <c r="AC79" s="4">
        <f>V79/6</f>
        <v>5990</v>
      </c>
    </row>
    <row r="80" spans="1:29" hidden="1" x14ac:dyDescent="0.25">
      <c r="A80" t="str">
        <f>feed!A109</f>
        <v>Feffiopia</v>
      </c>
      <c r="B80" t="str">
        <f>feed!B109</f>
        <v>Serloks</v>
      </c>
      <c r="C80" t="str">
        <f>feed!C109</f>
        <v>SPQR</v>
      </c>
      <c r="D80">
        <f>SUMPRODUCT(MID(0&amp;feed!D109,LARGE(INDEX(ISNUMBER(--MID(feed!D109,ROW($1:$19),1))*
ROW($1:$19),0),ROW($1:$19))+1,1)*10^ROW($1:$19)/10)</f>
        <v>98</v>
      </c>
      <c r="E80">
        <f>SUMPRODUCT(MID(0&amp;feed!E109,LARGE(INDEX(ISNUMBER(--MID(feed!E109,ROW($1:$19),1))*
ROW($1:$19),0),ROW($1:$19))+1,1)*10^ROW($1:$19)/10)</f>
        <v>6</v>
      </c>
      <c r="F80" t="str">
        <f>feed!F109</f>
        <v>Korean War surplus</v>
      </c>
      <c r="G80" t="str">
        <f>feed!G109</f>
        <v>Gandhi-like</v>
      </c>
      <c r="H80">
        <f>SUMPRODUCT(MID(0&amp;feed!H109,LARGE(INDEX(ISNUMBER(--MID(feed!H109,ROW($1:$19),1))*
ROW($1:$19),0),ROW($1:$19))+1,1)*10^ROW($1:$19)/10)</f>
        <v>5</v>
      </c>
      <c r="I80" t="str">
        <f>feed!I109</f>
        <v>Good</v>
      </c>
      <c r="J80">
        <f>SUMPRODUCT(MID(0&amp;feed!J109,LARGE(INDEX(ISNUMBER(--MID(feed!J109,ROW($1:$19),1))*
ROW($1:$19),0),ROW($1:$19))+1,1)*10^ROW($1:$19)/10)</f>
        <v>4</v>
      </c>
      <c r="K80">
        <f>SUMPRODUCT(MID(0&amp;feed!K109,LARGE(INDEX(ISNUMBER(--MID(feed!K109,ROW($1:$19),1))*
ROW($1:$19),0),ROW($1:$19))+1,1)*10^ROW($1:$19)/10)</f>
        <v>43</v>
      </c>
      <c r="L80">
        <f>SUMPRODUCT(MID(0&amp;feed!L109,LARGE(INDEX(ISNUMBER(--MID(feed!L109,ROW($1:$19),1))*
ROW($1:$19),0),ROW($1:$19))+1,1)*10^ROW($1:$19)/10)</f>
        <v>16</v>
      </c>
      <c r="M80" t="str">
        <f>feed!M109</f>
        <v>Central Planning</v>
      </c>
      <c r="N80">
        <f>SUMPRODUCT(MID(0&amp;feed!N109,LARGE(INDEX(ISNUMBER(--MID(feed!N109,ROW($1:$5),1))*
ROW($1:$5),0),ROW($1:$5))+1,1)*10^ROW($1:$5)/10)</f>
        <v>3281</v>
      </c>
      <c r="O80">
        <f>SUMPRODUCT(MID(0&amp;feed!O109,LARGE(INDEX(ISNUMBER(--MID(feed!O109,ROW($1:$5),1))*
ROW($1:$5),0),ROW($1:$5))+1,1)*10^ROW($1:$5)/10)</f>
        <v>139</v>
      </c>
      <c r="P80" t="str">
        <f>feed!P109</f>
        <v>Untapped</v>
      </c>
      <c r="Q80">
        <f>IF(P80=0,40, IF(P80="Depleted",0, IF(P80="Near Depletion",10, IF(P80="Plentiful",70, IF(P80="Untapped",90,"Error")))))</f>
        <v>90</v>
      </c>
      <c r="R80" t="str">
        <f>feed!Q109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feed!R109</f>
        <v>The Subcontinent</v>
      </c>
      <c r="U80" t="str">
        <f>feed!S109</f>
        <v>Soviet Union</v>
      </c>
      <c r="V80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80" t="str">
        <f>feed!U109</f>
        <v>http://blocgame.com/stats.php?id=46505</v>
      </c>
      <c r="X80" s="4">
        <f>SUMPRODUCT(MID(0&amp;feed!V109,LARGE(INDEX(ISNUMBER(--MID(feed!V109,ROW($1:$5),1))*
ROW($1:$5),0),ROW($1:$5))+1,1)*10^ROW($1:$5)/10)</f>
        <v>0</v>
      </c>
      <c r="Y80">
        <f>feed!W109</f>
        <v>0</v>
      </c>
      <c r="Z80" s="4">
        <f>V80-H80*750-K80*375-L80*375</f>
        <v>317</v>
      </c>
      <c r="AA80" s="8">
        <f>V80/N80</f>
        <v>7.9829320329167937</v>
      </c>
      <c r="AB80" s="4">
        <f>N80/6</f>
        <v>546.83333333333337</v>
      </c>
      <c r="AC80" s="4">
        <f>V80/6</f>
        <v>4365.333333333333</v>
      </c>
    </row>
    <row r="81" spans="1:29" hidden="1" x14ac:dyDescent="0.25">
      <c r="A81" t="str">
        <f>feed!A22</f>
        <v>Hitlerwasright</v>
      </c>
      <c r="B81" t="str">
        <f>feed!B22</f>
        <v>Louis C Cuck</v>
      </c>
      <c r="C81" t="str">
        <f>feed!C22</f>
        <v>The Order</v>
      </c>
      <c r="D81">
        <f>SUMPRODUCT(MID(0&amp;feed!D22,LARGE(INDEX(ISNUMBER(--MID(feed!D22,ROW($1:$19),1))*
ROW($1:$19),0),ROW($1:$19))+1,1)*10^ROW($1:$19)/10)</f>
        <v>118</v>
      </c>
      <c r="E81">
        <f>SUMPRODUCT(MID(0&amp;feed!E22,LARGE(INDEX(ISNUMBER(--MID(feed!E22,ROW($1:$19),1))*
ROW($1:$19),0),ROW($1:$19))+1,1)*10^ROW($1:$19)/10)</f>
        <v>11</v>
      </c>
      <c r="F81" t="str">
        <f>feed!F22</f>
        <v>Vietnam War surplus</v>
      </c>
      <c r="G81" t="str">
        <f>feed!G22</f>
        <v>Gandhi-like</v>
      </c>
      <c r="H81">
        <f>SUMPRODUCT(MID(0&amp;feed!H22,LARGE(INDEX(ISNUMBER(--MID(feed!H22,ROW($1:$19),1))*
ROW($1:$19),0),ROW($1:$19))+1,1)*10^ROW($1:$19)/10)</f>
        <v>5</v>
      </c>
      <c r="I81" t="str">
        <f>feed!I22</f>
        <v>Elite</v>
      </c>
      <c r="J81">
        <f>SUMPRODUCT(MID(0&amp;feed!J22,LARGE(INDEX(ISNUMBER(--MID(feed!J22,ROW($1:$19),1))*
ROW($1:$19),0),ROW($1:$19))+1,1)*10^ROW($1:$19)/10)</f>
        <v>4</v>
      </c>
      <c r="K81">
        <f>SUMPRODUCT(MID(0&amp;feed!K22,LARGE(INDEX(ISNUMBER(--MID(feed!K22,ROW($1:$19),1))*
ROW($1:$19),0),ROW($1:$19))+1,1)*10^ROW($1:$19)/10)</f>
        <v>35</v>
      </c>
      <c r="L81">
        <f>SUMPRODUCT(MID(0&amp;feed!L22,LARGE(INDEX(ISNUMBER(--MID(feed!L22,ROW($1:$19),1))*
ROW($1:$19),0),ROW($1:$19))+1,1)*10^ROW($1:$19)/10)</f>
        <v>25</v>
      </c>
      <c r="M81" t="str">
        <f>feed!M22</f>
        <v>Free Market</v>
      </c>
      <c r="N81">
        <f>SUMPRODUCT(MID(0&amp;feed!N22,LARGE(INDEX(ISNUMBER(--MID(feed!N22,ROW($1:$5),1))*
ROW($1:$5),0),ROW($1:$5))+1,1)*10^ROW($1:$5)/10)</f>
        <v>4531</v>
      </c>
      <c r="O81">
        <f>SUMPRODUCT(MID(0&amp;feed!O22,LARGE(INDEX(ISNUMBER(--MID(feed!O22,ROW($1:$5),1))*
ROW($1:$5),0),ROW($1:$5))+1,1)*10^ROW($1:$5)/10)</f>
        <v>9095</v>
      </c>
      <c r="P81" t="str">
        <f>feed!P22</f>
        <v>Untapped</v>
      </c>
      <c r="Q81">
        <f>IF(P81=0,40, IF(P81="Depleted",0, IF(P81="Near Depletion",10, IF(P81="Plentiful",70, IF(P81="Untapped",90,"Error")))))</f>
        <v>90</v>
      </c>
      <c r="R81" t="str">
        <f>feed!Q22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feed!R22</f>
        <v>Arabia</v>
      </c>
      <c r="U81" t="str">
        <f>feed!S22</f>
        <v>United States</v>
      </c>
      <c r="V81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81" t="str">
        <f>feed!U22</f>
        <v>http://blocgame.com/stats.php?id=59621</v>
      </c>
      <c r="X81" s="4">
        <f>SUMPRODUCT(MID(0&amp;feed!V22,LARGE(INDEX(ISNUMBER(--MID(feed!V22,ROW($1:$5),1))*
ROW($1:$5),0),ROW($1:$5))+1,1)*10^ROW($1:$5)/10)</f>
        <v>0</v>
      </c>
      <c r="Y81">
        <f>feed!W22</f>
        <v>0</v>
      </c>
      <c r="Z81" s="4">
        <f>V81-H81*750-K81*375-L81*375</f>
        <v>7087</v>
      </c>
      <c r="AA81" s="8">
        <f>V81/N81</f>
        <v>7.3575369675568307</v>
      </c>
      <c r="AB81" s="4">
        <f>N81/6</f>
        <v>755.16666666666663</v>
      </c>
      <c r="AC81" s="4">
        <f>V81/6</f>
        <v>5556.166666666667</v>
      </c>
    </row>
    <row r="82" spans="1:29" hidden="1" x14ac:dyDescent="0.25">
      <c r="A82" t="str">
        <f>feed!A631</f>
        <v>Rattown</v>
      </c>
      <c r="B82" t="str">
        <f>feed!B631</f>
        <v>Furfag Commanding</v>
      </c>
      <c r="C82" t="str">
        <f>feed!C631</f>
        <v>The Order</v>
      </c>
      <c r="D82">
        <f>SUMPRODUCT(MID(0&amp;feed!D631,LARGE(INDEX(ISNUMBER(--MID(feed!D631,ROW($1:$19),1))*
ROW($1:$19),0),ROW($1:$19))+1,1)*10^ROW($1:$19)/10)</f>
        <v>506</v>
      </c>
      <c r="E82">
        <f>SUMPRODUCT(MID(0&amp;feed!E631,LARGE(INDEX(ISNUMBER(--MID(feed!E631,ROW($1:$19),1))*
ROW($1:$19),0),ROW($1:$19))+1,1)*10^ROW($1:$19)/10)</f>
        <v>6</v>
      </c>
      <c r="F82" t="str">
        <f>feed!F631</f>
        <v>Almost Modern</v>
      </c>
      <c r="G82" t="str">
        <f>feed!G631</f>
        <v>Nice</v>
      </c>
      <c r="H82">
        <f>SUMPRODUCT(MID(0&amp;feed!H631,LARGE(INDEX(ISNUMBER(--MID(feed!H631,ROW($1:$19),1))*
ROW($1:$19),0),ROW($1:$19))+1,1)*10^ROW($1:$19)/10)</f>
        <v>5</v>
      </c>
      <c r="I82" t="str">
        <f>feed!I631</f>
        <v>Standard</v>
      </c>
      <c r="J82">
        <f>SUMPRODUCT(MID(0&amp;feed!J631,LARGE(INDEX(ISNUMBER(--MID(feed!J631,ROW($1:$19),1))*
ROW($1:$19),0),ROW($1:$19))+1,1)*10^ROW($1:$19)/10)</f>
        <v>3</v>
      </c>
      <c r="K82">
        <f>SUMPRODUCT(MID(0&amp;feed!K631,LARGE(INDEX(ISNUMBER(--MID(feed!K631,ROW($1:$19),1))*
ROW($1:$19),0),ROW($1:$19))+1,1)*10^ROW($1:$19)/10)</f>
        <v>29</v>
      </c>
      <c r="L82">
        <f>SUMPRODUCT(MID(0&amp;feed!L631,LARGE(INDEX(ISNUMBER(--MID(feed!L631,ROW($1:$19),1))*
ROW($1:$19),0),ROW($1:$19))+1,1)*10^ROW($1:$19)/10)</f>
        <v>21</v>
      </c>
      <c r="M82" t="str">
        <f>feed!M631</f>
        <v>Free Market</v>
      </c>
      <c r="N82">
        <f>SUMPRODUCT(MID(0&amp;feed!N631,LARGE(INDEX(ISNUMBER(--MID(feed!N631,ROW($1:$5),1))*
ROW($1:$5),0),ROW($1:$5))+1,1)*10^ROW($1:$5)/10)</f>
        <v>941</v>
      </c>
      <c r="O82">
        <f>SUMPRODUCT(MID(0&amp;feed!O631,LARGE(INDEX(ISNUMBER(--MID(feed!O631,ROW($1:$5),1))*
ROW($1:$5),0),ROW($1:$5))+1,1)*10^ROW($1:$5)/10)</f>
        <v>5696</v>
      </c>
      <c r="P82" t="str">
        <f>feed!P631</f>
        <v>Untapped</v>
      </c>
      <c r="Q82">
        <f>IF(P82=0,40, IF(P82="Depleted",0, IF(P82="Near Depletion",10, IF(P82="Plentiful",70, IF(P82="Untapped",90,"Error")))))</f>
        <v>90</v>
      </c>
      <c r="R82" t="str">
        <f>feed!Q631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feed!R631</f>
        <v>Mesopotamia</v>
      </c>
      <c r="U82" t="str">
        <f>feed!S631</f>
        <v>Neutral</v>
      </c>
      <c r="V8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51189</v>
      </c>
      <c r="W82" t="str">
        <f>feed!U631</f>
        <v>http://blocgame.com/stats.php?id=39062</v>
      </c>
      <c r="X82" s="4">
        <f>SUMPRODUCT(MID(0&amp;feed!V631,LARGE(INDEX(ISNUMBER(--MID(feed!V631,ROW($1:$5),1))*
ROW($1:$5),0),ROW($1:$5))+1,1)*10^ROW($1:$5)/10)</f>
        <v>2</v>
      </c>
      <c r="Y82">
        <f>feed!W631</f>
        <v>0</v>
      </c>
      <c r="Z82" s="4">
        <f>V82-H82*750-K82*375-L82*375</f>
        <v>28689</v>
      </c>
      <c r="AA82" s="8">
        <f>V82/N82</f>
        <v>54.398512221041443</v>
      </c>
      <c r="AB82" s="4">
        <f>N82/6</f>
        <v>156.83333333333334</v>
      </c>
      <c r="AC82" s="4">
        <f>V82/6</f>
        <v>8531.5</v>
      </c>
    </row>
    <row r="83" spans="1:29" hidden="1" x14ac:dyDescent="0.25">
      <c r="A83" t="str">
        <f>feed!A324</f>
        <v>Iwo Jima</v>
      </c>
      <c r="B83" t="str">
        <f>feed!B324</f>
        <v>Tadamichi Kuribayashi</v>
      </c>
      <c r="C83" t="str">
        <f>feed!C324</f>
        <v>The Order</v>
      </c>
      <c r="D83">
        <f>SUMPRODUCT(MID(0&amp;feed!D324,LARGE(INDEX(ISNUMBER(--MID(feed!D324,ROW($1:$19),1))*
ROW($1:$19),0),ROW($1:$19))+1,1)*10^ROW($1:$19)/10)</f>
        <v>193</v>
      </c>
      <c r="E83">
        <f>SUMPRODUCT(MID(0&amp;feed!E324,LARGE(INDEX(ISNUMBER(--MID(feed!E324,ROW($1:$19),1))*
ROW($1:$19),0),ROW($1:$19))+1,1)*10^ROW($1:$19)/10)</f>
        <v>11</v>
      </c>
      <c r="F83" t="str">
        <f>feed!F324</f>
        <v>Korean War surplus</v>
      </c>
      <c r="G83" t="str">
        <f>feed!G324</f>
        <v>Gandhi-like</v>
      </c>
      <c r="H83">
        <f>SUMPRODUCT(MID(0&amp;feed!H324,LARGE(INDEX(ISNUMBER(--MID(feed!H324,ROW($1:$19),1))*
ROW($1:$19),0),ROW($1:$19))+1,1)*10^ROW($1:$19)/10)</f>
        <v>5</v>
      </c>
      <c r="I83" t="str">
        <f>feed!I324</f>
        <v>Good</v>
      </c>
      <c r="J83">
        <f>SUMPRODUCT(MID(0&amp;feed!J324,LARGE(INDEX(ISNUMBER(--MID(feed!J324,ROW($1:$19),1))*
ROW($1:$19),0),ROW($1:$19))+1,1)*10^ROW($1:$19)/10)</f>
        <v>3</v>
      </c>
      <c r="K83">
        <f>SUMPRODUCT(MID(0&amp;feed!K324,LARGE(INDEX(ISNUMBER(--MID(feed!K324,ROW($1:$19),1))*
ROW($1:$19),0),ROW($1:$19))+1,1)*10^ROW($1:$19)/10)</f>
        <v>45</v>
      </c>
      <c r="L83">
        <f>SUMPRODUCT(MID(0&amp;feed!L324,LARGE(INDEX(ISNUMBER(--MID(feed!L324,ROW($1:$19),1))*
ROW($1:$19),0),ROW($1:$19))+1,1)*10^ROW($1:$19)/10)</f>
        <v>20</v>
      </c>
      <c r="M83" t="str">
        <f>feed!M324</f>
        <v>Central Planning</v>
      </c>
      <c r="N83">
        <f>SUMPRODUCT(MID(0&amp;feed!N324,LARGE(INDEX(ISNUMBER(--MID(feed!N324,ROW($1:$5),1))*
ROW($1:$5),0),ROW($1:$5))+1,1)*10^ROW($1:$5)/10)</f>
        <v>1953</v>
      </c>
      <c r="O83">
        <f>SUMPRODUCT(MID(0&amp;feed!O324,LARGE(INDEX(ISNUMBER(--MID(feed!O324,ROW($1:$5),1))*
ROW($1:$5),0),ROW($1:$5))+1,1)*10^ROW($1:$5)/10)</f>
        <v>58</v>
      </c>
      <c r="P83">
        <f>feed!P324</f>
        <v>0</v>
      </c>
      <c r="Q83">
        <f>IF(P83=0,40, IF(P83="Depleted",0, IF(P83="Near Depletion",10, IF(P83="Plentiful",70, IF(P83="Untapped",90,"Error")))))</f>
        <v>40</v>
      </c>
      <c r="R83" t="str">
        <f>feed!Q324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feed!R324</f>
        <v>Pacific Rim</v>
      </c>
      <c r="U83" t="str">
        <f>feed!S324</f>
        <v>Soviet Union</v>
      </c>
      <c r="V83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61696</v>
      </c>
      <c r="W83" t="str">
        <f>feed!U324</f>
        <v>http://blocgame.com/stats.php?id=63259</v>
      </c>
      <c r="X83" s="4">
        <f>SUMPRODUCT(MID(0&amp;feed!V324,LARGE(INDEX(ISNUMBER(--MID(feed!V324,ROW($1:$5),1))*
ROW($1:$5),0),ROW($1:$5))+1,1)*10^ROW($1:$5)/10)</f>
        <v>0</v>
      </c>
      <c r="Y83">
        <f>feed!W324</f>
        <v>0</v>
      </c>
      <c r="Z83" s="4">
        <f>V83-H83*750-K83*375-L83*375</f>
        <v>33571</v>
      </c>
      <c r="AA83" s="8">
        <f>V83/N83</f>
        <v>31.590373783922171</v>
      </c>
      <c r="AB83" s="4">
        <f>N83/6</f>
        <v>325.5</v>
      </c>
      <c r="AC83" s="4">
        <f>V83/6</f>
        <v>10282.666666666666</v>
      </c>
    </row>
    <row r="84" spans="1:29" hidden="1" x14ac:dyDescent="0.25">
      <c r="A84" t="str">
        <f>feed!A319</f>
        <v>Nerdia</v>
      </c>
      <c r="B84" t="str">
        <f>feed!B319</f>
        <v>TheKyu</v>
      </c>
      <c r="C84" t="str">
        <f>feed!C319</f>
        <v>Brotherhood of Nod</v>
      </c>
      <c r="D84">
        <f>SUMPRODUCT(MID(0&amp;feed!D319,LARGE(INDEX(ISNUMBER(--MID(feed!D319,ROW($1:$19),1))*
ROW($1:$19),0),ROW($1:$19))+1,1)*10^ROW($1:$19)/10)</f>
        <v>79</v>
      </c>
      <c r="E84">
        <f>SUMPRODUCT(MID(0&amp;feed!E319,LARGE(INDEX(ISNUMBER(--MID(feed!E319,ROW($1:$19),1))*
ROW($1:$19),0),ROW($1:$19))+1,1)*10^ROW($1:$19)/10)</f>
        <v>11</v>
      </c>
      <c r="F84" t="str">
        <f>feed!F319</f>
        <v>Korean War surplus</v>
      </c>
      <c r="G84" t="str">
        <f>feed!G319</f>
        <v>Questionable</v>
      </c>
      <c r="H84">
        <f>SUMPRODUCT(MID(0&amp;feed!H319,LARGE(INDEX(ISNUMBER(--MID(feed!H319,ROW($1:$19),1))*
ROW($1:$19),0),ROW($1:$19))+1,1)*10^ROW($1:$19)/10)</f>
        <v>5</v>
      </c>
      <c r="I84" t="str">
        <f>feed!I319</f>
        <v>Standard</v>
      </c>
      <c r="J84">
        <f>SUMPRODUCT(MID(0&amp;feed!J319,LARGE(INDEX(ISNUMBER(--MID(feed!J319,ROW($1:$19),1))*
ROW($1:$19),0),ROW($1:$19))+1,1)*10^ROW($1:$19)/10)</f>
        <v>3</v>
      </c>
      <c r="K84">
        <f>SUMPRODUCT(MID(0&amp;feed!K319,LARGE(INDEX(ISNUMBER(--MID(feed!K319,ROW($1:$19),1))*
ROW($1:$19),0),ROW($1:$19))+1,1)*10^ROW($1:$19)/10)</f>
        <v>45</v>
      </c>
      <c r="L84">
        <f>SUMPRODUCT(MID(0&amp;feed!L319,LARGE(INDEX(ISNUMBER(--MID(feed!L319,ROW($1:$19),1))*
ROW($1:$19),0),ROW($1:$19))+1,1)*10^ROW($1:$19)/10)</f>
        <v>25</v>
      </c>
      <c r="M84" t="str">
        <f>feed!M319</f>
        <v>Mixed Economy</v>
      </c>
      <c r="N84">
        <f>SUMPRODUCT(MID(0&amp;feed!N319,LARGE(INDEX(ISNUMBER(--MID(feed!N319,ROW($1:$5),1))*
ROW($1:$5),0),ROW($1:$5))+1,1)*10^ROW($1:$5)/10)</f>
        <v>1982</v>
      </c>
      <c r="O84">
        <f>SUMPRODUCT(MID(0&amp;feed!O319,LARGE(INDEX(ISNUMBER(--MID(feed!O319,ROW($1:$5),1))*
ROW($1:$5),0),ROW($1:$5))+1,1)*10^ROW($1:$5)/10)</f>
        <v>0</v>
      </c>
      <c r="P84" t="str">
        <f>feed!P319</f>
        <v>Untapped</v>
      </c>
      <c r="Q84">
        <f>IF(P84=0,40, IF(P84="Depleted",0, IF(P84="Near Depletion",10, IF(P84="Plentiful",70, IF(P84="Untapped",90,"Error")))))</f>
        <v>90</v>
      </c>
      <c r="R84" t="str">
        <f>feed!Q319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feed!R319</f>
        <v>Caribbean</v>
      </c>
      <c r="U84" t="str">
        <f>feed!S319</f>
        <v>Neutral</v>
      </c>
      <c r="V8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45548</v>
      </c>
      <c r="W84" t="str">
        <f>feed!U319</f>
        <v>http://blocgame.com/stats.php?id=56451</v>
      </c>
      <c r="X84" s="4">
        <f>SUMPRODUCT(MID(0&amp;feed!V319,LARGE(INDEX(ISNUMBER(--MID(feed!V319,ROW($1:$5),1))*
ROW($1:$5),0),ROW($1:$5))+1,1)*10^ROW($1:$5)/10)</f>
        <v>0</v>
      </c>
      <c r="Y84">
        <f>feed!W319</f>
        <v>0</v>
      </c>
      <c r="Z84" s="4">
        <f>V84-H84*750-K84*375-L84*375</f>
        <v>15548</v>
      </c>
      <c r="AA84" s="8">
        <f>V84/N84</f>
        <v>22.980827447023209</v>
      </c>
      <c r="AB84" s="4">
        <f>N84/6</f>
        <v>330.33333333333331</v>
      </c>
      <c r="AC84" s="4">
        <f>V84/6</f>
        <v>7591.333333333333</v>
      </c>
    </row>
    <row r="85" spans="1:29" hidden="1" x14ac:dyDescent="0.25">
      <c r="A85" t="str">
        <f>feed!A298</f>
        <v>Nameck</v>
      </c>
      <c r="B85" t="str">
        <f>feed!B298</f>
        <v>Picko</v>
      </c>
      <c r="C85" t="str">
        <f>feed!C298</f>
        <v>Interpol</v>
      </c>
      <c r="D85">
        <f>SUMPRODUCT(MID(0&amp;feed!D298,LARGE(INDEX(ISNUMBER(--MID(feed!D298,ROW($1:$19),1))*
ROW($1:$19),0),ROW($1:$19))+1,1)*10^ROW($1:$19)/10)</f>
        <v>118</v>
      </c>
      <c r="E85">
        <f>SUMPRODUCT(MID(0&amp;feed!E298,LARGE(INDEX(ISNUMBER(--MID(feed!E298,ROW($1:$19),1))*
ROW($1:$19),0),ROW($1:$19))+1,1)*10^ROW($1:$19)/10)</f>
        <v>11</v>
      </c>
      <c r="F85" t="str">
        <f>feed!F298</f>
        <v>Vietnam War surplus</v>
      </c>
      <c r="G85" t="str">
        <f>feed!G298</f>
        <v>Gandhi-like</v>
      </c>
      <c r="H85">
        <f>SUMPRODUCT(MID(0&amp;feed!H298,LARGE(INDEX(ISNUMBER(--MID(feed!H298,ROW($1:$19),1))*
ROW($1:$19),0),ROW($1:$19))+1,1)*10^ROW($1:$19)/10)</f>
        <v>5</v>
      </c>
      <c r="I85" t="str">
        <f>feed!I298</f>
        <v>Elite</v>
      </c>
      <c r="J85">
        <f>SUMPRODUCT(MID(0&amp;feed!J298,LARGE(INDEX(ISNUMBER(--MID(feed!J298,ROW($1:$19),1))*
ROW($1:$19),0),ROW($1:$19))+1,1)*10^ROW($1:$19)/10)</f>
        <v>3</v>
      </c>
      <c r="K85">
        <f>SUMPRODUCT(MID(0&amp;feed!K298,LARGE(INDEX(ISNUMBER(--MID(feed!K298,ROW($1:$19),1))*
ROW($1:$19),0),ROW($1:$19))+1,1)*10^ROW($1:$19)/10)</f>
        <v>18</v>
      </c>
      <c r="L85">
        <f>SUMPRODUCT(MID(0&amp;feed!L298,LARGE(INDEX(ISNUMBER(--MID(feed!L298,ROW($1:$19),1))*
ROW($1:$19),0),ROW($1:$19))+1,1)*10^ROW($1:$19)/10)</f>
        <v>12</v>
      </c>
      <c r="M85" t="str">
        <f>feed!M298</f>
        <v>Central Planning</v>
      </c>
      <c r="N85">
        <f>SUMPRODUCT(MID(0&amp;feed!N298,LARGE(INDEX(ISNUMBER(--MID(feed!N298,ROW($1:$5),1))*
ROW($1:$5),0),ROW($1:$5))+1,1)*10^ROW($1:$5)/10)</f>
        <v>2067</v>
      </c>
      <c r="O85">
        <f>SUMPRODUCT(MID(0&amp;feed!O298,LARGE(INDEX(ISNUMBER(--MID(feed!O298,ROW($1:$5),1))*
ROW($1:$5),0),ROW($1:$5))+1,1)*10^ROW($1:$5)/10)</f>
        <v>9986</v>
      </c>
      <c r="P85" t="str">
        <f>feed!P298</f>
        <v>Untapped</v>
      </c>
      <c r="Q85">
        <f>IF(P85=0,40, IF(P85="Depleted",0, IF(P85="Near Depletion",10, IF(P85="Plentiful",70, IF(P85="Untapped",90,"Error")))))</f>
        <v>90</v>
      </c>
      <c r="R85" t="str">
        <f>feed!Q298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feed!R298</f>
        <v>Arabia</v>
      </c>
      <c r="U85" t="str">
        <f>feed!S298</f>
        <v>Soviet Union</v>
      </c>
      <c r="V85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44887</v>
      </c>
      <c r="W85" t="str">
        <f>feed!U298</f>
        <v>http://blocgame.com/stats.php?id=61968</v>
      </c>
      <c r="X85" s="4">
        <f>SUMPRODUCT(MID(0&amp;feed!V298,LARGE(INDEX(ISNUMBER(--MID(feed!V298,ROW($1:$5),1))*
ROW($1:$5),0),ROW($1:$5))+1,1)*10^ROW($1:$5)/10)</f>
        <v>0</v>
      </c>
      <c r="Y85">
        <f>feed!W298</f>
        <v>0</v>
      </c>
      <c r="Z85" s="4">
        <f>V85-H85*750-K85*375-L85*375</f>
        <v>29887</v>
      </c>
      <c r="AA85" s="8">
        <f>V85/N85</f>
        <v>21.716013546202227</v>
      </c>
      <c r="AB85" s="4">
        <f>N85/6</f>
        <v>344.5</v>
      </c>
      <c r="AC85" s="4">
        <f>V85/6</f>
        <v>7481.166666666667</v>
      </c>
    </row>
    <row r="86" spans="1:29" hidden="1" x14ac:dyDescent="0.25">
      <c r="A86" t="str">
        <f>feed!A234</f>
        <v>Argon</v>
      </c>
      <c r="B86" t="str">
        <f>feed!B234</f>
        <v>Argus</v>
      </c>
      <c r="C86" t="str">
        <f>feed!C234</f>
        <v>Interpol</v>
      </c>
      <c r="D86">
        <f>SUMPRODUCT(MID(0&amp;feed!D234,LARGE(INDEX(ISNUMBER(--MID(feed!D234,ROW($1:$19),1))*
ROW($1:$19),0),ROW($1:$19))+1,1)*10^ROW($1:$19)/10)</f>
        <v>114</v>
      </c>
      <c r="E86">
        <f>SUMPRODUCT(MID(0&amp;feed!E234,LARGE(INDEX(ISNUMBER(--MID(feed!E234,ROW($1:$19),1))*
ROW($1:$19),0),ROW($1:$19))+1,1)*10^ROW($1:$19)/10)</f>
        <v>10</v>
      </c>
      <c r="F86" t="str">
        <f>feed!F234</f>
        <v>Vietnam War surplus</v>
      </c>
      <c r="G86" t="str">
        <f>feed!G234</f>
        <v>Gandhi-like</v>
      </c>
      <c r="H86">
        <f>SUMPRODUCT(MID(0&amp;feed!H234,LARGE(INDEX(ISNUMBER(--MID(feed!H234,ROW($1:$19),1))*
ROW($1:$19),0),ROW($1:$19))+1,1)*10^ROW($1:$19)/10)</f>
        <v>5</v>
      </c>
      <c r="I86" t="str">
        <f>feed!I234</f>
        <v>Good</v>
      </c>
      <c r="J86">
        <f>SUMPRODUCT(MID(0&amp;feed!J234,LARGE(INDEX(ISNUMBER(--MID(feed!J234,ROW($1:$19),1))*
ROW($1:$19),0),ROW($1:$19))+1,1)*10^ROW($1:$19)/10)</f>
        <v>3</v>
      </c>
      <c r="K86">
        <f>SUMPRODUCT(MID(0&amp;feed!K234,LARGE(INDEX(ISNUMBER(--MID(feed!K234,ROW($1:$19),1))*
ROW($1:$19),0),ROW($1:$19))+1,1)*10^ROW($1:$19)/10)</f>
        <v>42</v>
      </c>
      <c r="L86">
        <f>SUMPRODUCT(MID(0&amp;feed!L234,LARGE(INDEX(ISNUMBER(--MID(feed!L234,ROW($1:$19),1))*
ROW($1:$19),0),ROW($1:$19))+1,1)*10^ROW($1:$19)/10)</f>
        <v>31</v>
      </c>
      <c r="M86" t="str">
        <f>feed!M234</f>
        <v>Central Planning</v>
      </c>
      <c r="N86">
        <f>SUMPRODUCT(MID(0&amp;feed!N234,LARGE(INDEX(ISNUMBER(--MID(feed!N234,ROW($1:$5),1))*
ROW($1:$5),0),ROW($1:$5))+1,1)*10^ROW($1:$5)/10)</f>
        <v>2380</v>
      </c>
      <c r="O86">
        <f>SUMPRODUCT(MID(0&amp;feed!O234,LARGE(INDEX(ISNUMBER(--MID(feed!O234,ROW($1:$5),1))*
ROW($1:$5),0),ROW($1:$5))+1,1)*10^ROW($1:$5)/10)</f>
        <v>1836</v>
      </c>
      <c r="P86" t="str">
        <f>feed!P234</f>
        <v>Untapped</v>
      </c>
      <c r="Q86">
        <f>IF(P86=0,40, IF(P86="Depleted",0, IF(P86="Near Depletion",10, IF(P86="Plentiful",70, IF(P86="Untapped",90,"Error")))))</f>
        <v>90</v>
      </c>
      <c r="R86" t="str">
        <f>feed!Q234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feed!R234</f>
        <v>Atlas</v>
      </c>
      <c r="U86" t="str">
        <f>feed!S234</f>
        <v>Soviet Union</v>
      </c>
      <c r="V86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47971</v>
      </c>
      <c r="W86" t="str">
        <f>feed!U234</f>
        <v>http://blocgame.com/stats.php?id=57323</v>
      </c>
      <c r="X86" s="4">
        <f>SUMPRODUCT(MID(0&amp;feed!V234,LARGE(INDEX(ISNUMBER(--MID(feed!V234,ROW($1:$5),1))*
ROW($1:$5),0),ROW($1:$5))+1,1)*10^ROW($1:$5)/10)</f>
        <v>0</v>
      </c>
      <c r="Y86">
        <f>feed!W234</f>
        <v>0</v>
      </c>
      <c r="Z86" s="4">
        <f>V86-H86*750-K86*375-L86*375</f>
        <v>16846</v>
      </c>
      <c r="AA86" s="8">
        <f>V86/N86</f>
        <v>20.155882352941177</v>
      </c>
      <c r="AB86" s="4">
        <f>N86/6</f>
        <v>396.66666666666669</v>
      </c>
      <c r="AC86" s="4">
        <f>V86/6</f>
        <v>7995.166666666667</v>
      </c>
    </row>
    <row r="87" spans="1:29" hidden="1" x14ac:dyDescent="0.25">
      <c r="A87" t="str">
        <f>feed!A81</f>
        <v>Large Man</v>
      </c>
      <c r="B87" t="str">
        <f>feed!B81</f>
        <v>LargeMan</v>
      </c>
      <c r="C87" t="str">
        <f>feed!C81</f>
        <v>Interpol</v>
      </c>
      <c r="D87">
        <f>SUMPRODUCT(MID(0&amp;feed!D81,LARGE(INDEX(ISNUMBER(--MID(feed!D81,ROW($1:$19),1))*
ROW($1:$19),0),ROW($1:$19))+1,1)*10^ROW($1:$19)/10)</f>
        <v>104</v>
      </c>
      <c r="E87">
        <f>SUMPRODUCT(MID(0&amp;feed!E81,LARGE(INDEX(ISNUMBER(--MID(feed!E81,ROW($1:$19),1))*
ROW($1:$19),0),ROW($1:$19))+1,1)*10^ROW($1:$19)/10)</f>
        <v>5</v>
      </c>
      <c r="F87" t="str">
        <f>feed!F81</f>
        <v>Vietnam War surplus</v>
      </c>
      <c r="G87" t="str">
        <f>feed!G81</f>
        <v>Gandhi-like</v>
      </c>
      <c r="H87">
        <f>SUMPRODUCT(MID(0&amp;feed!H81,LARGE(INDEX(ISNUMBER(--MID(feed!H81,ROW($1:$19),1))*
ROW($1:$19),0),ROW($1:$19))+1,1)*10^ROW($1:$19)/10)</f>
        <v>5</v>
      </c>
      <c r="I87" t="str">
        <f>feed!I81</f>
        <v>Good</v>
      </c>
      <c r="J87">
        <f>SUMPRODUCT(MID(0&amp;feed!J81,LARGE(INDEX(ISNUMBER(--MID(feed!J81,ROW($1:$19),1))*
ROW($1:$19),0),ROW($1:$19))+1,1)*10^ROW($1:$19)/10)</f>
        <v>2</v>
      </c>
      <c r="K87">
        <f>SUMPRODUCT(MID(0&amp;feed!K81,LARGE(INDEX(ISNUMBER(--MID(feed!K81,ROW($1:$19),1))*
ROW($1:$19),0),ROW($1:$19))+1,1)*10^ROW($1:$19)/10)</f>
        <v>12</v>
      </c>
      <c r="L87">
        <f>SUMPRODUCT(MID(0&amp;feed!L81,LARGE(INDEX(ISNUMBER(--MID(feed!L81,ROW($1:$19),1))*
ROW($1:$19),0),ROW($1:$19))+1,1)*10^ROW($1:$19)/10)</f>
        <v>16</v>
      </c>
      <c r="M87" t="str">
        <f>feed!M81</f>
        <v>Central Planning</v>
      </c>
      <c r="N87">
        <f>SUMPRODUCT(MID(0&amp;feed!N81,LARGE(INDEX(ISNUMBER(--MID(feed!N81,ROW($1:$5),1))*
ROW($1:$5),0),ROW($1:$5))+1,1)*10^ROW($1:$5)/10)</f>
        <v>3556</v>
      </c>
      <c r="O87">
        <f>SUMPRODUCT(MID(0&amp;feed!O81,LARGE(INDEX(ISNUMBER(--MID(feed!O81,ROW($1:$5),1))*
ROW($1:$5),0),ROW($1:$5))+1,1)*10^ROW($1:$5)/10)</f>
        <v>8196</v>
      </c>
      <c r="P87" t="str">
        <f>feed!P81</f>
        <v>Untapped</v>
      </c>
      <c r="Q87">
        <f>IF(P87=0,40, IF(P87="Depleted",0, IF(P87="Near Depletion",10, IF(P87="Plentiful",70, IF(P87="Untapped",90,"Error")))))</f>
        <v>90</v>
      </c>
      <c r="R87" t="str">
        <f>feed!Q81</f>
        <v>Powerful</v>
      </c>
      <c r="S87">
        <f>IF(R87="None",0, IF(R87="Meagre",1.5, IF(R87="Small",3, IF(R87="Mediocre",4.5, IF(R87="Somewhat Large",6, IF(R87="Large",7.5, IF(R87="Powerful",9, IF(R87="Very Powerful",10,"Error"))))))))</f>
        <v>9</v>
      </c>
      <c r="T87" t="str">
        <f>feed!R81</f>
        <v>Egypt</v>
      </c>
      <c r="U87" t="str">
        <f>feed!S81</f>
        <v>Soviet Union</v>
      </c>
      <c r="V8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61352</v>
      </c>
      <c r="W87" t="str">
        <f>feed!U81</f>
        <v>http://blocgame.com/stats.php?id=52836</v>
      </c>
      <c r="X87" s="4">
        <f>SUMPRODUCT(MID(0&amp;feed!V81,LARGE(INDEX(ISNUMBER(--MID(feed!V81,ROW($1:$5),1))*
ROW($1:$5),0),ROW($1:$5))+1,1)*10^ROW($1:$5)/10)</f>
        <v>0</v>
      </c>
      <c r="Y87">
        <f>feed!W81</f>
        <v>0</v>
      </c>
      <c r="Z87" s="4">
        <f>V87-H87*750-K87*375-L87*375</f>
        <v>47102</v>
      </c>
      <c r="AA87" s="8">
        <f>V87/N87</f>
        <v>17.253093363329583</v>
      </c>
      <c r="AB87" s="4">
        <f>N87/6</f>
        <v>592.66666666666663</v>
      </c>
      <c r="AC87" s="4">
        <f>V87/6</f>
        <v>10225.333333333334</v>
      </c>
    </row>
    <row r="88" spans="1:29" hidden="1" x14ac:dyDescent="0.25">
      <c r="A88" t="str">
        <f>feed!A66</f>
        <v>Khuzestan</v>
      </c>
      <c r="B88" t="str">
        <f>feed!B66</f>
        <v>Georgy Zhukov</v>
      </c>
      <c r="C88" t="str">
        <f>feed!C66</f>
        <v>The Federal Colonies</v>
      </c>
      <c r="D88">
        <f>SUMPRODUCT(MID(0&amp;feed!D66,LARGE(INDEX(ISNUMBER(--MID(feed!D66,ROW($1:$19),1))*
ROW($1:$19),0),ROW($1:$19))+1,1)*10^ROW($1:$19)/10)</f>
        <v>99</v>
      </c>
      <c r="E88">
        <f>SUMPRODUCT(MID(0&amp;feed!E66,LARGE(INDEX(ISNUMBER(--MID(feed!E66,ROW($1:$19),1))*
ROW($1:$19),0),ROW($1:$19))+1,1)*10^ROW($1:$19)/10)</f>
        <v>2</v>
      </c>
      <c r="F88" t="str">
        <f>feed!F66</f>
        <v>Second World War surplus</v>
      </c>
      <c r="G88" t="str">
        <f>feed!G66</f>
        <v>Gandhi-like</v>
      </c>
      <c r="H88">
        <f>SUMPRODUCT(MID(0&amp;feed!H66,LARGE(INDEX(ISNUMBER(--MID(feed!H66,ROW($1:$19),1))*
ROW($1:$19),0),ROW($1:$19))+1,1)*10^ROW($1:$19)/10)</f>
        <v>5</v>
      </c>
      <c r="I88" t="str">
        <f>feed!I66</f>
        <v>Elite</v>
      </c>
      <c r="J88">
        <f>SUMPRODUCT(MID(0&amp;feed!J66,LARGE(INDEX(ISNUMBER(--MID(feed!J66,ROW($1:$19),1))*
ROW($1:$19),0),ROW($1:$19))+1,1)*10^ROW($1:$19)/10)</f>
        <v>2</v>
      </c>
      <c r="K88">
        <f>SUMPRODUCT(MID(0&amp;feed!K66,LARGE(INDEX(ISNUMBER(--MID(feed!K66,ROW($1:$19),1))*
ROW($1:$19),0),ROW($1:$19))+1,1)*10^ROW($1:$19)/10)</f>
        <v>22</v>
      </c>
      <c r="L88">
        <f>SUMPRODUCT(MID(0&amp;feed!L66,LARGE(INDEX(ISNUMBER(--MID(feed!L66,ROW($1:$19),1))*
ROW($1:$19),0),ROW($1:$19))+1,1)*10^ROW($1:$19)/10)</f>
        <v>12</v>
      </c>
      <c r="M88" t="str">
        <f>feed!M66</f>
        <v>Central Planning</v>
      </c>
      <c r="N88">
        <f>SUMPRODUCT(MID(0&amp;feed!N66,LARGE(INDEX(ISNUMBER(--MID(feed!N66,ROW($1:$5),1))*
ROW($1:$5),0),ROW($1:$5))+1,1)*10^ROW($1:$5)/10)</f>
        <v>3704</v>
      </c>
      <c r="O88">
        <f>SUMPRODUCT(MID(0&amp;feed!O66,LARGE(INDEX(ISNUMBER(--MID(feed!O66,ROW($1:$5),1))*
ROW($1:$5),0),ROW($1:$5))+1,1)*10^ROW($1:$5)/10)</f>
        <v>2519</v>
      </c>
      <c r="P88" t="str">
        <f>feed!P66</f>
        <v>Untapped</v>
      </c>
      <c r="Q88">
        <f>IF(P88=0,40, IF(P88="Depleted",0, IF(P88="Near Depletion",10, IF(P88="Plentiful",70, IF(P88="Untapped",90,"Error")))))</f>
        <v>90</v>
      </c>
      <c r="R88" t="str">
        <f>feed!Q66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feed!R66</f>
        <v>Persia</v>
      </c>
      <c r="U88" t="str">
        <f>feed!S66</f>
        <v>Soviet Union</v>
      </c>
      <c r="V88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88" t="str">
        <f>feed!U66</f>
        <v>http://blocgame.com/stats.php?id=48914</v>
      </c>
      <c r="X88" s="4">
        <f>SUMPRODUCT(MID(0&amp;feed!V66,LARGE(INDEX(ISNUMBER(--MID(feed!V66,ROW($1:$5),1))*
ROW($1:$5),0),ROW($1:$5))+1,1)*10^ROW($1:$5)/10)</f>
        <v>2</v>
      </c>
      <c r="Y88">
        <f>feed!W66</f>
        <v>0</v>
      </c>
      <c r="Z88" s="4">
        <f>V88-H88*750-K88*375-L88*375</f>
        <v>25740</v>
      </c>
      <c r="AA88" s="8">
        <f>V88/N88</f>
        <v>11.403887688984881</v>
      </c>
      <c r="AB88" s="4">
        <f>N88/6</f>
        <v>617.33333333333337</v>
      </c>
      <c r="AC88" s="4">
        <f>V88/6</f>
        <v>7040</v>
      </c>
    </row>
    <row r="89" spans="1:29" hidden="1" x14ac:dyDescent="0.25">
      <c r="A89" t="str">
        <f>feed!A166</f>
        <v>Pemakan Dunia</v>
      </c>
      <c r="B89" t="str">
        <f>feed!B166</f>
        <v>P3M4k4N 2Nia</v>
      </c>
      <c r="C89" t="str">
        <f>feed!C166</f>
        <v>PIRATES</v>
      </c>
      <c r="D89">
        <f>SUMPRODUCT(MID(0&amp;feed!D166,LARGE(INDEX(ISNUMBER(--MID(feed!D166,ROW($1:$19),1))*
ROW($1:$19),0),ROW($1:$19))+1,1)*10^ROW($1:$19)/10)</f>
        <v>81</v>
      </c>
      <c r="E89">
        <f>SUMPRODUCT(MID(0&amp;feed!E166,LARGE(INDEX(ISNUMBER(--MID(feed!E166,ROW($1:$19),1))*
ROW($1:$19),0),ROW($1:$19))+1,1)*10^ROW($1:$19)/10)</f>
        <v>12</v>
      </c>
      <c r="F89" t="str">
        <f>feed!F166</f>
        <v>Korean War surplus</v>
      </c>
      <c r="G89" t="str">
        <f>feed!G166</f>
        <v>Gandhi-like</v>
      </c>
      <c r="H89">
        <f>SUMPRODUCT(MID(0&amp;feed!H166,LARGE(INDEX(ISNUMBER(--MID(feed!H166,ROW($1:$19),1))*
ROW($1:$19),0),ROW($1:$19))+1,1)*10^ROW($1:$19)/10)</f>
        <v>5</v>
      </c>
      <c r="I89" t="str">
        <f>feed!I166</f>
        <v>Standard</v>
      </c>
      <c r="J89">
        <f>SUMPRODUCT(MID(0&amp;feed!J166,LARGE(INDEX(ISNUMBER(--MID(feed!J166,ROW($1:$19),1))*
ROW($1:$19),0),ROW($1:$19))+1,1)*10^ROW($1:$19)/10)</f>
        <v>2</v>
      </c>
      <c r="K89">
        <f>SUMPRODUCT(MID(0&amp;feed!K166,LARGE(INDEX(ISNUMBER(--MID(feed!K166,ROW($1:$19),1))*
ROW($1:$19),0),ROW($1:$19))+1,1)*10^ROW($1:$19)/10)</f>
        <v>19</v>
      </c>
      <c r="L89">
        <f>SUMPRODUCT(MID(0&amp;feed!L166,LARGE(INDEX(ISNUMBER(--MID(feed!L166,ROW($1:$19),1))*
ROW($1:$19),0),ROW($1:$19))+1,1)*10^ROW($1:$19)/10)</f>
        <v>14</v>
      </c>
      <c r="M89" t="str">
        <f>feed!M166</f>
        <v>Free Market</v>
      </c>
      <c r="N89">
        <f>SUMPRODUCT(MID(0&amp;feed!N166,LARGE(INDEX(ISNUMBER(--MID(feed!N166,ROW($1:$5),1))*
ROW($1:$5),0),ROW($1:$5))+1,1)*10^ROW($1:$5)/10)</f>
        <v>2765</v>
      </c>
      <c r="O89">
        <f>SUMPRODUCT(MID(0&amp;feed!O166,LARGE(INDEX(ISNUMBER(--MID(feed!O166,ROW($1:$5),1))*
ROW($1:$5),0),ROW($1:$5))+1,1)*10^ROW($1:$5)/10)</f>
        <v>0</v>
      </c>
      <c r="P89" t="str">
        <f>feed!P166</f>
        <v>Untapped</v>
      </c>
      <c r="Q89">
        <f>IF(P89=0,40, IF(P89="Depleted",0, IF(P89="Near Depletion",10, IF(P89="Plentiful",70, IF(P89="Untapped",90,"Error")))))</f>
        <v>90</v>
      </c>
      <c r="R89" t="str">
        <f>feed!Q166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feed!R166</f>
        <v>East Indies</v>
      </c>
      <c r="U89" t="str">
        <f>feed!S166</f>
        <v>Neutral</v>
      </c>
      <c r="V89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29523</v>
      </c>
      <c r="W89" t="str">
        <f>feed!U166</f>
        <v>http://blocgame.com/stats.php?id=61189</v>
      </c>
      <c r="X89" s="4">
        <f>SUMPRODUCT(MID(0&amp;feed!V166,LARGE(INDEX(ISNUMBER(--MID(feed!V166,ROW($1:$5),1))*
ROW($1:$5),0),ROW($1:$5))+1,1)*10^ROW($1:$5)/10)</f>
        <v>0</v>
      </c>
      <c r="Y89">
        <f>feed!W166</f>
        <v>0</v>
      </c>
      <c r="Z89" s="4">
        <f>V89-H89*750-K89*375-L89*375</f>
        <v>13398</v>
      </c>
      <c r="AA89" s="8">
        <f>V89/N89</f>
        <v>10.677396021699819</v>
      </c>
      <c r="AB89" s="4">
        <f>N89/6</f>
        <v>460.83333333333331</v>
      </c>
      <c r="AC89" s="4">
        <f>V89/6</f>
        <v>4920.5</v>
      </c>
    </row>
    <row r="90" spans="1:29" hidden="1" x14ac:dyDescent="0.25">
      <c r="A90" t="str">
        <f>feed!A434</f>
        <v>epf</v>
      </c>
      <c r="B90" t="str">
        <f>feed!B434</f>
        <v>kwsp</v>
      </c>
      <c r="C90" t="str">
        <f>feed!C434</f>
        <v>PIRATES</v>
      </c>
      <c r="D90">
        <f>SUMPRODUCT(MID(0&amp;feed!D434,LARGE(INDEX(ISNUMBER(--MID(feed!D434,ROW($1:$19),1))*
ROW($1:$19),0),ROW($1:$19))+1,1)*10^ROW($1:$19)/10)</f>
        <v>195</v>
      </c>
      <c r="E90">
        <f>SUMPRODUCT(MID(0&amp;feed!E434,LARGE(INDEX(ISNUMBER(--MID(feed!E434,ROW($1:$19),1))*
ROW($1:$19),0),ROW($1:$19))+1,1)*10^ROW($1:$19)/10)</f>
        <v>11</v>
      </c>
      <c r="F90" t="str">
        <f>feed!F434</f>
        <v>Second World War surplus</v>
      </c>
      <c r="G90" t="str">
        <f>feed!G434</f>
        <v>Angelic</v>
      </c>
      <c r="H90">
        <f>SUMPRODUCT(MID(0&amp;feed!H434,LARGE(INDEX(ISNUMBER(--MID(feed!H434,ROW($1:$19),1))*
ROW($1:$19),0),ROW($1:$19))+1,1)*10^ROW($1:$19)/10)</f>
        <v>5</v>
      </c>
      <c r="I90" t="str">
        <f>feed!I434</f>
        <v>Good</v>
      </c>
      <c r="J90">
        <f>SUMPRODUCT(MID(0&amp;feed!J434,LARGE(INDEX(ISNUMBER(--MID(feed!J434,ROW($1:$19),1))*
ROW($1:$19),0),ROW($1:$19))+1,1)*10^ROW($1:$19)/10)</f>
        <v>1</v>
      </c>
      <c r="K90">
        <f>SUMPRODUCT(MID(0&amp;feed!K434,LARGE(INDEX(ISNUMBER(--MID(feed!K434,ROW($1:$19),1))*
ROW($1:$19),0),ROW($1:$19))+1,1)*10^ROW($1:$19)/10)</f>
        <v>60</v>
      </c>
      <c r="L90">
        <f>SUMPRODUCT(MID(0&amp;feed!L434,LARGE(INDEX(ISNUMBER(--MID(feed!L434,ROW($1:$19),1))*
ROW($1:$19),0),ROW($1:$19))+1,1)*10^ROW($1:$19)/10)</f>
        <v>10</v>
      </c>
      <c r="M90" t="str">
        <f>feed!M434</f>
        <v>Free Market</v>
      </c>
      <c r="N90">
        <f>SUMPRODUCT(MID(0&amp;feed!N434,LARGE(INDEX(ISNUMBER(--MID(feed!N434,ROW($1:$5),1))*
ROW($1:$5),0),ROW($1:$5))+1,1)*10^ROW($1:$5)/10)</f>
        <v>1541</v>
      </c>
      <c r="O90">
        <f>SUMPRODUCT(MID(0&amp;feed!O434,LARGE(INDEX(ISNUMBER(--MID(feed!O434,ROW($1:$5),1))*
ROW($1:$5),0),ROW($1:$5))+1,1)*10^ROW($1:$5)/10)</f>
        <v>245</v>
      </c>
      <c r="P90" t="str">
        <f>feed!P434</f>
        <v>Near Depletion</v>
      </c>
      <c r="Q90">
        <f>IF(P90=0,40, IF(P90="Depleted",0, IF(P90="Near Depletion",10, IF(P90="Plentiful",70, IF(P90="Untapped",90,"Error")))))</f>
        <v>10</v>
      </c>
      <c r="R90" t="str">
        <f>feed!Q434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feed!R434</f>
        <v>East Indies</v>
      </c>
      <c r="U90" t="str">
        <f>feed!S434</f>
        <v>United States</v>
      </c>
      <c r="V90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48415</v>
      </c>
      <c r="W90" t="str">
        <f>feed!U434</f>
        <v>http://blocgame.com/stats.php?id=63191</v>
      </c>
      <c r="X90" s="4">
        <f>SUMPRODUCT(MID(0&amp;feed!V434,LARGE(INDEX(ISNUMBER(--MID(feed!V434,ROW($1:$5),1))*
ROW($1:$5),0),ROW($1:$5))+1,1)*10^ROW($1:$5)/10)</f>
        <v>0</v>
      </c>
      <c r="Y90">
        <f>feed!W434</f>
        <v>0</v>
      </c>
      <c r="Z90" s="4">
        <f>V90-H90*750-K90*375-L90*375</f>
        <v>18415</v>
      </c>
      <c r="AA90" s="8">
        <f>V90/N90</f>
        <v>31.417910447761194</v>
      </c>
      <c r="AB90" s="4">
        <f>N90/6</f>
        <v>256.83333333333331</v>
      </c>
      <c r="AC90" s="4">
        <f>V90/6</f>
        <v>8069.166666666667</v>
      </c>
    </row>
    <row r="91" spans="1:29" hidden="1" x14ac:dyDescent="0.25">
      <c r="A91" t="str">
        <f>feed!A364</f>
        <v>HARDGAYâ™‚</v>
      </c>
      <c r="B91" t="str">
        <f>feed!B364</f>
        <v>mits</v>
      </c>
      <c r="C91" t="str">
        <f>feed!C364</f>
        <v>The Order</v>
      </c>
      <c r="D91">
        <f>SUMPRODUCT(MID(0&amp;feed!D364,LARGE(INDEX(ISNUMBER(--MID(feed!D364,ROW($1:$19),1))*
ROW($1:$19),0),ROW($1:$19))+1,1)*10^ROW($1:$19)/10)</f>
        <v>121</v>
      </c>
      <c r="E91">
        <f>SUMPRODUCT(MID(0&amp;feed!E364,LARGE(INDEX(ISNUMBER(--MID(feed!E364,ROW($1:$19),1))*
ROW($1:$19),0),ROW($1:$19))+1,1)*10^ROW($1:$19)/10)</f>
        <v>4</v>
      </c>
      <c r="F91" t="str">
        <f>feed!F364</f>
        <v>Korean War surplus</v>
      </c>
      <c r="G91" t="str">
        <f>feed!G364</f>
        <v>Gandhi-like</v>
      </c>
      <c r="H91">
        <f>SUMPRODUCT(MID(0&amp;feed!H364,LARGE(INDEX(ISNUMBER(--MID(feed!H364,ROW($1:$19),1))*
ROW($1:$19),0),ROW($1:$19))+1,1)*10^ROW($1:$19)/10)</f>
        <v>5</v>
      </c>
      <c r="I91" t="str">
        <f>feed!I364</f>
        <v>Good</v>
      </c>
      <c r="J91">
        <f>SUMPRODUCT(MID(0&amp;feed!J364,LARGE(INDEX(ISNUMBER(--MID(feed!J364,ROW($1:$19),1))*
ROW($1:$19),0),ROW($1:$19))+1,1)*10^ROW($1:$19)/10)</f>
        <v>1</v>
      </c>
      <c r="K91">
        <f>SUMPRODUCT(MID(0&amp;feed!K364,LARGE(INDEX(ISNUMBER(--MID(feed!K364,ROW($1:$19),1))*
ROW($1:$19),0),ROW($1:$19))+1,1)*10^ROW($1:$19)/10)</f>
        <v>61</v>
      </c>
      <c r="L91">
        <f>SUMPRODUCT(MID(0&amp;feed!L364,LARGE(INDEX(ISNUMBER(--MID(feed!L364,ROW($1:$19),1))*
ROW($1:$19),0),ROW($1:$19))+1,1)*10^ROW($1:$19)/10)</f>
        <v>9</v>
      </c>
      <c r="M91" t="str">
        <f>feed!M364</f>
        <v>Central Planning</v>
      </c>
      <c r="N91">
        <f>SUMPRODUCT(MID(0&amp;feed!N364,LARGE(INDEX(ISNUMBER(--MID(feed!N364,ROW($1:$5),1))*
ROW($1:$5),0),ROW($1:$5))+1,1)*10^ROW($1:$5)/10)</f>
        <v>1757</v>
      </c>
      <c r="O91">
        <f>SUMPRODUCT(MID(0&amp;feed!O364,LARGE(INDEX(ISNUMBER(--MID(feed!O364,ROW($1:$5),1))*
ROW($1:$5),0),ROW($1:$5))+1,1)*10^ROW($1:$5)/10)</f>
        <v>9</v>
      </c>
      <c r="P91" t="str">
        <f>feed!P364</f>
        <v>Untapped</v>
      </c>
      <c r="Q91">
        <f>IF(P91=0,40, IF(P91="Depleted",0, IF(P91="Near Depletion",10, IF(P91="Plentiful",70, IF(P91="Untapped",90,"Error")))))</f>
        <v>90</v>
      </c>
      <c r="R91" t="str">
        <f>feed!Q364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feed!R364</f>
        <v>Pacific Rim</v>
      </c>
      <c r="U91" t="str">
        <f>feed!S364</f>
        <v>Soviet Union</v>
      </c>
      <c r="V91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49907</v>
      </c>
      <c r="W91" t="str">
        <f>feed!U364</f>
        <v>http://blocgame.com/stats.php?id=63324</v>
      </c>
      <c r="X91" s="4">
        <f>SUMPRODUCT(MID(0&amp;feed!V364,LARGE(INDEX(ISNUMBER(--MID(feed!V364,ROW($1:$5),1))*
ROW($1:$5),0),ROW($1:$5))+1,1)*10^ROW($1:$5)/10)</f>
        <v>0</v>
      </c>
      <c r="Y91">
        <f>feed!W364</f>
        <v>0</v>
      </c>
      <c r="Z91" s="4">
        <f>V91-H91*750-K91*375-L91*375</f>
        <v>19907</v>
      </c>
      <c r="AA91" s="8">
        <f>V91/N91</f>
        <v>28.404667046101309</v>
      </c>
      <c r="AB91" s="4">
        <f>N91/6</f>
        <v>292.83333333333331</v>
      </c>
      <c r="AC91" s="4">
        <f>V91/6</f>
        <v>8317.8333333333339</v>
      </c>
    </row>
    <row r="92" spans="1:29" hidden="1" x14ac:dyDescent="0.25">
      <c r="A92" t="str">
        <f>feed!A192</f>
        <v>The NLR</v>
      </c>
      <c r="B92" t="str">
        <f>feed!B192</f>
        <v>Darknight</v>
      </c>
      <c r="C92" t="str">
        <f>feed!C192</f>
        <v>The Order</v>
      </c>
      <c r="D92">
        <f>SUMPRODUCT(MID(0&amp;feed!D192,LARGE(INDEX(ISNUMBER(--MID(feed!D192,ROW($1:$19),1))*
ROW($1:$19),0),ROW($1:$19))+1,1)*10^ROW($1:$19)/10)</f>
        <v>121</v>
      </c>
      <c r="E92">
        <f>SUMPRODUCT(MID(0&amp;feed!E192,LARGE(INDEX(ISNUMBER(--MID(feed!E192,ROW($1:$19),1))*
ROW($1:$19),0),ROW($1:$19))+1,1)*10^ROW($1:$19)/10)</f>
        <v>19</v>
      </c>
      <c r="F92" t="str">
        <f>feed!F192</f>
        <v>Vietnam War surplus</v>
      </c>
      <c r="G92" t="str">
        <f>feed!G192</f>
        <v>Gandhi-like</v>
      </c>
      <c r="H92">
        <f>SUMPRODUCT(MID(0&amp;feed!H192,LARGE(INDEX(ISNUMBER(--MID(feed!H192,ROW($1:$19),1))*
ROW($1:$19),0),ROW($1:$19))+1,1)*10^ROW($1:$19)/10)</f>
        <v>5</v>
      </c>
      <c r="I92" t="str">
        <f>feed!I192</f>
        <v>Good</v>
      </c>
      <c r="J92">
        <f>SUMPRODUCT(MID(0&amp;feed!J192,LARGE(INDEX(ISNUMBER(--MID(feed!J192,ROW($1:$19),1))*
ROW($1:$19),0),ROW($1:$19))+1,1)*10^ROW($1:$19)/10)</f>
        <v>1</v>
      </c>
      <c r="K92">
        <f>SUMPRODUCT(MID(0&amp;feed!K192,LARGE(INDEX(ISNUMBER(--MID(feed!K192,ROW($1:$19),1))*
ROW($1:$19),0),ROW($1:$19))+1,1)*10^ROW($1:$19)/10)</f>
        <v>67</v>
      </c>
      <c r="L92">
        <f>SUMPRODUCT(MID(0&amp;feed!L192,LARGE(INDEX(ISNUMBER(--MID(feed!L192,ROW($1:$19),1))*
ROW($1:$19),0),ROW($1:$19))+1,1)*10^ROW($1:$19)/10)</f>
        <v>5</v>
      </c>
      <c r="M92" t="str">
        <f>feed!M192</f>
        <v>Central Planning</v>
      </c>
      <c r="N92">
        <f>SUMPRODUCT(MID(0&amp;feed!N192,LARGE(INDEX(ISNUMBER(--MID(feed!N192,ROW($1:$5),1))*
ROW($1:$5),0),ROW($1:$5))+1,1)*10^ROW($1:$5)/10)</f>
        <v>2621</v>
      </c>
      <c r="O92">
        <f>SUMPRODUCT(MID(0&amp;feed!O192,LARGE(INDEX(ISNUMBER(--MID(feed!O192,ROW($1:$5),1))*
ROW($1:$5),0),ROW($1:$5))+1,1)*10^ROW($1:$5)/10)</f>
        <v>376</v>
      </c>
      <c r="P92" t="str">
        <f>feed!P192</f>
        <v>Untapped</v>
      </c>
      <c r="Q92">
        <f>IF(P92=0,40, IF(P92="Depleted",0, IF(P92="Near Depletion",10, IF(P92="Plentiful",70, IF(P92="Untapped",90,"Error")))))</f>
        <v>90</v>
      </c>
      <c r="R92" t="str">
        <f>feed!Q192</f>
        <v>Powerful</v>
      </c>
      <c r="S92">
        <f>IF(R92="None",0, IF(R92="Meagre",1.5, IF(R92="Small",3, IF(R92="Mediocre",4.5, IF(R92="Somewhat Large",6, IF(R92="Large",7.5, IF(R92="Powerful",9, IF(R92="Very Powerful",10,"Error"))))))))</f>
        <v>9</v>
      </c>
      <c r="T92" t="str">
        <f>feed!R192</f>
        <v>Congo</v>
      </c>
      <c r="U92" t="str">
        <f>feed!S192</f>
        <v>Soviet Union</v>
      </c>
      <c r="V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58716</v>
      </c>
      <c r="W92" t="str">
        <f>feed!U192</f>
        <v>http://blocgame.com/stats.php?id=49701</v>
      </c>
      <c r="X92" s="4">
        <f>SUMPRODUCT(MID(0&amp;feed!V192,LARGE(INDEX(ISNUMBER(--MID(feed!V192,ROW($1:$5),1))*
ROW($1:$5),0),ROW($1:$5))+1,1)*10^ROW($1:$5)/10)</f>
        <v>0</v>
      </c>
      <c r="Y92">
        <f>feed!W192</f>
        <v>0</v>
      </c>
      <c r="Z92" s="4">
        <f>V92-H92*750-K92*375-L92*375</f>
        <v>27966</v>
      </c>
      <c r="AA92" s="8">
        <f>V92/N92</f>
        <v>22.402136589088133</v>
      </c>
      <c r="AB92" s="4">
        <f>N92/6</f>
        <v>436.83333333333331</v>
      </c>
      <c r="AC92" s="4">
        <f>V92/6</f>
        <v>9786</v>
      </c>
    </row>
    <row r="93" spans="1:29" hidden="1" x14ac:dyDescent="0.25">
      <c r="A93" t="str">
        <f>feed!A321</f>
        <v>Ceannesburg</v>
      </c>
      <c r="B93" t="str">
        <f>feed!B321</f>
        <v>theorange0</v>
      </c>
      <c r="C93" t="str">
        <f>feed!C321</f>
        <v>The Order</v>
      </c>
      <c r="D93">
        <f>SUMPRODUCT(MID(0&amp;feed!D321,LARGE(INDEX(ISNUMBER(--MID(feed!D321,ROW($1:$19),1))*
ROW($1:$19),0),ROW($1:$19))+1,1)*10^ROW($1:$19)/10)</f>
        <v>148</v>
      </c>
      <c r="E93">
        <f>SUMPRODUCT(MID(0&amp;feed!E321,LARGE(INDEX(ISNUMBER(--MID(feed!E321,ROW($1:$19),1))*
ROW($1:$19),0),ROW($1:$19))+1,1)*10^ROW($1:$19)/10)</f>
        <v>15</v>
      </c>
      <c r="F93" t="str">
        <f>feed!F321</f>
        <v>Korean War surplus</v>
      </c>
      <c r="G93" t="str">
        <f>feed!G321</f>
        <v>Gandhi-like</v>
      </c>
      <c r="H93">
        <f>SUMPRODUCT(MID(0&amp;feed!H321,LARGE(INDEX(ISNUMBER(--MID(feed!H321,ROW($1:$19),1))*
ROW($1:$19),0),ROW($1:$19))+1,1)*10^ROW($1:$19)/10)</f>
        <v>5</v>
      </c>
      <c r="I93" t="str">
        <f>feed!I321</f>
        <v>Undisciplined Rabble</v>
      </c>
      <c r="J93">
        <f>SUMPRODUCT(MID(0&amp;feed!J321,LARGE(INDEX(ISNUMBER(--MID(feed!J321,ROW($1:$19),1))*
ROW($1:$19),0),ROW($1:$19))+1,1)*10^ROW($1:$19)/10)</f>
        <v>1</v>
      </c>
      <c r="K93">
        <f>SUMPRODUCT(MID(0&amp;feed!K321,LARGE(INDEX(ISNUMBER(--MID(feed!K321,ROW($1:$19),1))*
ROW($1:$19),0),ROW($1:$19))+1,1)*10^ROW($1:$19)/10)</f>
        <v>24</v>
      </c>
      <c r="L93">
        <f>SUMPRODUCT(MID(0&amp;feed!L321,LARGE(INDEX(ISNUMBER(--MID(feed!L321,ROW($1:$19),1))*
ROW($1:$19),0),ROW($1:$19))+1,1)*10^ROW($1:$19)/10)</f>
        <v>6</v>
      </c>
      <c r="M93" t="str">
        <f>feed!M321</f>
        <v>Mixed Economy</v>
      </c>
      <c r="N93">
        <f>SUMPRODUCT(MID(0&amp;feed!N321,LARGE(INDEX(ISNUMBER(--MID(feed!N321,ROW($1:$5),1))*
ROW($1:$5),0),ROW($1:$5))+1,1)*10^ROW($1:$5)/10)</f>
        <v>1964</v>
      </c>
      <c r="O93">
        <f>SUMPRODUCT(MID(0&amp;feed!O321,LARGE(INDEX(ISNUMBER(--MID(feed!O321,ROW($1:$5),1))*
ROW($1:$5),0),ROW($1:$5))+1,1)*10^ROW($1:$5)/10)</f>
        <v>0</v>
      </c>
      <c r="P93" t="str">
        <f>feed!P321</f>
        <v>Untapped</v>
      </c>
      <c r="Q93">
        <f>IF(P93=0,40, IF(P93="Depleted",0, IF(P93="Near Depletion",10, IF(P93="Plentiful",70, IF(P93="Untapped",90,"Error")))))</f>
        <v>90</v>
      </c>
      <c r="R93" t="str">
        <f>feed!Q321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feed!R321</f>
        <v>Mesoamerica</v>
      </c>
      <c r="U93" t="str">
        <f>feed!S321</f>
        <v>United States</v>
      </c>
      <c r="V93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93" t="str">
        <f>feed!U321</f>
        <v>http://blocgame.com/stats.php?id=56500</v>
      </c>
      <c r="X93" s="4">
        <f>SUMPRODUCT(MID(0&amp;feed!V321,LARGE(INDEX(ISNUMBER(--MID(feed!V321,ROW($1:$5),1))*
ROW($1:$5),0),ROW($1:$5))+1,1)*10^ROW($1:$5)/10)</f>
        <v>0</v>
      </c>
      <c r="Y93">
        <f>feed!W321</f>
        <v>0</v>
      </c>
      <c r="Z93" s="4">
        <f>V93-H93*750-K93*375-L93*375</f>
        <v>18587</v>
      </c>
      <c r="AA93" s="8">
        <f>V93/N93</f>
        <v>17.10132382892057</v>
      </c>
      <c r="AB93" s="4">
        <f>N93/6</f>
        <v>327.33333333333331</v>
      </c>
      <c r="AC93" s="4">
        <f>V93/6</f>
        <v>5597.833333333333</v>
      </c>
    </row>
    <row r="94" spans="1:29" hidden="1" x14ac:dyDescent="0.25">
      <c r="A94" t="str">
        <f>feed!A77</f>
        <v>pelle</v>
      </c>
      <c r="B94" t="str">
        <f>feed!B77</f>
        <v>pelle</v>
      </c>
      <c r="C94" t="str">
        <f>feed!C77</f>
        <v>The Order</v>
      </c>
      <c r="D94">
        <f>SUMPRODUCT(MID(0&amp;feed!D77,LARGE(INDEX(ISNUMBER(--MID(feed!D77,ROW($1:$19),1))*
ROW($1:$19),0),ROW($1:$19))+1,1)*10^ROW($1:$19)/10)</f>
        <v>84</v>
      </c>
      <c r="E94">
        <f>SUMPRODUCT(MID(0&amp;feed!E77,LARGE(INDEX(ISNUMBER(--MID(feed!E77,ROW($1:$19),1))*
ROW($1:$19),0),ROW($1:$19))+1,1)*10^ROW($1:$19)/10)</f>
        <v>7</v>
      </c>
      <c r="F94" t="str">
        <f>feed!F77</f>
        <v>Korean War surplus</v>
      </c>
      <c r="G94" t="str">
        <f>feed!G77</f>
        <v>Questionable</v>
      </c>
      <c r="H94">
        <f>SUMPRODUCT(MID(0&amp;feed!H77,LARGE(INDEX(ISNUMBER(--MID(feed!H77,ROW($1:$19),1))*
ROW($1:$19),0),ROW($1:$19))+1,1)*10^ROW($1:$19)/10)</f>
        <v>5</v>
      </c>
      <c r="I94" t="str">
        <f>feed!I77</f>
        <v>Good</v>
      </c>
      <c r="J94">
        <f>SUMPRODUCT(MID(0&amp;feed!J77,LARGE(INDEX(ISNUMBER(--MID(feed!J77,ROW($1:$19),1))*
ROW($1:$19),0),ROW($1:$19))+1,1)*10^ROW($1:$19)/10)</f>
        <v>1</v>
      </c>
      <c r="K94">
        <f>SUMPRODUCT(MID(0&amp;feed!K77,LARGE(INDEX(ISNUMBER(--MID(feed!K77,ROW($1:$19),1))*
ROW($1:$19),0),ROW($1:$19))+1,1)*10^ROW($1:$19)/10)</f>
        <v>61</v>
      </c>
      <c r="L94">
        <f>SUMPRODUCT(MID(0&amp;feed!L77,LARGE(INDEX(ISNUMBER(--MID(feed!L77,ROW($1:$19),1))*
ROW($1:$19),0),ROW($1:$19))+1,1)*10^ROW($1:$19)/10)</f>
        <v>7</v>
      </c>
      <c r="M94" t="str">
        <f>feed!M77</f>
        <v>Central Planning</v>
      </c>
      <c r="N94">
        <f>SUMPRODUCT(MID(0&amp;feed!N77,LARGE(INDEX(ISNUMBER(--MID(feed!N77,ROW($1:$5),1))*
ROW($1:$5),0),ROW($1:$5))+1,1)*10^ROW($1:$5)/10)</f>
        <v>3595</v>
      </c>
      <c r="O94">
        <f>SUMPRODUCT(MID(0&amp;feed!O77,LARGE(INDEX(ISNUMBER(--MID(feed!O77,ROW($1:$5),1))*
ROW($1:$5),0),ROW($1:$5))+1,1)*10^ROW($1:$5)/10)</f>
        <v>647</v>
      </c>
      <c r="P94" t="str">
        <f>feed!P77</f>
        <v>Untapped</v>
      </c>
      <c r="Q94">
        <f>IF(P94=0,40, IF(P94="Depleted",0, IF(P94="Near Depletion",10, IF(P94="Plentiful",70, IF(P94="Untapped",90,"Error")))))</f>
        <v>90</v>
      </c>
      <c r="R94" t="str">
        <f>feed!Q77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feed!R77</f>
        <v>China</v>
      </c>
      <c r="U94" t="str">
        <f>feed!S77</f>
        <v>Soviet Union</v>
      </c>
      <c r="V9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60476</v>
      </c>
      <c r="W94" t="str">
        <f>feed!U77</f>
        <v>http://blocgame.com/stats.php?id=52372</v>
      </c>
      <c r="X94" s="4">
        <f>SUMPRODUCT(MID(0&amp;feed!V77,LARGE(INDEX(ISNUMBER(--MID(feed!V77,ROW($1:$5),1))*
ROW($1:$5),0),ROW($1:$5))+1,1)*10^ROW($1:$5)/10)</f>
        <v>0</v>
      </c>
      <c r="Y94">
        <f>feed!W77</f>
        <v>0</v>
      </c>
      <c r="Z94" s="4">
        <f>V94-H94*750-K94*375-L94*375</f>
        <v>31226</v>
      </c>
      <c r="AA94" s="8">
        <f>V94/N94</f>
        <v>16.822253129346315</v>
      </c>
      <c r="AB94" s="4">
        <f>N94/6</f>
        <v>599.16666666666663</v>
      </c>
      <c r="AC94" s="4">
        <f>V94/6</f>
        <v>10079.333333333334</v>
      </c>
    </row>
    <row r="95" spans="1:29" hidden="1" x14ac:dyDescent="0.25">
      <c r="A95" t="str">
        <f>feed!A214</f>
        <v>Vorcs</v>
      </c>
      <c r="B95" t="str">
        <f>feed!B214</f>
        <v>Aiman Nizam</v>
      </c>
      <c r="C95" t="str">
        <f>feed!C214</f>
        <v>PIRATES</v>
      </c>
      <c r="D95">
        <f>SUMPRODUCT(MID(0&amp;feed!D214,LARGE(INDEX(ISNUMBER(--MID(feed!D214,ROW($1:$19),1))*
ROW($1:$19),0),ROW($1:$19))+1,1)*10^ROW($1:$19)/10)</f>
        <v>157</v>
      </c>
      <c r="E95">
        <f>SUMPRODUCT(MID(0&amp;feed!E214,LARGE(INDEX(ISNUMBER(--MID(feed!E214,ROW($1:$19),1))*
ROW($1:$19),0),ROW($1:$19))+1,1)*10^ROW($1:$19)/10)</f>
        <v>22</v>
      </c>
      <c r="F95" t="str">
        <f>feed!F214</f>
        <v>Vietnam War surplus</v>
      </c>
      <c r="G95" t="str">
        <f>feed!G214</f>
        <v>Gandhi-like</v>
      </c>
      <c r="H95">
        <f>SUMPRODUCT(MID(0&amp;feed!H214,LARGE(INDEX(ISNUMBER(--MID(feed!H214,ROW($1:$19),1))*
ROW($1:$19),0),ROW($1:$19))+1,1)*10^ROW($1:$19)/10)</f>
        <v>5</v>
      </c>
      <c r="I95" t="str">
        <f>feed!I214</f>
        <v>Elite</v>
      </c>
      <c r="J95">
        <f>SUMPRODUCT(MID(0&amp;feed!J214,LARGE(INDEX(ISNUMBER(--MID(feed!J214,ROW($1:$19),1))*
ROW($1:$19),0),ROW($1:$19))+1,1)*10^ROW($1:$19)/10)</f>
        <v>1</v>
      </c>
      <c r="K95">
        <f>SUMPRODUCT(MID(0&amp;feed!K214,LARGE(INDEX(ISNUMBER(--MID(feed!K214,ROW($1:$19),1))*
ROW($1:$19),0),ROW($1:$19))+1,1)*10^ROW($1:$19)/10)</f>
        <v>19</v>
      </c>
      <c r="L95">
        <f>SUMPRODUCT(MID(0&amp;feed!L214,LARGE(INDEX(ISNUMBER(--MID(feed!L214,ROW($1:$19),1))*
ROW($1:$19),0),ROW($1:$19))+1,1)*10^ROW($1:$19)/10)</f>
        <v>13</v>
      </c>
      <c r="M95" t="str">
        <f>feed!M214</f>
        <v>Central Planning</v>
      </c>
      <c r="N95">
        <f>SUMPRODUCT(MID(0&amp;feed!N214,LARGE(INDEX(ISNUMBER(--MID(feed!N214,ROW($1:$5),1))*
ROW($1:$5),0),ROW($1:$5))+1,1)*10^ROW($1:$5)/10)</f>
        <v>2483</v>
      </c>
      <c r="O95">
        <f>SUMPRODUCT(MID(0&amp;feed!O214,LARGE(INDEX(ISNUMBER(--MID(feed!O214,ROW($1:$5),1))*
ROW($1:$5),0),ROW($1:$5))+1,1)*10^ROW($1:$5)/10)</f>
        <v>247</v>
      </c>
      <c r="P95" t="str">
        <f>feed!P214</f>
        <v>Untapped</v>
      </c>
      <c r="Q95">
        <f>IF(P95=0,40, IF(P95="Depleted",0, IF(P95="Near Depletion",10, IF(P95="Plentiful",70, IF(P95="Untapped",90,"Error")))))</f>
        <v>90</v>
      </c>
      <c r="R95" t="str">
        <f>feed!Q214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feed!R214</f>
        <v>East Indies</v>
      </c>
      <c r="U95" t="str">
        <f>feed!S214</f>
        <v>Soviet Union</v>
      </c>
      <c r="V95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41163</v>
      </c>
      <c r="W95" t="str">
        <f>feed!U214</f>
        <v>http://blocgame.com/stats.php?id=61955</v>
      </c>
      <c r="X95" s="4">
        <f>SUMPRODUCT(MID(0&amp;feed!V214,LARGE(INDEX(ISNUMBER(--MID(feed!V214,ROW($1:$5),1))*
ROW($1:$5),0),ROW($1:$5))+1,1)*10^ROW($1:$5)/10)</f>
        <v>0</v>
      </c>
      <c r="Y95">
        <f>feed!W214</f>
        <v>0</v>
      </c>
      <c r="Z95" s="4">
        <f>V95-H95*750-K95*375-L95*375</f>
        <v>25413</v>
      </c>
      <c r="AA95" s="8">
        <f>V95/N95</f>
        <v>16.577929923479662</v>
      </c>
      <c r="AB95" s="4">
        <f>N95/6</f>
        <v>413.83333333333331</v>
      </c>
      <c r="AC95" s="4">
        <f>V95/6</f>
        <v>6860.5</v>
      </c>
    </row>
    <row r="96" spans="1:29" hidden="1" x14ac:dyDescent="0.25">
      <c r="A96" t="str">
        <f>feed!A68</f>
        <v>Southern Africa</v>
      </c>
      <c r="B96" t="str">
        <f>feed!B68</f>
        <v>TheMaster_ZA</v>
      </c>
      <c r="C96" t="str">
        <f>feed!C68</f>
        <v>The Order</v>
      </c>
      <c r="D96">
        <f>SUMPRODUCT(MID(0&amp;feed!D68,LARGE(INDEX(ISNUMBER(--MID(feed!D68,ROW($1:$19),1))*
ROW($1:$19),0),ROW($1:$19))+1,1)*10^ROW($1:$19)/10)</f>
        <v>132</v>
      </c>
      <c r="E96">
        <f>SUMPRODUCT(MID(0&amp;feed!E68,LARGE(INDEX(ISNUMBER(--MID(feed!E68,ROW($1:$19),1))*
ROW($1:$19),0),ROW($1:$19))+1,1)*10^ROW($1:$19)/10)</f>
        <v>8</v>
      </c>
      <c r="F96" t="str">
        <f>feed!F68</f>
        <v>Korean War surplus</v>
      </c>
      <c r="G96" t="str">
        <f>feed!G68</f>
        <v>Gandhi-like</v>
      </c>
      <c r="H96">
        <f>SUMPRODUCT(MID(0&amp;feed!H68,LARGE(INDEX(ISNUMBER(--MID(feed!H68,ROW($1:$19),1))*
ROW($1:$19),0),ROW($1:$19))+1,1)*10^ROW($1:$19)/10)</f>
        <v>5</v>
      </c>
      <c r="I96" t="str">
        <f>feed!I68</f>
        <v>Elite</v>
      </c>
      <c r="J96">
        <f>SUMPRODUCT(MID(0&amp;feed!J68,LARGE(INDEX(ISNUMBER(--MID(feed!J68,ROW($1:$19),1))*
ROW($1:$19),0),ROW($1:$19))+1,1)*10^ROW($1:$19)/10)</f>
        <v>1</v>
      </c>
      <c r="K96">
        <f>SUMPRODUCT(MID(0&amp;feed!K68,LARGE(INDEX(ISNUMBER(--MID(feed!K68,ROW($1:$19),1))*
ROW($1:$19),0),ROW($1:$19))+1,1)*10^ROW($1:$19)/10)</f>
        <v>40</v>
      </c>
      <c r="L96">
        <f>SUMPRODUCT(MID(0&amp;feed!L68,LARGE(INDEX(ISNUMBER(--MID(feed!L68,ROW($1:$19),1))*
ROW($1:$19),0),ROW($1:$19))+1,1)*10^ROW($1:$19)/10)</f>
        <v>6</v>
      </c>
      <c r="M96" t="str">
        <f>feed!M68</f>
        <v>Central Planning</v>
      </c>
      <c r="N96">
        <f>SUMPRODUCT(MID(0&amp;feed!N68,LARGE(INDEX(ISNUMBER(--MID(feed!N68,ROW($1:$5),1))*
ROW($1:$5),0),ROW($1:$5))+1,1)*10^ROW($1:$5)/10)</f>
        <v>3680</v>
      </c>
      <c r="O96">
        <f>SUMPRODUCT(MID(0&amp;feed!O68,LARGE(INDEX(ISNUMBER(--MID(feed!O68,ROW($1:$5),1))*
ROW($1:$5),0),ROW($1:$5))+1,1)*10^ROW($1:$5)/10)</f>
        <v>9</v>
      </c>
      <c r="P96" t="str">
        <f>feed!P68</f>
        <v>Untapped</v>
      </c>
      <c r="Q96">
        <f>IF(P96=0,40, IF(P96="Depleted",0, IF(P96="Near Depletion",10, IF(P96="Plentiful",70, IF(P96="Untapped",90,"Error")))))</f>
        <v>90</v>
      </c>
      <c r="R96" t="str">
        <f>feed!Q68</f>
        <v>Large</v>
      </c>
      <c r="S96">
        <f>IF(R96="None",0, IF(R96="Meagre",1.5, IF(R96="Small",3, IF(R96="Mediocre",4.5, IF(R96="Somewhat Large",6, IF(R96="Large",7.5, IF(R96="Powerful",9, IF(R96="Very Powerful",10,"Error"))))))))</f>
        <v>7.5</v>
      </c>
      <c r="T96" t="str">
        <f>feed!R68</f>
        <v>Southern Africa</v>
      </c>
      <c r="U96" t="str">
        <f>feed!S68</f>
        <v>Soviet Union</v>
      </c>
      <c r="V9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96" t="str">
        <f>feed!U68</f>
        <v>http://blocgame.com/stats.php?id=48410</v>
      </c>
      <c r="X96" s="4">
        <f>SUMPRODUCT(MID(0&amp;feed!V68,LARGE(INDEX(ISNUMBER(--MID(feed!V68,ROW($1:$5),1))*
ROW($1:$5),0),ROW($1:$5))+1,1)*10^ROW($1:$5)/10)</f>
        <v>0</v>
      </c>
      <c r="Y96">
        <f>feed!W68</f>
        <v>0</v>
      </c>
      <c r="Z96" s="4">
        <f>V96-H96*750-K96*375-L96*375</f>
        <v>30399</v>
      </c>
      <c r="AA96" s="8">
        <f>V96/N96</f>
        <v>13.967119565217391</v>
      </c>
      <c r="AB96" s="4">
        <f>N96/6</f>
        <v>613.33333333333337</v>
      </c>
      <c r="AC96" s="4">
        <f>V96/6</f>
        <v>8566.5</v>
      </c>
    </row>
    <row r="97" spans="1:29" hidden="1" x14ac:dyDescent="0.25">
      <c r="A97" t="str">
        <f>feed!A51</f>
        <v>Violent Vegans</v>
      </c>
      <c r="B97" t="str">
        <f>feed!B51</f>
        <v>SnakeBombs</v>
      </c>
      <c r="C97" t="str">
        <f>feed!C51</f>
        <v>Interpol</v>
      </c>
      <c r="D97">
        <f>SUMPRODUCT(MID(0&amp;feed!D51,LARGE(INDEX(ISNUMBER(--MID(feed!D51,ROW($1:$19),1))*
ROW($1:$19),0),ROW($1:$19))+1,1)*10^ROW($1:$19)/10)</f>
        <v>112</v>
      </c>
      <c r="E97">
        <f>SUMPRODUCT(MID(0&amp;feed!E51,LARGE(INDEX(ISNUMBER(--MID(feed!E51,ROW($1:$19),1))*
ROW($1:$19),0),ROW($1:$19))+1,1)*10^ROW($1:$19)/10)</f>
        <v>6</v>
      </c>
      <c r="F97" t="str">
        <f>feed!F51</f>
        <v>Korean War surplus</v>
      </c>
      <c r="G97" t="str">
        <f>feed!G51</f>
        <v>Gandhi-like</v>
      </c>
      <c r="H97">
        <f>SUMPRODUCT(MID(0&amp;feed!H51,LARGE(INDEX(ISNUMBER(--MID(feed!H51,ROW($1:$19),1))*
ROW($1:$19),0),ROW($1:$19))+1,1)*10^ROW($1:$19)/10)</f>
        <v>5</v>
      </c>
      <c r="I97" t="str">
        <f>feed!I51</f>
        <v>Elite</v>
      </c>
      <c r="J97">
        <f>SUMPRODUCT(MID(0&amp;feed!J51,LARGE(INDEX(ISNUMBER(--MID(feed!J51,ROW($1:$19),1))*
ROW($1:$19),0),ROW($1:$19))+1,1)*10^ROW($1:$19)/10)</f>
        <v>1</v>
      </c>
      <c r="K97">
        <f>SUMPRODUCT(MID(0&amp;feed!K51,LARGE(INDEX(ISNUMBER(--MID(feed!K51,ROW($1:$19),1))*
ROW($1:$19),0),ROW($1:$19))+1,1)*10^ROW($1:$19)/10)</f>
        <v>45</v>
      </c>
      <c r="L97">
        <f>SUMPRODUCT(MID(0&amp;feed!L51,LARGE(INDEX(ISNUMBER(--MID(feed!L51,ROW($1:$19),1))*
ROW($1:$19),0),ROW($1:$19))+1,1)*10^ROW($1:$19)/10)</f>
        <v>18</v>
      </c>
      <c r="M97" t="str">
        <f>feed!M51</f>
        <v>Mixed Economy</v>
      </c>
      <c r="N97">
        <f>SUMPRODUCT(MID(0&amp;feed!N51,LARGE(INDEX(ISNUMBER(--MID(feed!N51,ROW($1:$5),1))*
ROW($1:$5),0),ROW($1:$5))+1,1)*10^ROW($1:$5)/10)</f>
        <v>3812</v>
      </c>
      <c r="O97">
        <f>SUMPRODUCT(MID(0&amp;feed!O51,LARGE(INDEX(ISNUMBER(--MID(feed!O51,ROW($1:$5),1))*
ROW($1:$5),0),ROW($1:$5))+1,1)*10^ROW($1:$5)/10)</f>
        <v>5524</v>
      </c>
      <c r="P97" t="str">
        <f>feed!P51</f>
        <v>Untapped</v>
      </c>
      <c r="Q97">
        <f>IF(P97=0,40, IF(P97="Depleted",0, IF(P97="Near Depletion",10, IF(P97="Plentiful",70, IF(P97="Untapped",90,"Error")))))</f>
        <v>90</v>
      </c>
      <c r="R97" t="str">
        <f>feed!Q51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feed!R51</f>
        <v>Atlas</v>
      </c>
      <c r="U97" t="str">
        <f>feed!S51</f>
        <v>Soviet Union</v>
      </c>
      <c r="V97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97" t="str">
        <f>feed!U51</f>
        <v>http://blocgame.com/stats.php?id=48869</v>
      </c>
      <c r="X97" s="4">
        <f>SUMPRODUCT(MID(0&amp;feed!V51,LARGE(INDEX(ISNUMBER(--MID(feed!V51,ROW($1:$5),1))*
ROW($1:$5),0),ROW($1:$5))+1,1)*10^ROW($1:$5)/10)</f>
        <v>0</v>
      </c>
      <c r="Y97">
        <f>feed!W51</f>
        <v>0</v>
      </c>
      <c r="Z97" s="4">
        <f>V97-H97*750-K97*375-L97*375</f>
        <v>22363</v>
      </c>
      <c r="AA97" s="8">
        <f>V97/N97</f>
        <v>13.047743966421827</v>
      </c>
      <c r="AB97" s="4">
        <f>N97/6</f>
        <v>635.33333333333337</v>
      </c>
      <c r="AC97" s="4">
        <f>V97/6</f>
        <v>8289.6666666666661</v>
      </c>
    </row>
    <row r="98" spans="1:29" hidden="1" x14ac:dyDescent="0.25">
      <c r="A98" t="str">
        <f>feed!A115</f>
        <v>bakhang</v>
      </c>
      <c r="B98" t="str">
        <f>feed!B115</f>
        <v>cukobi</v>
      </c>
      <c r="C98" t="str">
        <f>feed!C115</f>
        <v>The Order</v>
      </c>
      <c r="D98">
        <f>SUMPRODUCT(MID(0&amp;feed!D115,LARGE(INDEX(ISNUMBER(--MID(feed!D115,ROW($1:$19),1))*
ROW($1:$19),0),ROW($1:$19))+1,1)*10^ROW($1:$19)/10)</f>
        <v>116</v>
      </c>
      <c r="E98">
        <f>SUMPRODUCT(MID(0&amp;feed!E115,LARGE(INDEX(ISNUMBER(--MID(feed!E115,ROW($1:$19),1))*
ROW($1:$19),0),ROW($1:$19))+1,1)*10^ROW($1:$19)/10)</f>
        <v>15</v>
      </c>
      <c r="F98" t="str">
        <f>feed!F115</f>
        <v>Korean War surplus</v>
      </c>
      <c r="G98" t="str">
        <f>feed!G115</f>
        <v>Gandhi-like</v>
      </c>
      <c r="H98">
        <f>SUMPRODUCT(MID(0&amp;feed!H115,LARGE(INDEX(ISNUMBER(--MID(feed!H115,ROW($1:$19),1))*
ROW($1:$19),0),ROW($1:$19))+1,1)*10^ROW($1:$19)/10)</f>
        <v>5</v>
      </c>
      <c r="I98" t="str">
        <f>feed!I115</f>
        <v>Good</v>
      </c>
      <c r="J98">
        <f>SUMPRODUCT(MID(0&amp;feed!J115,LARGE(INDEX(ISNUMBER(--MID(feed!J115,ROW($1:$19),1))*
ROW($1:$19),0),ROW($1:$19))+1,1)*10^ROW($1:$19)/10)</f>
        <v>1</v>
      </c>
      <c r="K98">
        <f>SUMPRODUCT(MID(0&amp;feed!K115,LARGE(INDEX(ISNUMBER(--MID(feed!K115,ROW($1:$19),1))*
ROW($1:$19),0),ROW($1:$19))+1,1)*10^ROW($1:$19)/10)</f>
        <v>32</v>
      </c>
      <c r="L98">
        <f>SUMPRODUCT(MID(0&amp;feed!L115,LARGE(INDEX(ISNUMBER(--MID(feed!L115,ROW($1:$19),1))*
ROW($1:$19),0),ROW($1:$19))+1,1)*10^ROW($1:$19)/10)</f>
        <v>14</v>
      </c>
      <c r="M98" t="str">
        <f>feed!M115</f>
        <v>Central Planning</v>
      </c>
      <c r="N98">
        <f>SUMPRODUCT(MID(0&amp;feed!N115,LARGE(INDEX(ISNUMBER(--MID(feed!N115,ROW($1:$5),1))*
ROW($1:$5),0),ROW($1:$5))+1,1)*10^ROW($1:$5)/10)</f>
        <v>3241</v>
      </c>
      <c r="O98">
        <f>SUMPRODUCT(MID(0&amp;feed!O115,LARGE(INDEX(ISNUMBER(--MID(feed!O115,ROW($1:$5),1))*
ROW($1:$5),0),ROW($1:$5))+1,1)*10^ROW($1:$5)/10)</f>
        <v>6955</v>
      </c>
      <c r="P98" t="str">
        <f>feed!P115</f>
        <v>Untapped</v>
      </c>
      <c r="Q98">
        <f>IF(P98=0,40, IF(P98="Depleted",0, IF(P98="Near Depletion",10, IF(P98="Plentiful",70, IF(P98="Untapped",90,"Error")))))</f>
        <v>90</v>
      </c>
      <c r="R98" t="str">
        <f>feed!Q115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feed!R115</f>
        <v>Atlas</v>
      </c>
      <c r="U98" t="str">
        <f>feed!S115</f>
        <v>Soviet Union</v>
      </c>
      <c r="V98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40085</v>
      </c>
      <c r="W98" t="str">
        <f>feed!U115</f>
        <v>http://blocgame.com/stats.php?id=60485</v>
      </c>
      <c r="X98" s="4">
        <f>SUMPRODUCT(MID(0&amp;feed!V115,LARGE(INDEX(ISNUMBER(--MID(feed!V115,ROW($1:$5),1))*
ROW($1:$5),0),ROW($1:$5))+1,1)*10^ROW($1:$5)/10)</f>
        <v>0</v>
      </c>
      <c r="Y98">
        <f>feed!W115</f>
        <v>0</v>
      </c>
      <c r="Z98" s="4">
        <f>V98-H98*750-K98*375-L98*375</f>
        <v>19085</v>
      </c>
      <c r="AA98" s="8">
        <f>V98/N98</f>
        <v>12.368096266584388</v>
      </c>
      <c r="AB98" s="4">
        <f>N98/6</f>
        <v>540.16666666666663</v>
      </c>
      <c r="AC98" s="4">
        <f>V98/6</f>
        <v>6680.833333333333</v>
      </c>
    </row>
    <row r="99" spans="1:29" hidden="1" x14ac:dyDescent="0.25">
      <c r="A99" t="str">
        <f>feed!A105</f>
        <v>Mesopotamia</v>
      </c>
      <c r="B99" t="str">
        <f>feed!B105</f>
        <v>Arcturus</v>
      </c>
      <c r="C99" t="str">
        <f>feed!C105</f>
        <v>The Order</v>
      </c>
      <c r="D99">
        <f>SUMPRODUCT(MID(0&amp;feed!D105,LARGE(INDEX(ISNUMBER(--MID(feed!D105,ROW($1:$19),1))*
ROW($1:$19),0),ROW($1:$19))+1,1)*10^ROW($1:$19)/10)</f>
        <v>119</v>
      </c>
      <c r="E99">
        <f>SUMPRODUCT(MID(0&amp;feed!E105,LARGE(INDEX(ISNUMBER(--MID(feed!E105,ROW($1:$19),1))*
ROW($1:$19),0),ROW($1:$19))+1,1)*10^ROW($1:$19)/10)</f>
        <v>11</v>
      </c>
      <c r="F99" t="str">
        <f>feed!F105</f>
        <v>Korean War surplus</v>
      </c>
      <c r="G99" t="str">
        <f>feed!G105</f>
        <v>Gandhi-like</v>
      </c>
      <c r="H99">
        <f>SUMPRODUCT(MID(0&amp;feed!H105,LARGE(INDEX(ISNUMBER(--MID(feed!H105,ROW($1:$19),1))*
ROW($1:$19),0),ROW($1:$19))+1,1)*10^ROW($1:$19)/10)</f>
        <v>5</v>
      </c>
      <c r="I99" t="str">
        <f>feed!I105</f>
        <v>Good</v>
      </c>
      <c r="J99">
        <f>SUMPRODUCT(MID(0&amp;feed!J105,LARGE(INDEX(ISNUMBER(--MID(feed!J105,ROW($1:$19),1))*
ROW($1:$19),0),ROW($1:$19))+1,1)*10^ROW($1:$19)/10)</f>
        <v>1</v>
      </c>
      <c r="K99">
        <f>SUMPRODUCT(MID(0&amp;feed!K105,LARGE(INDEX(ISNUMBER(--MID(feed!K105,ROW($1:$19),1))*
ROW($1:$19),0),ROW($1:$19))+1,1)*10^ROW($1:$19)/10)</f>
        <v>26</v>
      </c>
      <c r="L99">
        <f>SUMPRODUCT(MID(0&amp;feed!L105,LARGE(INDEX(ISNUMBER(--MID(feed!L105,ROW($1:$19),1))*
ROW($1:$19),0),ROW($1:$19))+1,1)*10^ROW($1:$19)/10)</f>
        <v>18</v>
      </c>
      <c r="M99" t="str">
        <f>feed!M105</f>
        <v>Mixed Economy</v>
      </c>
      <c r="N99">
        <f>SUMPRODUCT(MID(0&amp;feed!N105,LARGE(INDEX(ISNUMBER(--MID(feed!N105,ROW($1:$5),1))*
ROW($1:$5),0),ROW($1:$5))+1,1)*10^ROW($1:$5)/10)</f>
        <v>3309</v>
      </c>
      <c r="O99">
        <f>SUMPRODUCT(MID(0&amp;feed!O105,LARGE(INDEX(ISNUMBER(--MID(feed!O105,ROW($1:$5),1))*
ROW($1:$5),0),ROW($1:$5))+1,1)*10^ROW($1:$5)/10)</f>
        <v>5236</v>
      </c>
      <c r="P99" t="str">
        <f>feed!P105</f>
        <v>Untapped</v>
      </c>
      <c r="Q99">
        <f>IF(P99=0,40, IF(P99="Depleted",0, IF(P99="Near Depletion",10, IF(P99="Plentiful",70, IF(P99="Untapped",90,"Error")))))</f>
        <v>90</v>
      </c>
      <c r="R99" t="str">
        <f>feed!Q105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feed!R105</f>
        <v>Mesopotamia</v>
      </c>
      <c r="U99" t="str">
        <f>feed!S105</f>
        <v>United States</v>
      </c>
      <c r="V99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37057</v>
      </c>
      <c r="W99" t="str">
        <f>feed!U105</f>
        <v>http://blocgame.com/stats.php?id=42045</v>
      </c>
      <c r="X99" s="4">
        <f>SUMPRODUCT(MID(0&amp;feed!V105,LARGE(INDEX(ISNUMBER(--MID(feed!V105,ROW($1:$5),1))*
ROW($1:$5),0),ROW($1:$5))+1,1)*10^ROW($1:$5)/10)</f>
        <v>0</v>
      </c>
      <c r="Y99">
        <f>feed!W105</f>
        <v>0</v>
      </c>
      <c r="Z99" s="4">
        <f>V99-H99*750-K99*375-L99*375</f>
        <v>16807</v>
      </c>
      <c r="AA99" s="8">
        <f>V99/N99</f>
        <v>11.19885161680266</v>
      </c>
      <c r="AB99" s="4">
        <f>N99/6</f>
        <v>551.5</v>
      </c>
      <c r="AC99" s="4">
        <f>V99/6</f>
        <v>6176.166666666667</v>
      </c>
    </row>
    <row r="100" spans="1:29" hidden="1" x14ac:dyDescent="0.25">
      <c r="A100" t="str">
        <f>feed!A149</f>
        <v>Kitt</v>
      </c>
      <c r="B100" t="str">
        <f>feed!B149</f>
        <v>cici</v>
      </c>
      <c r="C100" t="str">
        <f>feed!C149</f>
        <v>PIRATES</v>
      </c>
      <c r="D100">
        <f>SUMPRODUCT(MID(0&amp;feed!D149,LARGE(INDEX(ISNUMBER(--MID(feed!D149,ROW($1:$19),1))*
ROW($1:$19),0),ROW($1:$19))+1,1)*10^ROW($1:$19)/10)</f>
        <v>134</v>
      </c>
      <c r="E100">
        <f>SUMPRODUCT(MID(0&amp;feed!E149,LARGE(INDEX(ISNUMBER(--MID(feed!E149,ROW($1:$19),1))*
ROW($1:$19),0),ROW($1:$19))+1,1)*10^ROW($1:$19)/10)</f>
        <v>0</v>
      </c>
      <c r="F100" t="str">
        <f>feed!F149</f>
        <v>Korean War surplus</v>
      </c>
      <c r="G100" t="str">
        <f>feed!G149</f>
        <v>Normal</v>
      </c>
      <c r="H100">
        <f>SUMPRODUCT(MID(0&amp;feed!H149,LARGE(INDEX(ISNUMBER(--MID(feed!H149,ROW($1:$19),1))*
ROW($1:$19),0),ROW($1:$19))+1,1)*10^ROW($1:$19)/10)</f>
        <v>5</v>
      </c>
      <c r="I100" t="str">
        <f>feed!I149</f>
        <v>Elite</v>
      </c>
      <c r="J100">
        <f>SUMPRODUCT(MID(0&amp;feed!J149,LARGE(INDEX(ISNUMBER(--MID(feed!J149,ROW($1:$19),1))*
ROW($1:$19),0),ROW($1:$19))+1,1)*10^ROW($1:$19)/10)</f>
        <v>1</v>
      </c>
      <c r="K100">
        <f>SUMPRODUCT(MID(0&amp;feed!K149,LARGE(INDEX(ISNUMBER(--MID(feed!K149,ROW($1:$19),1))*
ROW($1:$19),0),ROW($1:$19))+1,1)*10^ROW($1:$19)/10)</f>
        <v>22</v>
      </c>
      <c r="L100">
        <f>SUMPRODUCT(MID(0&amp;feed!L149,LARGE(INDEX(ISNUMBER(--MID(feed!L149,ROW($1:$19),1))*
ROW($1:$19),0),ROW($1:$19))+1,1)*10^ROW($1:$19)/10)</f>
        <v>13</v>
      </c>
      <c r="M100" t="str">
        <f>feed!M149</f>
        <v>Mixed Economy</v>
      </c>
      <c r="N100">
        <f>SUMPRODUCT(MID(0&amp;feed!N149,LARGE(INDEX(ISNUMBER(--MID(feed!N149,ROW($1:$5),1))*
ROW($1:$5),0),ROW($1:$5))+1,1)*10^ROW($1:$5)/10)</f>
        <v>2892</v>
      </c>
      <c r="O100">
        <f>SUMPRODUCT(MID(0&amp;feed!O149,LARGE(INDEX(ISNUMBER(--MID(feed!O149,ROW($1:$5),1))*
ROW($1:$5),0),ROW($1:$5))+1,1)*10^ROW($1:$5)/10)</f>
        <v>210</v>
      </c>
      <c r="P100" t="str">
        <f>feed!P149</f>
        <v>Untapped</v>
      </c>
      <c r="Q100">
        <f>IF(P100=0,40, IF(P100="Depleted",0, IF(P100="Near Depletion",10, IF(P100="Plentiful",70, IF(P100="Untapped",90,"Error")))))</f>
        <v>90</v>
      </c>
      <c r="R100" t="str">
        <f>feed!Q149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feed!R149</f>
        <v>Indochina</v>
      </c>
      <c r="U100" t="str">
        <f>feed!S149</f>
        <v>Soviet Union</v>
      </c>
      <c r="V100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30000</v>
      </c>
      <c r="W100" t="str">
        <f>feed!U149</f>
        <v>http://blocgame.com/stats.php?id=64247</v>
      </c>
      <c r="X100" s="4">
        <f>SUMPRODUCT(MID(0&amp;feed!V149,LARGE(INDEX(ISNUMBER(--MID(feed!V149,ROW($1:$5),1))*
ROW($1:$5),0),ROW($1:$5))+1,1)*10^ROW($1:$5)/10)</f>
        <v>1</v>
      </c>
      <c r="Y100">
        <f>feed!W149</f>
        <v>0</v>
      </c>
      <c r="Z100" s="4">
        <f>V100-H100*750-K100*375-L100*375</f>
        <v>13125</v>
      </c>
      <c r="AA100" s="8">
        <f>V100/N100</f>
        <v>10.37344398340249</v>
      </c>
      <c r="AB100" s="4">
        <f>N100/6</f>
        <v>482</v>
      </c>
      <c r="AC100" s="4">
        <f>V100/6</f>
        <v>5000</v>
      </c>
    </row>
    <row r="101" spans="1:29" hidden="1" x14ac:dyDescent="0.25">
      <c r="A101" t="str">
        <f>feed!A7</f>
        <v>Markovia</v>
      </c>
      <c r="B101" t="str">
        <f>feed!B7</f>
        <v>RDM HC</v>
      </c>
      <c r="C101" t="str">
        <f>feed!C7</f>
        <v>The Federal Colonies</v>
      </c>
      <c r="D101">
        <f>SUMPRODUCT(MID(0&amp;feed!D7,LARGE(INDEX(ISNUMBER(--MID(feed!D7,ROW($1:$19),1))*
ROW($1:$19),0),ROW($1:$19))+1,1)*10^ROW($1:$19)/10)</f>
        <v>149</v>
      </c>
      <c r="E101">
        <f>SUMPRODUCT(MID(0&amp;feed!E7,LARGE(INDEX(ISNUMBER(--MID(feed!E7,ROW($1:$19),1))*
ROW($1:$19),0),ROW($1:$19))+1,1)*10^ROW($1:$19)/10)</f>
        <v>13</v>
      </c>
      <c r="F101" t="str">
        <f>feed!F7</f>
        <v>Korean War surplus</v>
      </c>
      <c r="G101" t="str">
        <f>feed!G7</f>
        <v>Gandhi-like</v>
      </c>
      <c r="H101">
        <f>SUMPRODUCT(MID(0&amp;feed!H7,LARGE(INDEX(ISNUMBER(--MID(feed!H7,ROW($1:$19),1))*
ROW($1:$19),0),ROW($1:$19))+1,1)*10^ROW($1:$19)/10)</f>
        <v>5</v>
      </c>
      <c r="I101" t="str">
        <f>feed!I7</f>
        <v>Elite</v>
      </c>
      <c r="J101">
        <f>SUMPRODUCT(MID(0&amp;feed!J7,LARGE(INDEX(ISNUMBER(--MID(feed!J7,ROW($1:$19),1))*
ROW($1:$19),0),ROW($1:$19))+1,1)*10^ROW($1:$19)/10)</f>
        <v>1</v>
      </c>
      <c r="K101">
        <f>SUMPRODUCT(MID(0&amp;feed!K7,LARGE(INDEX(ISNUMBER(--MID(feed!K7,ROW($1:$19),1))*
ROW($1:$19),0),ROW($1:$19))+1,1)*10^ROW($1:$19)/10)</f>
        <v>37</v>
      </c>
      <c r="L101">
        <f>SUMPRODUCT(MID(0&amp;feed!L7,LARGE(INDEX(ISNUMBER(--MID(feed!L7,ROW($1:$19),1))*
ROW($1:$19),0),ROW($1:$19))+1,1)*10^ROW($1:$19)/10)</f>
        <v>17</v>
      </c>
      <c r="M101" t="str">
        <f>feed!M7</f>
        <v>Free Market</v>
      </c>
      <c r="N101">
        <f>SUMPRODUCT(MID(0&amp;feed!N7,LARGE(INDEX(ISNUMBER(--MID(feed!N7,ROW($1:$5),1))*
ROW($1:$5),0),ROW($1:$5))+1,1)*10^ROW($1:$5)/10)</f>
        <v>5279</v>
      </c>
      <c r="O101">
        <f>SUMPRODUCT(MID(0&amp;feed!O7,LARGE(INDEX(ISNUMBER(--MID(feed!O7,ROW($1:$5),1))*
ROW($1:$5),0),ROW($1:$5))+1,1)*10^ROW($1:$5)/10)</f>
        <v>17</v>
      </c>
      <c r="P101" t="str">
        <f>feed!P7</f>
        <v>Untapped</v>
      </c>
      <c r="Q101">
        <f>IF(P101=0,40, IF(P101="Depleted",0, IF(P101="Near Depletion",10, IF(P101="Plentiful",70, IF(P101="Untapped",90,"Error")))))</f>
        <v>90</v>
      </c>
      <c r="R101" t="str">
        <f>feed!Q7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feed!R7</f>
        <v>Caribbean</v>
      </c>
      <c r="U101" t="str">
        <f>feed!S7</f>
        <v>United States</v>
      </c>
      <c r="V101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101" t="str">
        <f>feed!U7</f>
        <v>http://blocgame.com/stats.php?id=58369</v>
      </c>
      <c r="X101" s="4">
        <f>SUMPRODUCT(MID(0&amp;feed!V7,LARGE(INDEX(ISNUMBER(--MID(feed!V7,ROW($1:$5),1))*
ROW($1:$5),0),ROW($1:$5))+1,1)*10^ROW($1:$5)/10)</f>
        <v>0</v>
      </c>
      <c r="Y101">
        <f>feed!W7</f>
        <v>0</v>
      </c>
      <c r="Z101" s="4">
        <f>V101-H101*750-K101*375-L101*375</f>
        <v>20119</v>
      </c>
      <c r="AA101" s="8">
        <f>V101/N101</f>
        <v>8.3574540632695591</v>
      </c>
      <c r="AB101" s="4">
        <f>N101/6</f>
        <v>879.83333333333337</v>
      </c>
      <c r="AC101" s="4">
        <f>V101/6</f>
        <v>7353.166666666667</v>
      </c>
    </row>
    <row r="102" spans="1:29" hidden="1" x14ac:dyDescent="0.25">
      <c r="A102" t="str">
        <f>feed!A408</f>
        <v>Walmart</v>
      </c>
      <c r="B102" t="str">
        <f>feed!B408</f>
        <v>Jeddy</v>
      </c>
      <c r="C102" t="str">
        <f>feed!C408</f>
        <v>The Order</v>
      </c>
      <c r="D102">
        <f>SUMPRODUCT(MID(0&amp;feed!D408,LARGE(INDEX(ISNUMBER(--MID(feed!D408,ROW($1:$19),1))*
ROW($1:$19),0),ROW($1:$19))+1,1)*10^ROW($1:$19)/10)</f>
        <v>195</v>
      </c>
      <c r="E102">
        <f>SUMPRODUCT(MID(0&amp;feed!E408,LARGE(INDEX(ISNUMBER(--MID(feed!E408,ROW($1:$19),1))*
ROW($1:$19),0),ROW($1:$19))+1,1)*10^ROW($1:$19)/10)</f>
        <v>6</v>
      </c>
      <c r="F102" t="str">
        <f>feed!F408</f>
        <v>Vietnam War surplus</v>
      </c>
      <c r="G102" t="str">
        <f>feed!G408</f>
        <v>Gandhi-like</v>
      </c>
      <c r="H102">
        <f>SUMPRODUCT(MID(0&amp;feed!H408,LARGE(INDEX(ISNUMBER(--MID(feed!H408,ROW($1:$19),1))*
ROW($1:$19),0),ROW($1:$19))+1,1)*10^ROW($1:$19)/10)</f>
        <v>5</v>
      </c>
      <c r="I102" t="str">
        <f>feed!I408</f>
        <v>Good</v>
      </c>
      <c r="J102">
        <f>SUMPRODUCT(MID(0&amp;feed!J408,LARGE(INDEX(ISNUMBER(--MID(feed!J408,ROW($1:$19),1))*
ROW($1:$19),0),ROW($1:$19))+1,1)*10^ROW($1:$19)/10)</f>
        <v>0</v>
      </c>
      <c r="K102">
        <f>SUMPRODUCT(MID(0&amp;feed!K408,LARGE(INDEX(ISNUMBER(--MID(feed!K408,ROW($1:$19),1))*
ROW($1:$19),0),ROW($1:$19))+1,1)*10^ROW($1:$19)/10)</f>
        <v>50</v>
      </c>
      <c r="L102">
        <f>SUMPRODUCT(MID(0&amp;feed!L408,LARGE(INDEX(ISNUMBER(--MID(feed!L408,ROW($1:$19),1))*
ROW($1:$19),0),ROW($1:$19))+1,1)*10^ROW($1:$19)/10)</f>
        <v>0</v>
      </c>
      <c r="M102" t="str">
        <f>feed!M408</f>
        <v>Mixed Economy</v>
      </c>
      <c r="N102">
        <f>SUMPRODUCT(MID(0&amp;feed!N408,LARGE(INDEX(ISNUMBER(--MID(feed!N408,ROW($1:$5),1))*
ROW($1:$5),0),ROW($1:$5))+1,1)*10^ROW($1:$5)/10)</f>
        <v>1619</v>
      </c>
      <c r="O102">
        <f>SUMPRODUCT(MID(0&amp;feed!O408,LARGE(INDEX(ISNUMBER(--MID(feed!O408,ROW($1:$5),1))*
ROW($1:$5),0),ROW($1:$5))+1,1)*10^ROW($1:$5)/10)</f>
        <v>38</v>
      </c>
      <c r="P102" t="str">
        <f>feed!P408</f>
        <v>Plentiful</v>
      </c>
      <c r="Q102">
        <f>IF(P102=0,40, IF(P102="Depleted",0, IF(P102="Near Depletion",10, IF(P102="Plentiful",70, IF(P102="Untapped",90,"Error")))))</f>
        <v>70</v>
      </c>
      <c r="R102" t="str">
        <f>feed!Q408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feed!R408</f>
        <v>China</v>
      </c>
      <c r="U102" t="str">
        <f>feed!S408</f>
        <v>Neutral</v>
      </c>
      <c r="V102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67199</v>
      </c>
      <c r="W102" t="str">
        <f>feed!U408</f>
        <v>http://blocgame.com/stats.php?id=57903</v>
      </c>
      <c r="X102" s="4">
        <f>SUMPRODUCT(MID(0&amp;feed!V408,LARGE(INDEX(ISNUMBER(--MID(feed!V408,ROW($1:$5),1))*
ROW($1:$5),0),ROW($1:$5))+1,1)*10^ROW($1:$5)/10)</f>
        <v>0</v>
      </c>
      <c r="Y102">
        <f>feed!W408</f>
        <v>0</v>
      </c>
      <c r="Z102" s="4">
        <f>V102-H102*750-K102*375-L102*375</f>
        <v>44699</v>
      </c>
      <c r="AA102" s="8">
        <f>V102/N102</f>
        <v>41.506485484867198</v>
      </c>
      <c r="AB102" s="4">
        <f>N102/6</f>
        <v>269.83333333333331</v>
      </c>
      <c r="AC102" s="4">
        <f>V102/6</f>
        <v>11199.833333333334</v>
      </c>
    </row>
    <row r="103" spans="1:29" hidden="1" x14ac:dyDescent="0.25">
      <c r="A103" t="str">
        <f>feed!A471</f>
        <v>Sri Mersing</v>
      </c>
      <c r="B103" t="str">
        <f>feed!B471</f>
        <v>Rafiqi12</v>
      </c>
      <c r="C103" t="str">
        <f>feed!C471</f>
        <v>PIRATES</v>
      </c>
      <c r="D103">
        <f>SUMPRODUCT(MID(0&amp;feed!D471,LARGE(INDEX(ISNUMBER(--MID(feed!D471,ROW($1:$19),1))*
ROW($1:$19),0),ROW($1:$19))+1,1)*10^ROW($1:$19)/10)</f>
        <v>138</v>
      </c>
      <c r="E103">
        <f>SUMPRODUCT(MID(0&amp;feed!E471,LARGE(INDEX(ISNUMBER(--MID(feed!E471,ROW($1:$19),1))*
ROW($1:$19),0),ROW($1:$19))+1,1)*10^ROW($1:$19)/10)</f>
        <v>15</v>
      </c>
      <c r="F103" t="str">
        <f>feed!F471</f>
        <v>Korean War surplus</v>
      </c>
      <c r="G103" t="str">
        <f>feed!G471</f>
        <v>Angelic</v>
      </c>
      <c r="H103">
        <f>SUMPRODUCT(MID(0&amp;feed!H471,LARGE(INDEX(ISNUMBER(--MID(feed!H471,ROW($1:$19),1))*
ROW($1:$19),0),ROW($1:$19))+1,1)*10^ROW($1:$19)/10)</f>
        <v>5</v>
      </c>
      <c r="I103" t="str">
        <f>feed!I471</f>
        <v>Standard</v>
      </c>
      <c r="J103">
        <f>SUMPRODUCT(MID(0&amp;feed!J471,LARGE(INDEX(ISNUMBER(--MID(feed!J471,ROW($1:$19),1))*
ROW($1:$19),0),ROW($1:$19))+1,1)*10^ROW($1:$19)/10)</f>
        <v>0</v>
      </c>
      <c r="K103">
        <f>SUMPRODUCT(MID(0&amp;feed!K471,LARGE(INDEX(ISNUMBER(--MID(feed!K471,ROW($1:$19),1))*
ROW($1:$19),0),ROW($1:$19))+1,1)*10^ROW($1:$19)/10)</f>
        <v>31</v>
      </c>
      <c r="L103">
        <f>SUMPRODUCT(MID(0&amp;feed!L471,LARGE(INDEX(ISNUMBER(--MID(feed!L471,ROW($1:$19),1))*
ROW($1:$19),0),ROW($1:$19))+1,1)*10^ROW($1:$19)/10)</f>
        <v>14</v>
      </c>
      <c r="M103" t="str">
        <f>feed!M471</f>
        <v>Central Planning</v>
      </c>
      <c r="N103">
        <f>SUMPRODUCT(MID(0&amp;feed!N471,LARGE(INDEX(ISNUMBER(--MID(feed!N471,ROW($1:$5),1))*
ROW($1:$5),0),ROW($1:$5))+1,1)*10^ROW($1:$5)/10)</f>
        <v>1402</v>
      </c>
      <c r="O103">
        <f>SUMPRODUCT(MID(0&amp;feed!O471,LARGE(INDEX(ISNUMBER(--MID(feed!O471,ROW($1:$5),1))*
ROW($1:$5),0),ROW($1:$5))+1,1)*10^ROW($1:$5)/10)</f>
        <v>394</v>
      </c>
      <c r="P103" t="str">
        <f>feed!P471</f>
        <v>Untapped</v>
      </c>
      <c r="Q103">
        <f>IF(P103=0,40, IF(P103="Depleted",0, IF(P103="Near Depletion",10, IF(P103="Plentiful",70, IF(P103="Untapped",90,"Error")))))</f>
        <v>90</v>
      </c>
      <c r="R103" t="str">
        <f>feed!Q471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feed!R471</f>
        <v>East Indies</v>
      </c>
      <c r="U103" t="str">
        <f>feed!S471</f>
        <v>Soviet Union</v>
      </c>
      <c r="V103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47770</v>
      </c>
      <c r="W103" t="str">
        <f>feed!U471</f>
        <v>http://blocgame.com/stats.php?id=64413</v>
      </c>
      <c r="X103" s="4">
        <f>SUMPRODUCT(MID(0&amp;feed!V471,LARGE(INDEX(ISNUMBER(--MID(feed!V471,ROW($1:$5),1))*
ROW($1:$5),0),ROW($1:$5))+1,1)*10^ROW($1:$5)/10)</f>
        <v>0</v>
      </c>
      <c r="Y103">
        <f>feed!W471</f>
        <v>0</v>
      </c>
      <c r="Z103" s="4">
        <f>V103-H103*750-K103*375-L103*375</f>
        <v>27145</v>
      </c>
      <c r="AA103" s="8">
        <f>V103/N103</f>
        <v>34.07275320970043</v>
      </c>
      <c r="AB103" s="4">
        <f>N103/6</f>
        <v>233.66666666666666</v>
      </c>
      <c r="AC103" s="4">
        <f>V103/6</f>
        <v>7961.666666666667</v>
      </c>
    </row>
    <row r="104" spans="1:29" hidden="1" x14ac:dyDescent="0.25">
      <c r="A104" t="str">
        <f>feed!A228</f>
        <v>San Palomino</v>
      </c>
      <c r="B104" t="str">
        <f>feed!B228</f>
        <v>Akiravo</v>
      </c>
      <c r="C104" t="str">
        <f>feed!C228</f>
        <v>The Order</v>
      </c>
      <c r="D104">
        <f>SUMPRODUCT(MID(0&amp;feed!D228,LARGE(INDEX(ISNUMBER(--MID(feed!D228,ROW($1:$19),1))*
ROW($1:$19),0),ROW($1:$19))+1,1)*10^ROW($1:$19)/10)</f>
        <v>157</v>
      </c>
      <c r="E104">
        <f>SUMPRODUCT(MID(0&amp;feed!E228,LARGE(INDEX(ISNUMBER(--MID(feed!E228,ROW($1:$19),1))*
ROW($1:$19),0),ROW($1:$19))+1,1)*10^ROW($1:$19)/10)</f>
        <v>4</v>
      </c>
      <c r="F104" t="str">
        <f>feed!F228</f>
        <v>Korean War surplus</v>
      </c>
      <c r="G104" t="str">
        <f>feed!G228</f>
        <v>Gandhi-like</v>
      </c>
      <c r="H104">
        <f>SUMPRODUCT(MID(0&amp;feed!H228,LARGE(INDEX(ISNUMBER(--MID(feed!H228,ROW($1:$19),1))*
ROW($1:$19),0),ROW($1:$19))+1,1)*10^ROW($1:$19)/10)</f>
        <v>5</v>
      </c>
      <c r="I104" t="str">
        <f>feed!I228</f>
        <v>Good</v>
      </c>
      <c r="J104">
        <f>SUMPRODUCT(MID(0&amp;feed!J228,LARGE(INDEX(ISNUMBER(--MID(feed!J228,ROW($1:$19),1))*
ROW($1:$19),0),ROW($1:$19))+1,1)*10^ROW($1:$19)/10)</f>
        <v>0</v>
      </c>
      <c r="K104">
        <f>SUMPRODUCT(MID(0&amp;feed!K228,LARGE(INDEX(ISNUMBER(--MID(feed!K228,ROW($1:$19),1))*
ROW($1:$19),0),ROW($1:$19))+1,1)*10^ROW($1:$19)/10)</f>
        <v>32</v>
      </c>
      <c r="L104">
        <f>SUMPRODUCT(MID(0&amp;feed!L228,LARGE(INDEX(ISNUMBER(--MID(feed!L228,ROW($1:$19),1))*
ROW($1:$19),0),ROW($1:$19))+1,1)*10^ROW($1:$19)/10)</f>
        <v>37</v>
      </c>
      <c r="M104" t="str">
        <f>feed!M228</f>
        <v>Mixed Economy</v>
      </c>
      <c r="N104">
        <f>SUMPRODUCT(MID(0&amp;feed!N228,LARGE(INDEX(ISNUMBER(--MID(feed!N228,ROW($1:$5),1))*
ROW($1:$5),0),ROW($1:$5))+1,1)*10^ROW($1:$5)/10)</f>
        <v>2417</v>
      </c>
      <c r="O104">
        <f>SUMPRODUCT(MID(0&amp;feed!O228,LARGE(INDEX(ISNUMBER(--MID(feed!O228,ROW($1:$5),1))*
ROW($1:$5),0),ROW($1:$5))+1,1)*10^ROW($1:$5)/10)</f>
        <v>8174</v>
      </c>
      <c r="P104" t="str">
        <f>feed!P228</f>
        <v>Untapped</v>
      </c>
      <c r="Q104">
        <f>IF(P104=0,40, IF(P104="Depleted",0, IF(P104="Near Depletion",10, IF(P104="Plentiful",70, IF(P104="Untapped",90,"Error")))))</f>
        <v>90</v>
      </c>
      <c r="R104" t="str">
        <f>feed!Q228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feed!R228</f>
        <v>Persia</v>
      </c>
      <c r="U104" t="str">
        <f>feed!S228</f>
        <v>United States</v>
      </c>
      <c r="V10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64948</v>
      </c>
      <c r="W104" t="str">
        <f>feed!U228</f>
        <v>http://blocgame.com/stats.php?id=51103</v>
      </c>
      <c r="X104" s="4">
        <f>SUMPRODUCT(MID(0&amp;feed!V228,LARGE(INDEX(ISNUMBER(--MID(feed!V228,ROW($1:$5),1))*
ROW($1:$5),0),ROW($1:$5))+1,1)*10^ROW($1:$5)/10)</f>
        <v>0</v>
      </c>
      <c r="Y104">
        <f>feed!W228</f>
        <v>0</v>
      </c>
      <c r="Z104" s="4">
        <f>V104-H104*750-K104*375-L104*375</f>
        <v>35323</v>
      </c>
      <c r="AA104" s="8">
        <f>V104/N104</f>
        <v>26.871328092676873</v>
      </c>
      <c r="AB104" s="4">
        <f>N104/6</f>
        <v>402.83333333333331</v>
      </c>
      <c r="AC104" s="4">
        <f>V104/6</f>
        <v>10824.666666666666</v>
      </c>
    </row>
    <row r="105" spans="1:29" hidden="1" x14ac:dyDescent="0.25">
      <c r="A105" t="str">
        <f>feed!A140</f>
        <v>Lolesco</v>
      </c>
      <c r="B105" t="str">
        <f>feed!B140</f>
        <v>Lolesco</v>
      </c>
      <c r="C105" t="str">
        <f>feed!C140</f>
        <v>The Order</v>
      </c>
      <c r="D105">
        <f>SUMPRODUCT(MID(0&amp;feed!D140,LARGE(INDEX(ISNUMBER(--MID(feed!D140,ROW($1:$19),1))*
ROW($1:$19),0),ROW($1:$19))+1,1)*10^ROW($1:$19)/10)</f>
        <v>170</v>
      </c>
      <c r="E105">
        <f>SUMPRODUCT(MID(0&amp;feed!E140,LARGE(INDEX(ISNUMBER(--MID(feed!E140,ROW($1:$19),1))*
ROW($1:$19),0),ROW($1:$19))+1,1)*10^ROW($1:$19)/10)</f>
        <v>5</v>
      </c>
      <c r="F105" t="str">
        <f>feed!F140</f>
        <v>Korean War surplus</v>
      </c>
      <c r="G105" t="str">
        <f>feed!G140</f>
        <v>Gandhi-like</v>
      </c>
      <c r="H105">
        <f>SUMPRODUCT(MID(0&amp;feed!H140,LARGE(INDEX(ISNUMBER(--MID(feed!H140,ROW($1:$19),1))*
ROW($1:$19),0),ROW($1:$19))+1,1)*10^ROW($1:$19)/10)</f>
        <v>5</v>
      </c>
      <c r="I105" t="str">
        <f>feed!I140</f>
        <v>Poor</v>
      </c>
      <c r="J105">
        <f>SUMPRODUCT(MID(0&amp;feed!J140,LARGE(INDEX(ISNUMBER(--MID(feed!J140,ROW($1:$19),1))*
ROW($1:$19),0),ROW($1:$19))+1,1)*10^ROW($1:$19)/10)</f>
        <v>0</v>
      </c>
      <c r="K105">
        <f>SUMPRODUCT(MID(0&amp;feed!K140,LARGE(INDEX(ISNUMBER(--MID(feed!K140,ROW($1:$19),1))*
ROW($1:$19),0),ROW($1:$19))+1,1)*10^ROW($1:$19)/10)</f>
        <v>72</v>
      </c>
      <c r="L105">
        <f>SUMPRODUCT(MID(0&amp;feed!L140,LARGE(INDEX(ISNUMBER(--MID(feed!L140,ROW($1:$19),1))*
ROW($1:$19),0),ROW($1:$19))+1,1)*10^ROW($1:$19)/10)</f>
        <v>30</v>
      </c>
      <c r="M105" t="str">
        <f>feed!M140</f>
        <v>Central Planning</v>
      </c>
      <c r="N105">
        <f>SUMPRODUCT(MID(0&amp;feed!N140,LARGE(INDEX(ISNUMBER(--MID(feed!N140,ROW($1:$5),1))*
ROW($1:$5),0),ROW($1:$5))+1,1)*10^ROW($1:$5)/10)</f>
        <v>2939</v>
      </c>
      <c r="O105">
        <f>SUMPRODUCT(MID(0&amp;feed!O140,LARGE(INDEX(ISNUMBER(--MID(feed!O140,ROW($1:$5),1))*
ROW($1:$5),0),ROW($1:$5))+1,1)*10^ROW($1:$5)/10)</f>
        <v>6582</v>
      </c>
      <c r="P105" t="str">
        <f>feed!P140</f>
        <v>Plentiful</v>
      </c>
      <c r="Q105">
        <f>IF(P105=0,40, IF(P105="Depleted",0, IF(P105="Near Depletion",10, IF(P105="Plentiful",70, IF(P105="Untapped",90,"Error")))))</f>
        <v>70</v>
      </c>
      <c r="R105" t="str">
        <f>feed!Q140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feed!R140</f>
        <v>Mesopotamia</v>
      </c>
      <c r="U105" t="str">
        <f>feed!S140</f>
        <v>Soviet Union</v>
      </c>
      <c r="V105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64143</v>
      </c>
      <c r="W105" t="str">
        <f>feed!U140</f>
        <v>http://blocgame.com/stats.php?id=48289</v>
      </c>
      <c r="X105" s="4">
        <f>SUMPRODUCT(MID(0&amp;feed!V140,LARGE(INDEX(ISNUMBER(--MID(feed!V140,ROW($1:$5),1))*
ROW($1:$5),0),ROW($1:$5))+1,1)*10^ROW($1:$5)/10)</f>
        <v>0</v>
      </c>
      <c r="Y105">
        <f>feed!W140</f>
        <v>0</v>
      </c>
      <c r="Z105" s="4">
        <f>V105-H105*750-K105*375-L105*375</f>
        <v>22143</v>
      </c>
      <c r="AA105" s="8">
        <f>V105/N105</f>
        <v>21.824770330044231</v>
      </c>
      <c r="AB105" s="4">
        <f>N105/6</f>
        <v>489.83333333333331</v>
      </c>
      <c r="AC105" s="4">
        <f>V105/6</f>
        <v>10690.5</v>
      </c>
    </row>
    <row r="106" spans="1:29" hidden="1" x14ac:dyDescent="0.25">
      <c r="A106" t="str">
        <f>feed!A52</f>
        <v>Skekenhouse</v>
      </c>
      <c r="B106" t="str">
        <f>feed!B52</f>
        <v>Kraast</v>
      </c>
      <c r="C106" t="str">
        <f>feed!C52</f>
        <v>The Order</v>
      </c>
      <c r="D106">
        <f>SUMPRODUCT(MID(0&amp;feed!D52,LARGE(INDEX(ISNUMBER(--MID(feed!D52,ROW($1:$19),1))*
ROW($1:$19),0),ROW($1:$19))+1,1)*10^ROW($1:$19)/10)</f>
        <v>108</v>
      </c>
      <c r="E106">
        <f>SUMPRODUCT(MID(0&amp;feed!E52,LARGE(INDEX(ISNUMBER(--MID(feed!E52,ROW($1:$19),1))*
ROW($1:$19),0),ROW($1:$19))+1,1)*10^ROW($1:$19)/10)</f>
        <v>7</v>
      </c>
      <c r="F106" t="str">
        <f>feed!F52</f>
        <v>Korean War surplus</v>
      </c>
      <c r="G106" t="str">
        <f>feed!G52</f>
        <v>Gandhi-like</v>
      </c>
      <c r="H106">
        <f>SUMPRODUCT(MID(0&amp;feed!H52,LARGE(INDEX(ISNUMBER(--MID(feed!H52,ROW($1:$19),1))*
ROW($1:$19),0),ROW($1:$19))+1,1)*10^ROW($1:$19)/10)</f>
        <v>5</v>
      </c>
      <c r="I106" t="str">
        <f>feed!I52</f>
        <v>Standard</v>
      </c>
      <c r="J106">
        <f>SUMPRODUCT(MID(0&amp;feed!J52,LARGE(INDEX(ISNUMBER(--MID(feed!J52,ROW($1:$19),1))*
ROW($1:$19),0),ROW($1:$19))+1,1)*10^ROW($1:$19)/10)</f>
        <v>0</v>
      </c>
      <c r="K106">
        <f>SUMPRODUCT(MID(0&amp;feed!K52,LARGE(INDEX(ISNUMBER(--MID(feed!K52,ROW($1:$19),1))*
ROW($1:$19),0),ROW($1:$19))+1,1)*10^ROW($1:$19)/10)</f>
        <v>50</v>
      </c>
      <c r="L106">
        <f>SUMPRODUCT(MID(0&amp;feed!L52,LARGE(INDEX(ISNUMBER(--MID(feed!L52,ROW($1:$19),1))*
ROW($1:$19),0),ROW($1:$19))+1,1)*10^ROW($1:$19)/10)</f>
        <v>46</v>
      </c>
      <c r="M106" t="str">
        <f>feed!M52</f>
        <v>Central Planning</v>
      </c>
      <c r="N106">
        <f>SUMPRODUCT(MID(0&amp;feed!N52,LARGE(INDEX(ISNUMBER(--MID(feed!N52,ROW($1:$5),1))*
ROW($1:$5),0),ROW($1:$5))+1,1)*10^ROW($1:$5)/10)</f>
        <v>3796</v>
      </c>
      <c r="O106">
        <f>SUMPRODUCT(MID(0&amp;feed!O52,LARGE(INDEX(ISNUMBER(--MID(feed!O52,ROW($1:$5),1))*
ROW($1:$5),0),ROW($1:$5))+1,1)*10^ROW($1:$5)/10)</f>
        <v>5027</v>
      </c>
      <c r="P106" t="str">
        <f>feed!P52</f>
        <v>Plentiful</v>
      </c>
      <c r="Q106">
        <f>IF(P106=0,40, IF(P106="Depleted",0, IF(P106="Near Depletion",10, IF(P106="Plentiful",70, IF(P106="Untapped",90,"Error")))))</f>
        <v>70</v>
      </c>
      <c r="R106" t="str">
        <f>feed!Q52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feed!R52</f>
        <v>Mesopotamia</v>
      </c>
      <c r="U106" t="str">
        <f>feed!S52</f>
        <v>Soviet Union</v>
      </c>
      <c r="V106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69477</v>
      </c>
      <c r="W106" t="str">
        <f>feed!U52</f>
        <v>http://blocgame.com/stats.php?id=62962</v>
      </c>
      <c r="X106" s="4">
        <f>SUMPRODUCT(MID(0&amp;feed!V52,LARGE(INDEX(ISNUMBER(--MID(feed!V52,ROW($1:$5),1))*
ROW($1:$5),0),ROW($1:$5))+1,1)*10^ROW($1:$5)/10)</f>
        <v>0</v>
      </c>
      <c r="Y106">
        <f>feed!W52</f>
        <v>0</v>
      </c>
      <c r="Z106" s="4">
        <f>V106-H106*750-K106*375-L106*375</f>
        <v>29727</v>
      </c>
      <c r="AA106" s="8">
        <f>V106/N106</f>
        <v>18.30268703898841</v>
      </c>
      <c r="AB106" s="4">
        <f>N106/6</f>
        <v>632.66666666666663</v>
      </c>
      <c r="AC106" s="4">
        <f>V106/6</f>
        <v>11579.5</v>
      </c>
    </row>
    <row r="107" spans="1:29" hidden="1" x14ac:dyDescent="0.25">
      <c r="A107" t="str">
        <f>feed!A5</f>
        <v>Conferan</v>
      </c>
      <c r="B107" t="str">
        <f>feed!B5</f>
        <v>Cryptox</v>
      </c>
      <c r="C107" t="str">
        <f>feed!C5</f>
        <v>The Order</v>
      </c>
      <c r="D107">
        <f>SUMPRODUCT(MID(0&amp;feed!D5,LARGE(INDEX(ISNUMBER(--MID(feed!D5,ROW($1:$19),1))*
ROW($1:$19),0),ROW($1:$19))+1,1)*10^ROW($1:$19)/10)</f>
        <v>178</v>
      </c>
      <c r="E107">
        <f>SUMPRODUCT(MID(0&amp;feed!E5,LARGE(INDEX(ISNUMBER(--MID(feed!E5,ROW($1:$19),1))*
ROW($1:$19),0),ROW($1:$19))+1,1)*10^ROW($1:$19)/10)</f>
        <v>11</v>
      </c>
      <c r="F107" t="str">
        <f>feed!F5</f>
        <v>Vietnam War surplus</v>
      </c>
      <c r="G107" t="str">
        <f>feed!G5</f>
        <v>Gandhi-like</v>
      </c>
      <c r="H107">
        <f>SUMPRODUCT(MID(0&amp;feed!H5,LARGE(INDEX(ISNUMBER(--MID(feed!H5,ROW($1:$19),1))*
ROW($1:$19),0),ROW($1:$19))+1,1)*10^ROW($1:$19)/10)</f>
        <v>5</v>
      </c>
      <c r="I107" t="str">
        <f>feed!I5</f>
        <v>Elite</v>
      </c>
      <c r="J107">
        <f>SUMPRODUCT(MID(0&amp;feed!J5,LARGE(INDEX(ISNUMBER(--MID(feed!J5,ROW($1:$19),1))*
ROW($1:$19),0),ROW($1:$19))+1,1)*10^ROW($1:$19)/10)</f>
        <v>0</v>
      </c>
      <c r="K107">
        <f>SUMPRODUCT(MID(0&amp;feed!K5,LARGE(INDEX(ISNUMBER(--MID(feed!K5,ROW($1:$19),1))*
ROW($1:$19),0),ROW($1:$19))+1,1)*10^ROW($1:$19)/10)</f>
        <v>21</v>
      </c>
      <c r="L107">
        <f>SUMPRODUCT(MID(0&amp;feed!L5,LARGE(INDEX(ISNUMBER(--MID(feed!L5,ROW($1:$19),1))*
ROW($1:$19),0),ROW($1:$19))+1,1)*10^ROW($1:$19)/10)</f>
        <v>7</v>
      </c>
      <c r="M107" t="str">
        <f>feed!M5</f>
        <v>Central Planning</v>
      </c>
      <c r="N107">
        <f>SUMPRODUCT(MID(0&amp;feed!N5,LARGE(INDEX(ISNUMBER(--MID(feed!N5,ROW($1:$5),1))*
ROW($1:$5),0),ROW($1:$5))+1,1)*10^ROW($1:$5)/10)</f>
        <v>5310</v>
      </c>
      <c r="O107">
        <f>SUMPRODUCT(MID(0&amp;feed!O5,LARGE(INDEX(ISNUMBER(--MID(feed!O5,ROW($1:$5),1))*
ROW($1:$5),0),ROW($1:$5))+1,1)*10^ROW($1:$5)/10)</f>
        <v>139</v>
      </c>
      <c r="P107" t="str">
        <f>feed!P5</f>
        <v>Untapped</v>
      </c>
      <c r="Q107">
        <f>IF(P107=0,40, IF(P107="Depleted",0, IF(P107="Near Depletion",10, IF(P107="Plentiful",70, IF(P107="Untapped",90,"Error")))))</f>
        <v>90</v>
      </c>
      <c r="R107" t="str">
        <f>feed!Q5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feed!R5</f>
        <v>East Indies</v>
      </c>
      <c r="U107" t="str">
        <f>feed!S5</f>
        <v>Soviet Union</v>
      </c>
      <c r="V107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107" t="str">
        <f>feed!U5</f>
        <v>http://blocgame.com/stats.php?id=56710</v>
      </c>
      <c r="X107" s="4">
        <f>SUMPRODUCT(MID(0&amp;feed!V5,LARGE(INDEX(ISNUMBER(--MID(feed!V5,ROW($1:$5),1))*
ROW($1:$5),0),ROW($1:$5))+1,1)*10^ROW($1:$5)/10)</f>
        <v>0</v>
      </c>
      <c r="Y107">
        <f>feed!W5</f>
        <v>0</v>
      </c>
      <c r="Z107" s="4">
        <f>V107-H107*750-K107*375-L107*375</f>
        <v>58903</v>
      </c>
      <c r="AA107" s="8">
        <f>V107/N107</f>
        <v>13.776459510357816</v>
      </c>
      <c r="AB107" s="4">
        <f>N107/6</f>
        <v>885</v>
      </c>
      <c r="AC107" s="4">
        <f>V107/6</f>
        <v>12192.166666666666</v>
      </c>
    </row>
    <row r="108" spans="1:29" hidden="1" x14ac:dyDescent="0.25">
      <c r="A108" t="str">
        <f>feed!A99</f>
        <v>Aasyria</v>
      </c>
      <c r="B108" t="str">
        <f>feed!B99</f>
        <v>David al-Assad</v>
      </c>
      <c r="C108" t="str">
        <f>feed!C99</f>
        <v>The Order</v>
      </c>
      <c r="D108">
        <f>SUMPRODUCT(MID(0&amp;feed!D99,LARGE(INDEX(ISNUMBER(--MID(feed!D99,ROW($1:$19),1))*
ROW($1:$19),0),ROW($1:$19))+1,1)*10^ROW($1:$19)/10)</f>
        <v>158</v>
      </c>
      <c r="E108">
        <f>SUMPRODUCT(MID(0&amp;feed!E99,LARGE(INDEX(ISNUMBER(--MID(feed!E99,ROW($1:$19),1))*
ROW($1:$19),0),ROW($1:$19))+1,1)*10^ROW($1:$19)/10)</f>
        <v>14</v>
      </c>
      <c r="F108" t="str">
        <f>feed!F99</f>
        <v>Korean War surplus</v>
      </c>
      <c r="G108" t="str">
        <f>feed!G99</f>
        <v>Gandhi-like</v>
      </c>
      <c r="H108">
        <f>SUMPRODUCT(MID(0&amp;feed!H99,LARGE(INDEX(ISNUMBER(--MID(feed!H99,ROW($1:$19),1))*
ROW($1:$19),0),ROW($1:$19))+1,1)*10^ROW($1:$19)/10)</f>
        <v>5</v>
      </c>
      <c r="I108" t="str">
        <f>feed!I99</f>
        <v>Standard</v>
      </c>
      <c r="J108">
        <f>SUMPRODUCT(MID(0&amp;feed!J99,LARGE(INDEX(ISNUMBER(--MID(feed!J99,ROW($1:$19),1))*
ROW($1:$19),0),ROW($1:$19))+1,1)*10^ROW($1:$19)/10)</f>
        <v>0</v>
      </c>
      <c r="K108">
        <f>SUMPRODUCT(MID(0&amp;feed!K99,LARGE(INDEX(ISNUMBER(--MID(feed!K99,ROW($1:$19),1))*
ROW($1:$19),0),ROW($1:$19))+1,1)*10^ROW($1:$19)/10)</f>
        <v>35</v>
      </c>
      <c r="L108">
        <f>SUMPRODUCT(MID(0&amp;feed!L99,LARGE(INDEX(ISNUMBER(--MID(feed!L99,ROW($1:$19),1))*
ROW($1:$19),0),ROW($1:$19))+1,1)*10^ROW($1:$19)/10)</f>
        <v>17</v>
      </c>
      <c r="M108" t="str">
        <f>feed!M99</f>
        <v>Mixed Economy</v>
      </c>
      <c r="N108">
        <f>SUMPRODUCT(MID(0&amp;feed!N99,LARGE(INDEX(ISNUMBER(--MID(feed!N99,ROW($1:$5),1))*
ROW($1:$5),0),ROW($1:$5))+1,1)*10^ROW($1:$5)/10)</f>
        <v>3375</v>
      </c>
      <c r="O108">
        <f>SUMPRODUCT(MID(0&amp;feed!O99,LARGE(INDEX(ISNUMBER(--MID(feed!O99,ROW($1:$5),1))*
ROW($1:$5),0),ROW($1:$5))+1,1)*10^ROW($1:$5)/10)</f>
        <v>3445</v>
      </c>
      <c r="P108" t="str">
        <f>feed!P99</f>
        <v>Untapped</v>
      </c>
      <c r="Q108">
        <f>IF(P108=0,40, IF(P108="Depleted",0, IF(P108="Near Depletion",10, IF(P108="Plentiful",70, IF(P108="Untapped",90,"Error")))))</f>
        <v>90</v>
      </c>
      <c r="R108" t="str">
        <f>feed!Q99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feed!R99</f>
        <v>Mesopotamia</v>
      </c>
      <c r="U108" t="str">
        <f>feed!S99</f>
        <v>Soviet Union</v>
      </c>
      <c r="V10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45142</v>
      </c>
      <c r="W108" t="str">
        <f>feed!U99</f>
        <v>http://blocgame.com/stats.php?id=60967</v>
      </c>
      <c r="X108" s="4">
        <f>SUMPRODUCT(MID(0&amp;feed!V99,LARGE(INDEX(ISNUMBER(--MID(feed!V99,ROW($1:$5),1))*
ROW($1:$5),0),ROW($1:$5))+1,1)*10^ROW($1:$5)/10)</f>
        <v>0</v>
      </c>
      <c r="Y108">
        <f>feed!W99</f>
        <v>0</v>
      </c>
      <c r="Z108" s="4">
        <f>V108-H108*750-K108*375-L108*375</f>
        <v>21892</v>
      </c>
      <c r="AA108" s="8">
        <f>V108/N108</f>
        <v>13.375407407407407</v>
      </c>
      <c r="AB108" s="4">
        <f>N108/6</f>
        <v>562.5</v>
      </c>
      <c r="AC108" s="4">
        <f>V108/6</f>
        <v>7523.666666666667</v>
      </c>
    </row>
    <row r="109" spans="1:29" hidden="1" x14ac:dyDescent="0.25">
      <c r="A109" t="str">
        <f>feed!A103</f>
        <v>Greatest Ally</v>
      </c>
      <c r="B109" t="str">
        <f>feed!B103</f>
        <v>WilliamDaAsian</v>
      </c>
      <c r="C109" t="str">
        <f>feed!C103</f>
        <v>Brotherhood of Nod</v>
      </c>
      <c r="D109">
        <f>SUMPRODUCT(MID(0&amp;feed!D103,LARGE(INDEX(ISNUMBER(--MID(feed!D103,ROW($1:$19),1))*
ROW($1:$19),0),ROW($1:$19))+1,1)*10^ROW($1:$19)/10)</f>
        <v>138</v>
      </c>
      <c r="E109">
        <f>SUMPRODUCT(MID(0&amp;feed!E103,LARGE(INDEX(ISNUMBER(--MID(feed!E103,ROW($1:$19),1))*
ROW($1:$19),0),ROW($1:$19))+1,1)*10^ROW($1:$19)/10)</f>
        <v>17</v>
      </c>
      <c r="F109" t="str">
        <f>feed!F103</f>
        <v>Korean War surplus</v>
      </c>
      <c r="G109" t="str">
        <f>feed!G103</f>
        <v>Gandhi-like</v>
      </c>
      <c r="H109">
        <f>SUMPRODUCT(MID(0&amp;feed!H103,LARGE(INDEX(ISNUMBER(--MID(feed!H103,ROW($1:$19),1))*
ROW($1:$19),0),ROW($1:$19))+1,1)*10^ROW($1:$19)/10)</f>
        <v>5</v>
      </c>
      <c r="I109" t="str">
        <f>feed!I103</f>
        <v>Elite</v>
      </c>
      <c r="J109">
        <f>SUMPRODUCT(MID(0&amp;feed!J103,LARGE(INDEX(ISNUMBER(--MID(feed!J103,ROW($1:$19),1))*
ROW($1:$19),0),ROW($1:$19))+1,1)*10^ROW($1:$19)/10)</f>
        <v>0</v>
      </c>
      <c r="K109">
        <f>SUMPRODUCT(MID(0&amp;feed!K103,LARGE(INDEX(ISNUMBER(--MID(feed!K103,ROW($1:$19),1))*
ROW($1:$19),0),ROW($1:$19))+1,1)*10^ROW($1:$19)/10)</f>
        <v>30</v>
      </c>
      <c r="L109">
        <f>SUMPRODUCT(MID(0&amp;feed!L103,LARGE(INDEX(ISNUMBER(--MID(feed!L103,ROW($1:$19),1))*
ROW($1:$19),0),ROW($1:$19))+1,1)*10^ROW($1:$19)/10)</f>
        <v>8</v>
      </c>
      <c r="M109" t="str">
        <f>feed!M103</f>
        <v>Free Market</v>
      </c>
      <c r="N109">
        <f>SUMPRODUCT(MID(0&amp;feed!N103,LARGE(INDEX(ISNUMBER(--MID(feed!N103,ROW($1:$5),1))*
ROW($1:$5),0),ROW($1:$5))+1,1)*10^ROW($1:$5)/10)</f>
        <v>3314</v>
      </c>
      <c r="O109">
        <f>SUMPRODUCT(MID(0&amp;feed!O103,LARGE(INDEX(ISNUMBER(--MID(feed!O103,ROW($1:$5),1))*
ROW($1:$5),0),ROW($1:$5))+1,1)*10^ROW($1:$5)/10)</f>
        <v>232</v>
      </c>
      <c r="P109" t="str">
        <f>feed!P103</f>
        <v>Untapped</v>
      </c>
      <c r="Q109">
        <f>IF(P109=0,40, IF(P109="Depleted",0, IF(P109="Near Depletion",10, IF(P109="Plentiful",70, IF(P109="Untapped",90,"Error")))))</f>
        <v>90</v>
      </c>
      <c r="R109" t="str">
        <f>feed!Q103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feed!R103</f>
        <v>Indochina</v>
      </c>
      <c r="U109" t="str">
        <f>feed!S103</f>
        <v>United States</v>
      </c>
      <c r="V109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09" t="str">
        <f>feed!U103</f>
        <v>http://blocgame.com/stats.php?id=49097</v>
      </c>
      <c r="X109" s="4">
        <f>SUMPRODUCT(MID(0&amp;feed!V103,LARGE(INDEX(ISNUMBER(--MID(feed!V103,ROW($1:$5),1))*
ROW($1:$5),0),ROW($1:$5))+1,1)*10^ROW($1:$5)/10)</f>
        <v>0</v>
      </c>
      <c r="Y109">
        <f>feed!W103</f>
        <v>0</v>
      </c>
      <c r="Z109" s="4">
        <f>V109-H109*750-K109*375-L109*375</f>
        <v>21273</v>
      </c>
      <c r="AA109" s="8">
        <f>V109/N109</f>
        <v>11.850633675316837</v>
      </c>
      <c r="AB109" s="4">
        <f>N109/6</f>
        <v>552.33333333333337</v>
      </c>
      <c r="AC109" s="4">
        <f>V109/6</f>
        <v>6545.5</v>
      </c>
    </row>
    <row r="110" spans="1:29" hidden="1" x14ac:dyDescent="0.25">
      <c r="A110" t="str">
        <f>feed!A26</f>
        <v>Ekodebota</v>
      </c>
      <c r="B110" t="str">
        <f>feed!B26</f>
        <v>tfwqtp2tlgf|;3</v>
      </c>
      <c r="C110" t="str">
        <f>feed!C26</f>
        <v>Interpol</v>
      </c>
      <c r="D110">
        <f>SUMPRODUCT(MID(0&amp;feed!D26,LARGE(INDEX(ISNUMBER(--MID(feed!D26,ROW($1:$19),1))*
ROW($1:$19),0),ROW($1:$19))+1,1)*10^ROW($1:$19)/10)</f>
        <v>118</v>
      </c>
      <c r="E110">
        <f>SUMPRODUCT(MID(0&amp;feed!E26,LARGE(INDEX(ISNUMBER(--MID(feed!E26,ROW($1:$19),1))*
ROW($1:$19),0),ROW($1:$19))+1,1)*10^ROW($1:$19)/10)</f>
        <v>11</v>
      </c>
      <c r="F110" t="str">
        <f>feed!F26</f>
        <v>Vietnam War surplus</v>
      </c>
      <c r="G110" t="str">
        <f>feed!G26</f>
        <v>Gandhi-like</v>
      </c>
      <c r="H110">
        <f>SUMPRODUCT(MID(0&amp;feed!H26,LARGE(INDEX(ISNUMBER(--MID(feed!H26,ROW($1:$19),1))*
ROW($1:$19),0),ROW($1:$19))+1,1)*10^ROW($1:$19)/10)</f>
        <v>5</v>
      </c>
      <c r="I110" t="str">
        <f>feed!I26</f>
        <v>Undisciplined Rabble</v>
      </c>
      <c r="J110">
        <f>SUMPRODUCT(MID(0&amp;feed!J26,LARGE(INDEX(ISNUMBER(--MID(feed!J26,ROW($1:$19),1))*
ROW($1:$19),0),ROW($1:$19))+1,1)*10^ROW($1:$19)/10)</f>
        <v>0</v>
      </c>
      <c r="K110">
        <f>SUMPRODUCT(MID(0&amp;feed!K26,LARGE(INDEX(ISNUMBER(--MID(feed!K26,ROW($1:$19),1))*
ROW($1:$19),0),ROW($1:$19))+1,1)*10^ROW($1:$19)/10)</f>
        <v>41</v>
      </c>
      <c r="L110">
        <f>SUMPRODUCT(MID(0&amp;feed!L26,LARGE(INDEX(ISNUMBER(--MID(feed!L26,ROW($1:$19),1))*
ROW($1:$19),0),ROW($1:$19))+1,1)*10^ROW($1:$19)/10)</f>
        <v>19</v>
      </c>
      <c r="M110" t="str">
        <f>feed!M26</f>
        <v>Central Planning</v>
      </c>
      <c r="N110">
        <f>SUMPRODUCT(MID(0&amp;feed!N26,LARGE(INDEX(ISNUMBER(--MID(feed!N26,ROW($1:$5),1))*
ROW($1:$5),0),ROW($1:$5))+1,1)*10^ROW($1:$5)/10)</f>
        <v>4372</v>
      </c>
      <c r="O110">
        <f>SUMPRODUCT(MID(0&amp;feed!O26,LARGE(INDEX(ISNUMBER(--MID(feed!O26,ROW($1:$5),1))*
ROW($1:$5),0),ROW($1:$5))+1,1)*10^ROW($1:$5)/10)</f>
        <v>10420</v>
      </c>
      <c r="P110" t="str">
        <f>feed!P26</f>
        <v>Untapped</v>
      </c>
      <c r="Q110">
        <f>IF(P110=0,40, IF(P110="Depleted",0, IF(P110="Near Depletion",10, IF(P110="Plentiful",70, IF(P110="Untapped",90,"Error")))))</f>
        <v>90</v>
      </c>
      <c r="R110" t="str">
        <f>feed!Q26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feed!R26</f>
        <v>Atlas</v>
      </c>
      <c r="U110" t="str">
        <f>feed!S26</f>
        <v>Soviet Union</v>
      </c>
      <c r="V110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110" t="str">
        <f>feed!U26</f>
        <v>http://blocgame.com/stats.php?id=53422</v>
      </c>
      <c r="X110" s="4">
        <f>SUMPRODUCT(MID(0&amp;feed!V26,LARGE(INDEX(ISNUMBER(--MID(feed!V26,ROW($1:$5),1))*
ROW($1:$5),0),ROW($1:$5))+1,1)*10^ROW($1:$5)/10)</f>
        <v>1</v>
      </c>
      <c r="Y110">
        <f>feed!W26</f>
        <v>0</v>
      </c>
      <c r="Z110" s="4">
        <f>V110-H110*750-K110*375-L110*375</f>
        <v>22260</v>
      </c>
      <c r="AA110" s="8">
        <f>V110/N110</f>
        <v>11.095608417200365</v>
      </c>
      <c r="AB110" s="4">
        <f>N110/6</f>
        <v>728.66666666666663</v>
      </c>
      <c r="AC110" s="4">
        <f>V110/6</f>
        <v>8085</v>
      </c>
    </row>
    <row r="111" spans="1:29" hidden="1" x14ac:dyDescent="0.25">
      <c r="A111" t="str">
        <f>feed!A37</f>
        <v>Ken no Taiyou</v>
      </c>
      <c r="B111" t="str">
        <f>feed!B37</f>
        <v>Hikari</v>
      </c>
      <c r="C111" t="str">
        <f>feed!C37</f>
        <v>The Order</v>
      </c>
      <c r="D111">
        <f>SUMPRODUCT(MID(0&amp;feed!D37,LARGE(INDEX(ISNUMBER(--MID(feed!D37,ROW($1:$19),1))*
ROW($1:$19),0),ROW($1:$19))+1,1)*10^ROW($1:$19)/10)</f>
        <v>70</v>
      </c>
      <c r="E111">
        <f>SUMPRODUCT(MID(0&amp;feed!E37,LARGE(INDEX(ISNUMBER(--MID(feed!E37,ROW($1:$19),1))*
ROW($1:$19),0),ROW($1:$19))+1,1)*10^ROW($1:$19)/10)</f>
        <v>10</v>
      </c>
      <c r="F111" t="str">
        <f>feed!F37</f>
        <v>Second World War surplus</v>
      </c>
      <c r="G111" t="str">
        <f>feed!G37</f>
        <v>Gandhi-like</v>
      </c>
      <c r="H111">
        <f>SUMPRODUCT(MID(0&amp;feed!H37,LARGE(INDEX(ISNUMBER(--MID(feed!H37,ROW($1:$19),1))*
ROW($1:$19),0),ROW($1:$19))+1,1)*10^ROW($1:$19)/10)</f>
        <v>5</v>
      </c>
      <c r="I111" t="str">
        <f>feed!I37</f>
        <v>Elite</v>
      </c>
      <c r="J111">
        <f>SUMPRODUCT(MID(0&amp;feed!J37,LARGE(INDEX(ISNUMBER(--MID(feed!J37,ROW($1:$19),1))*
ROW($1:$19),0),ROW($1:$19))+1,1)*10^ROW($1:$19)/10)</f>
        <v>0</v>
      </c>
      <c r="K111">
        <f>SUMPRODUCT(MID(0&amp;feed!K37,LARGE(INDEX(ISNUMBER(--MID(feed!K37,ROW($1:$19),1))*
ROW($1:$19),0),ROW($1:$19))+1,1)*10^ROW($1:$19)/10)</f>
        <v>13</v>
      </c>
      <c r="L111">
        <f>SUMPRODUCT(MID(0&amp;feed!L37,LARGE(INDEX(ISNUMBER(--MID(feed!L37,ROW($1:$19),1))*
ROW($1:$19),0),ROW($1:$19))+1,1)*10^ROW($1:$19)/10)</f>
        <v>33</v>
      </c>
      <c r="M111" t="str">
        <f>feed!M37</f>
        <v>Mixed Economy</v>
      </c>
      <c r="N111">
        <f>SUMPRODUCT(MID(0&amp;feed!N37,LARGE(INDEX(ISNUMBER(--MID(feed!N37,ROW($1:$5),1))*
ROW($1:$5),0),ROW($1:$5))+1,1)*10^ROW($1:$5)/10)</f>
        <v>4153</v>
      </c>
      <c r="O111">
        <f>SUMPRODUCT(MID(0&amp;feed!O37,LARGE(INDEX(ISNUMBER(--MID(feed!O37,ROW($1:$5),1))*
ROW($1:$5),0),ROW($1:$5))+1,1)*10^ROW($1:$5)/10)</f>
        <v>1723</v>
      </c>
      <c r="P111" t="str">
        <f>feed!P37</f>
        <v>Untapped</v>
      </c>
      <c r="Q111">
        <f>IF(P111=0,40, IF(P111="Depleted",0, IF(P111="Near Depletion",10, IF(P111="Plentiful",70, IF(P111="Untapped",90,"Error")))))</f>
        <v>90</v>
      </c>
      <c r="R111" t="str">
        <f>feed!Q37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feed!R37</f>
        <v>Persia</v>
      </c>
      <c r="U111" t="str">
        <f>feed!S37</f>
        <v>Soviet Union</v>
      </c>
      <c r="V111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32399</v>
      </c>
      <c r="W111" t="str">
        <f>feed!U37</f>
        <v>http://blocgame.com/stats.php?id=64029</v>
      </c>
      <c r="X111" s="4">
        <f>SUMPRODUCT(MID(0&amp;feed!V37,LARGE(INDEX(ISNUMBER(--MID(feed!V37,ROW($1:$5),1))*
ROW($1:$5),0),ROW($1:$5))+1,1)*10^ROW($1:$5)/10)</f>
        <v>0</v>
      </c>
      <c r="Y111">
        <f>feed!W37</f>
        <v>0</v>
      </c>
      <c r="Z111" s="4">
        <f>V111-H111*750-K111*375-L111*375</f>
        <v>11399</v>
      </c>
      <c r="AA111" s="8">
        <f>V111/N111</f>
        <v>7.8013484228268721</v>
      </c>
      <c r="AB111" s="4">
        <f>N111/6</f>
        <v>692.16666666666663</v>
      </c>
      <c r="AC111" s="4">
        <f>V111/6</f>
        <v>5399.833333333333</v>
      </c>
    </row>
    <row r="112" spans="1:29" hidden="1" x14ac:dyDescent="0.25">
      <c r="A112" t="str">
        <f>feed!A4</f>
        <v>Shambala</v>
      </c>
      <c r="B112" t="str">
        <f>feed!B4</f>
        <v>Feranon</v>
      </c>
      <c r="C112" t="str">
        <f>feed!C4</f>
        <v>Brotherhood of Nod</v>
      </c>
      <c r="D112">
        <f>SUMPRODUCT(MID(0&amp;feed!D4,LARGE(INDEX(ISNUMBER(--MID(feed!D4,ROW($1:$19),1))*
ROW($1:$19),0),ROW($1:$19))+1,1)*10^ROW($1:$19)/10)</f>
        <v>70</v>
      </c>
      <c r="E112">
        <f>SUMPRODUCT(MID(0&amp;feed!E4,LARGE(INDEX(ISNUMBER(--MID(feed!E4,ROW($1:$19),1))*
ROW($1:$19),0),ROW($1:$19))+1,1)*10^ROW($1:$19)/10)</f>
        <v>4</v>
      </c>
      <c r="F112" t="str">
        <f>feed!F4</f>
        <v>Korean War surplus</v>
      </c>
      <c r="G112" t="str">
        <f>feed!G4</f>
        <v>Gandhi-like</v>
      </c>
      <c r="H112">
        <f>SUMPRODUCT(MID(0&amp;feed!H4,LARGE(INDEX(ISNUMBER(--MID(feed!H4,ROW($1:$19),1))*
ROW($1:$19),0),ROW($1:$19))+1,1)*10^ROW($1:$19)/10)</f>
        <v>5</v>
      </c>
      <c r="I112" t="str">
        <f>feed!I4</f>
        <v>Elite</v>
      </c>
      <c r="J112">
        <f>SUMPRODUCT(MID(0&amp;feed!J4,LARGE(INDEX(ISNUMBER(--MID(feed!J4,ROW($1:$19),1))*
ROW($1:$19),0),ROW($1:$19))+1,1)*10^ROW($1:$19)/10)</f>
        <v>0</v>
      </c>
      <c r="K112">
        <f>SUMPRODUCT(MID(0&amp;feed!K4,LARGE(INDEX(ISNUMBER(--MID(feed!K4,ROW($1:$19),1))*
ROW($1:$19),0),ROW($1:$19))+1,1)*10^ROW($1:$19)/10)</f>
        <v>15</v>
      </c>
      <c r="L112">
        <f>SUMPRODUCT(MID(0&amp;feed!L4,LARGE(INDEX(ISNUMBER(--MID(feed!L4,ROW($1:$19),1))*
ROW($1:$19),0),ROW($1:$19))+1,1)*10^ROW($1:$19)/10)</f>
        <v>5</v>
      </c>
      <c r="M112" t="str">
        <f>feed!M4</f>
        <v>Central Planning</v>
      </c>
      <c r="N112">
        <f>SUMPRODUCT(MID(0&amp;feed!N4,LARGE(INDEX(ISNUMBER(--MID(feed!N4,ROW($1:$5),1))*
ROW($1:$5),0),ROW($1:$5))+1,1)*10^ROW($1:$5)/10)</f>
        <v>5539</v>
      </c>
      <c r="O112">
        <f>SUMPRODUCT(MID(0&amp;feed!O4,LARGE(INDEX(ISNUMBER(--MID(feed!O4,ROW($1:$5),1))*
ROW($1:$5),0),ROW($1:$5))+1,1)*10^ROW($1:$5)/10)</f>
        <v>493</v>
      </c>
      <c r="P112" t="str">
        <f>feed!P4</f>
        <v>Untapped</v>
      </c>
      <c r="Q112">
        <f>IF(P112=0,40, IF(P112="Depleted",0, IF(P112="Near Depletion",10, IF(P112="Plentiful",70, IF(P112="Untapped",90,"Error")))))</f>
        <v>90</v>
      </c>
      <c r="R112" t="str">
        <f>feed!Q4</f>
        <v>Powerful</v>
      </c>
      <c r="S112">
        <f>IF(R112="None",0, IF(R112="Meagre",1.5, IF(R112="Small",3, IF(R112="Mediocre",4.5, IF(R112="Somewhat Large",6, IF(R112="Large",7.5, IF(R112="Powerful",9, IF(R112="Very Powerful",10,"Error"))))))))</f>
        <v>9</v>
      </c>
      <c r="T112" t="str">
        <f>feed!R4</f>
        <v>Pacific Rim</v>
      </c>
      <c r="U112" t="str">
        <f>feed!S4</f>
        <v>Soviet Union</v>
      </c>
      <c r="V112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112" t="str">
        <f>feed!U4</f>
        <v>http://blocgame.com/stats.php?id=41268</v>
      </c>
      <c r="X112" s="4">
        <f>SUMPRODUCT(MID(0&amp;feed!V4,LARGE(INDEX(ISNUMBER(--MID(feed!V4,ROW($1:$5),1))*
ROW($1:$5),0),ROW($1:$5))+1,1)*10^ROW($1:$5)/10)</f>
        <v>0</v>
      </c>
      <c r="Y112">
        <f>feed!W4</f>
        <v>0.05</v>
      </c>
      <c r="Z112" s="4">
        <f>V112-H112*750-K112*375-L112*375</f>
        <v>25855</v>
      </c>
      <c r="AA112" s="8">
        <f>V112/N112</f>
        <v>6.6988626105795266</v>
      </c>
      <c r="AB112" s="4">
        <f>N112/6</f>
        <v>923.16666666666663</v>
      </c>
      <c r="AC112" s="4">
        <f>V112/6</f>
        <v>6184.166666666667</v>
      </c>
    </row>
    <row r="113" spans="1:29" hidden="1" x14ac:dyDescent="0.25">
      <c r="A113" t="str">
        <f>feed!A208</f>
        <v>Mingland</v>
      </c>
      <c r="B113" t="str">
        <f>feed!B208</f>
        <v>mpetersen</v>
      </c>
      <c r="C113" t="str">
        <f>feed!C208</f>
        <v>Brotherhood of Nod</v>
      </c>
      <c r="D113">
        <f>SUMPRODUCT(MID(0&amp;feed!D208,LARGE(INDEX(ISNUMBER(--MID(feed!D208,ROW($1:$19),1))*
ROW($1:$19),0),ROW($1:$19))+1,1)*10^ROW($1:$19)/10)</f>
        <v>114</v>
      </c>
      <c r="E113">
        <f>SUMPRODUCT(MID(0&amp;feed!E208,LARGE(INDEX(ISNUMBER(--MID(feed!E208,ROW($1:$19),1))*
ROW($1:$19),0),ROW($1:$19))+1,1)*10^ROW($1:$19)/10)</f>
        <v>13</v>
      </c>
      <c r="F113" t="str">
        <f>feed!F208</f>
        <v>Korean War surplus</v>
      </c>
      <c r="G113" t="str">
        <f>feed!G208</f>
        <v>Gandhi-like</v>
      </c>
      <c r="H113">
        <f>SUMPRODUCT(MID(0&amp;feed!H208,LARGE(INDEX(ISNUMBER(--MID(feed!H208,ROW($1:$19),1))*
ROW($1:$19),0),ROW($1:$19))+1,1)*10^ROW($1:$19)/10)</f>
        <v>4</v>
      </c>
      <c r="I113" t="str">
        <f>feed!I208</f>
        <v>Good</v>
      </c>
      <c r="J113">
        <f>SUMPRODUCT(MID(0&amp;feed!J208,LARGE(INDEX(ISNUMBER(--MID(feed!J208,ROW($1:$19),1))*
ROW($1:$19),0),ROW($1:$19))+1,1)*10^ROW($1:$19)/10)</f>
        <v>65</v>
      </c>
      <c r="K113">
        <f>SUMPRODUCT(MID(0&amp;feed!K208,LARGE(INDEX(ISNUMBER(--MID(feed!K208,ROW($1:$19),1))*
ROW($1:$19),0),ROW($1:$19))+1,1)*10^ROW($1:$19)/10)</f>
        <v>35</v>
      </c>
      <c r="L113">
        <f>SUMPRODUCT(MID(0&amp;feed!L208,LARGE(INDEX(ISNUMBER(--MID(feed!L208,ROW($1:$19),1))*
ROW($1:$19),0),ROW($1:$19))+1,1)*10^ROW($1:$19)/10)</f>
        <v>14</v>
      </c>
      <c r="M113" t="str">
        <f>feed!M208</f>
        <v>Central Planning</v>
      </c>
      <c r="N113">
        <f>SUMPRODUCT(MID(0&amp;feed!N208,LARGE(INDEX(ISNUMBER(--MID(feed!N208,ROW($1:$5),1))*
ROW($1:$5),0),ROW($1:$5))+1,1)*10^ROW($1:$5)/10)</f>
        <v>2518</v>
      </c>
      <c r="O113">
        <f>SUMPRODUCT(MID(0&amp;feed!O208,LARGE(INDEX(ISNUMBER(--MID(feed!O208,ROW($1:$5),1))*
ROW($1:$5),0),ROW($1:$5))+1,1)*10^ROW($1:$5)/10)</f>
        <v>14</v>
      </c>
      <c r="P113" t="str">
        <f>feed!P208</f>
        <v>Untapped</v>
      </c>
      <c r="Q113">
        <f>IF(P113=0,40, IF(P113="Depleted",0, IF(P113="Near Depletion",10, IF(P113="Plentiful",70, IF(P113="Untapped",90,"Error")))))</f>
        <v>90</v>
      </c>
      <c r="R113" t="str">
        <f>feed!Q208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feed!R208</f>
        <v>Southern Africa</v>
      </c>
      <c r="U113" t="str">
        <f>feed!S208</f>
        <v>Soviet Union</v>
      </c>
      <c r="V113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28747</v>
      </c>
      <c r="W113" t="str">
        <f>feed!U208</f>
        <v>http://blocgame.com/stats.php?id=63922</v>
      </c>
      <c r="X113" s="4">
        <f>SUMPRODUCT(MID(0&amp;feed!V208,LARGE(INDEX(ISNUMBER(--MID(feed!V208,ROW($1:$5),1))*
ROW($1:$5),0),ROW($1:$5))+1,1)*10^ROW($1:$5)/10)</f>
        <v>0</v>
      </c>
      <c r="Y113">
        <f>feed!W208</f>
        <v>0.05</v>
      </c>
      <c r="Z113" s="4">
        <f>V113-H113*750-K113*375-L113*375</f>
        <v>7372</v>
      </c>
      <c r="AA113" s="8">
        <f>V113/N113</f>
        <v>11.416600476568705</v>
      </c>
      <c r="AB113" s="4">
        <f>N113/6</f>
        <v>419.66666666666669</v>
      </c>
      <c r="AC113" s="4">
        <f>V113/6</f>
        <v>4791.166666666667</v>
      </c>
    </row>
    <row r="114" spans="1:29" hidden="1" x14ac:dyDescent="0.25">
      <c r="A114" t="str">
        <f>feed!A94</f>
        <v>Manturia-Korea</v>
      </c>
      <c r="B114" t="str">
        <f>feed!B94</f>
        <v>Maosecond</v>
      </c>
      <c r="C114">
        <f>feed!C94</f>
        <v>0</v>
      </c>
      <c r="D114">
        <f>SUMPRODUCT(MID(0&amp;feed!D94,LARGE(INDEX(ISNUMBER(--MID(feed!D94,ROW($1:$19),1))*
ROW($1:$19),0),ROW($1:$19))+1,1)*10^ROW($1:$19)/10)</f>
        <v>61</v>
      </c>
      <c r="E114">
        <f>SUMPRODUCT(MID(0&amp;feed!E94,LARGE(INDEX(ISNUMBER(--MID(feed!E94,ROW($1:$19),1))*
ROW($1:$19),0),ROW($1:$19))+1,1)*10^ROW($1:$19)/10)</f>
        <v>3</v>
      </c>
      <c r="F114" t="str">
        <f>feed!F94</f>
        <v>Second World War surplus</v>
      </c>
      <c r="G114" t="str">
        <f>feed!G94</f>
        <v>Gandhi-like</v>
      </c>
      <c r="H114">
        <f>SUMPRODUCT(MID(0&amp;feed!H94,LARGE(INDEX(ISNUMBER(--MID(feed!H94,ROW($1:$19),1))*
ROW($1:$19),0),ROW($1:$19))+1,1)*10^ROW($1:$19)/10)</f>
        <v>4</v>
      </c>
      <c r="I114" t="str">
        <f>feed!I94</f>
        <v>Undisciplined Rabble</v>
      </c>
      <c r="J114">
        <f>SUMPRODUCT(MID(0&amp;feed!J94,LARGE(INDEX(ISNUMBER(--MID(feed!J94,ROW($1:$19),1))*
ROW($1:$19),0),ROW($1:$19))+1,1)*10^ROW($1:$19)/10)</f>
        <v>48</v>
      </c>
      <c r="K114">
        <f>SUMPRODUCT(MID(0&amp;feed!K94,LARGE(INDEX(ISNUMBER(--MID(feed!K94,ROW($1:$19),1))*
ROW($1:$19),0),ROW($1:$19))+1,1)*10^ROW($1:$19)/10)</f>
        <v>24</v>
      </c>
      <c r="L114">
        <f>SUMPRODUCT(MID(0&amp;feed!L94,LARGE(INDEX(ISNUMBER(--MID(feed!L94,ROW($1:$19),1))*
ROW($1:$19),0),ROW($1:$19))+1,1)*10^ROW($1:$19)/10)</f>
        <v>10</v>
      </c>
      <c r="M114" t="str">
        <f>feed!M94</f>
        <v>Mixed Economy</v>
      </c>
      <c r="N114">
        <f>SUMPRODUCT(MID(0&amp;feed!N94,LARGE(INDEX(ISNUMBER(--MID(feed!N94,ROW($1:$5),1))*
ROW($1:$5),0),ROW($1:$5))+1,1)*10^ROW($1:$5)/10)</f>
        <v>3403</v>
      </c>
      <c r="O114">
        <f>SUMPRODUCT(MID(0&amp;feed!O94,LARGE(INDEX(ISNUMBER(--MID(feed!O94,ROW($1:$5),1))*
ROW($1:$5),0),ROW($1:$5))+1,1)*10^ROW($1:$5)/10)</f>
        <v>0</v>
      </c>
      <c r="P114" t="str">
        <f>feed!P94</f>
        <v>Near Depletion</v>
      </c>
      <c r="Q114">
        <f>IF(P114=0,40, IF(P114="Depleted",0, IF(P114="Near Depletion",10, IF(P114="Plentiful",70, IF(P114="Untapped",90,"Error")))))</f>
        <v>10</v>
      </c>
      <c r="R114" t="str">
        <f>feed!Q94</f>
        <v>Somewhat Large</v>
      </c>
      <c r="S114">
        <f>IF(R114="None",0, IF(R114="Meagre",1.5, IF(R114="Small",3, IF(R114="Mediocre",4.5, IF(R114="Somewhat Large",6, IF(R114="Large",7.5, IF(R114="Powerful",9, IF(R114="Very Powerful",10,"Error"))))))))</f>
        <v>6</v>
      </c>
      <c r="T114" t="str">
        <f>feed!R94</f>
        <v>China</v>
      </c>
      <c r="U114" t="str">
        <f>feed!S94</f>
        <v>United States</v>
      </c>
      <c r="V11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114" t="str">
        <f>feed!U94</f>
        <v>http://blocgame.com/stats.php?id=64188</v>
      </c>
      <c r="X114" s="4">
        <f>SUMPRODUCT(MID(0&amp;feed!V94,LARGE(INDEX(ISNUMBER(--MID(feed!V94,ROW($1:$5),1))*
ROW($1:$5),0),ROW($1:$5))+1,1)*10^ROW($1:$5)/10)</f>
        <v>0</v>
      </c>
      <c r="Y114">
        <f>feed!W94</f>
        <v>0</v>
      </c>
      <c r="Z114" s="4">
        <f>V114-H114*750-K114*375-L114*375</f>
        <v>13546</v>
      </c>
      <c r="AA114" s="8">
        <f>V114/N114</f>
        <v>8.6088745224801642</v>
      </c>
      <c r="AB114" s="4">
        <f>N114/6</f>
        <v>567.16666666666663</v>
      </c>
      <c r="AC114" s="4">
        <f>V114/6</f>
        <v>4882.666666666667</v>
      </c>
    </row>
    <row r="115" spans="1:29" hidden="1" x14ac:dyDescent="0.25">
      <c r="A115" t="str">
        <f>feed!A327</f>
        <v>Kek Slovakia</v>
      </c>
      <c r="B115" t="str">
        <f>feed!B327</f>
        <v>Fidel Kekstro</v>
      </c>
      <c r="C115" t="str">
        <f>feed!C327</f>
        <v>The Order</v>
      </c>
      <c r="D115">
        <f>SUMPRODUCT(MID(0&amp;feed!D327,LARGE(INDEX(ISNUMBER(--MID(feed!D327,ROW($1:$19),1))*
ROW($1:$19),0),ROW($1:$19))+1,1)*10^ROW($1:$19)/10)</f>
        <v>100</v>
      </c>
      <c r="E115">
        <f>SUMPRODUCT(MID(0&amp;feed!E327,LARGE(INDEX(ISNUMBER(--MID(feed!E327,ROW($1:$19),1))*
ROW($1:$19),0),ROW($1:$19))+1,1)*10^ROW($1:$19)/10)</f>
        <v>11</v>
      </c>
      <c r="F115" t="str">
        <f>feed!F327</f>
        <v>Korean War surplus</v>
      </c>
      <c r="G115" t="str">
        <f>feed!G327</f>
        <v>Gandhi-like</v>
      </c>
      <c r="H115">
        <f>SUMPRODUCT(MID(0&amp;feed!H327,LARGE(INDEX(ISNUMBER(--MID(feed!H327,ROW($1:$19),1))*
ROW($1:$19),0),ROW($1:$19))+1,1)*10^ROW($1:$19)/10)</f>
        <v>4</v>
      </c>
      <c r="I115" t="str">
        <f>feed!I327</f>
        <v>Elite</v>
      </c>
      <c r="J115">
        <f>SUMPRODUCT(MID(0&amp;feed!J327,LARGE(INDEX(ISNUMBER(--MID(feed!J327,ROW($1:$19),1))*
ROW($1:$19),0),ROW($1:$19))+1,1)*10^ROW($1:$19)/10)</f>
        <v>44</v>
      </c>
      <c r="K115">
        <f>SUMPRODUCT(MID(0&amp;feed!K327,LARGE(INDEX(ISNUMBER(--MID(feed!K327,ROW($1:$19),1))*
ROW($1:$19),0),ROW($1:$19))+1,1)*10^ROW($1:$19)/10)</f>
        <v>38</v>
      </c>
      <c r="L115">
        <f>SUMPRODUCT(MID(0&amp;feed!L327,LARGE(INDEX(ISNUMBER(--MID(feed!L327,ROW($1:$19),1))*
ROW($1:$19),0),ROW($1:$19))+1,1)*10^ROW($1:$19)/10)</f>
        <v>23</v>
      </c>
      <c r="M115" t="str">
        <f>feed!M327</f>
        <v>Central Planning</v>
      </c>
      <c r="N115">
        <f>SUMPRODUCT(MID(0&amp;feed!N327,LARGE(INDEX(ISNUMBER(--MID(feed!N327,ROW($1:$5),1))*
ROW($1:$5),0),ROW($1:$5))+1,1)*10^ROW($1:$5)/10)</f>
        <v>1942</v>
      </c>
      <c r="O115">
        <f>SUMPRODUCT(MID(0&amp;feed!O327,LARGE(INDEX(ISNUMBER(--MID(feed!O327,ROW($1:$5),1))*
ROW($1:$5),0),ROW($1:$5))+1,1)*10^ROW($1:$5)/10)</f>
        <v>424</v>
      </c>
      <c r="P115" t="str">
        <f>feed!P327</f>
        <v>Untapped</v>
      </c>
      <c r="Q115">
        <f>IF(P115=0,40, IF(P115="Depleted",0, IF(P115="Near Depletion",10, IF(P115="Plentiful",70, IF(P115="Untapped",90,"Error")))))</f>
        <v>90</v>
      </c>
      <c r="R115" t="str">
        <f>feed!Q327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feed!R327</f>
        <v>Pacific Rim</v>
      </c>
      <c r="U115" t="str">
        <f>feed!S327</f>
        <v>Soviet Union</v>
      </c>
      <c r="V11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40300</v>
      </c>
      <c r="W115" t="str">
        <f>feed!U327</f>
        <v>http://blocgame.com/stats.php?id=63462</v>
      </c>
      <c r="X115" s="4">
        <f>SUMPRODUCT(MID(0&amp;feed!V327,LARGE(INDEX(ISNUMBER(--MID(feed!V327,ROW($1:$5),1))*
ROW($1:$5),0),ROW($1:$5))+1,1)*10^ROW($1:$5)/10)</f>
        <v>0</v>
      </c>
      <c r="Y115">
        <f>feed!W327</f>
        <v>0</v>
      </c>
      <c r="Z115" s="4">
        <f>V115-H115*750-K115*375-L115*375</f>
        <v>14425</v>
      </c>
      <c r="AA115" s="8">
        <f>V115/N115</f>
        <v>20.751802265705457</v>
      </c>
      <c r="AB115" s="4">
        <f>N115/6</f>
        <v>323.66666666666669</v>
      </c>
      <c r="AC115" s="4">
        <f>V115/6</f>
        <v>6716.666666666667</v>
      </c>
    </row>
    <row r="116" spans="1:29" hidden="1" x14ac:dyDescent="0.25">
      <c r="A116" t="str">
        <f>feed!A253</f>
        <v>Aeter</v>
      </c>
      <c r="B116" t="str">
        <f>feed!B253</f>
        <v>Anima6778</v>
      </c>
      <c r="C116" t="str">
        <f>feed!C253</f>
        <v>The Order</v>
      </c>
      <c r="D116">
        <f>SUMPRODUCT(MID(0&amp;feed!D253,LARGE(INDEX(ISNUMBER(--MID(feed!D253,ROW($1:$19),1))*
ROW($1:$19),0),ROW($1:$19))+1,1)*10^ROW($1:$19)/10)</f>
        <v>81</v>
      </c>
      <c r="E116">
        <f>SUMPRODUCT(MID(0&amp;feed!E253,LARGE(INDEX(ISNUMBER(--MID(feed!E253,ROW($1:$19),1))*
ROW($1:$19),0),ROW($1:$19))+1,1)*10^ROW($1:$19)/10)</f>
        <v>5</v>
      </c>
      <c r="F116" t="str">
        <f>feed!F253</f>
        <v>Vietnam War surplus</v>
      </c>
      <c r="G116" t="str">
        <f>feed!G253</f>
        <v>Gandhi-like</v>
      </c>
      <c r="H116">
        <f>SUMPRODUCT(MID(0&amp;feed!H253,LARGE(INDEX(ISNUMBER(--MID(feed!H253,ROW($1:$19),1))*
ROW($1:$19),0),ROW($1:$19))+1,1)*10^ROW($1:$19)/10)</f>
        <v>4</v>
      </c>
      <c r="I116" t="str">
        <f>feed!I253</f>
        <v>Elite</v>
      </c>
      <c r="J116">
        <f>SUMPRODUCT(MID(0&amp;feed!J253,LARGE(INDEX(ISNUMBER(--MID(feed!J253,ROW($1:$19),1))*
ROW($1:$19),0),ROW($1:$19))+1,1)*10^ROW($1:$19)/10)</f>
        <v>29</v>
      </c>
      <c r="K116">
        <f>SUMPRODUCT(MID(0&amp;feed!K253,LARGE(INDEX(ISNUMBER(--MID(feed!K253,ROW($1:$19),1))*
ROW($1:$19),0),ROW($1:$19))+1,1)*10^ROW($1:$19)/10)</f>
        <v>29</v>
      </c>
      <c r="L116">
        <f>SUMPRODUCT(MID(0&amp;feed!L253,LARGE(INDEX(ISNUMBER(--MID(feed!L253,ROW($1:$19),1))*
ROW($1:$19),0),ROW($1:$19))+1,1)*10^ROW($1:$19)/10)</f>
        <v>10</v>
      </c>
      <c r="M116" t="str">
        <f>feed!M253</f>
        <v>Central Planning</v>
      </c>
      <c r="N116">
        <f>SUMPRODUCT(MID(0&amp;feed!N253,LARGE(INDEX(ISNUMBER(--MID(feed!N253,ROW($1:$5),1))*
ROW($1:$5),0),ROW($1:$5))+1,1)*10^ROW($1:$5)/10)</f>
        <v>2283</v>
      </c>
      <c r="O116">
        <f>SUMPRODUCT(MID(0&amp;feed!O253,LARGE(INDEX(ISNUMBER(--MID(feed!O253,ROW($1:$5),1))*
ROW($1:$5),0),ROW($1:$5))+1,1)*10^ROW($1:$5)/10)</f>
        <v>171</v>
      </c>
      <c r="P116" t="str">
        <f>feed!P253</f>
        <v>Untapped</v>
      </c>
      <c r="Q116">
        <f>IF(P116=0,40, IF(P116="Depleted",0, IF(P116="Near Depletion",10, IF(P116="Plentiful",70, IF(P116="Untapped",90,"Error")))))</f>
        <v>90</v>
      </c>
      <c r="R116" t="str">
        <f>feed!Q253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feed!R253</f>
        <v>Congo</v>
      </c>
      <c r="U116" t="str">
        <f>feed!S253</f>
        <v>Soviet Union</v>
      </c>
      <c r="V116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48248</v>
      </c>
      <c r="W116" t="str">
        <f>feed!U253</f>
        <v>http://blocgame.com/stats.php?id=61960</v>
      </c>
      <c r="X116" s="4">
        <f>SUMPRODUCT(MID(0&amp;feed!V253,LARGE(INDEX(ISNUMBER(--MID(feed!V253,ROW($1:$5),1))*
ROW($1:$5),0),ROW($1:$5))+1,1)*10^ROW($1:$5)/10)</f>
        <v>0</v>
      </c>
      <c r="Y116">
        <f>feed!W253</f>
        <v>0</v>
      </c>
      <c r="Z116" s="4">
        <f>V116-H116*750-K116*375-L116*375</f>
        <v>30623</v>
      </c>
      <c r="AA116" s="8">
        <f>V116/N116</f>
        <v>21.13359614542269</v>
      </c>
      <c r="AB116" s="4">
        <f>N116/6</f>
        <v>380.5</v>
      </c>
      <c r="AC116" s="4">
        <f>V116/6</f>
        <v>8041.333333333333</v>
      </c>
    </row>
    <row r="117" spans="1:29" hidden="1" x14ac:dyDescent="0.25">
      <c r="A117" t="str">
        <f>feed!A340</f>
        <v>Losong</v>
      </c>
      <c r="B117" t="str">
        <f>feed!B340</f>
        <v>Hafirus</v>
      </c>
      <c r="C117" t="str">
        <f>feed!C340</f>
        <v>PIRATES</v>
      </c>
      <c r="D117">
        <f>SUMPRODUCT(MID(0&amp;feed!D340,LARGE(INDEX(ISNUMBER(--MID(feed!D340,ROW($1:$19),1))*
ROW($1:$19),0),ROW($1:$19))+1,1)*10^ROW($1:$19)/10)</f>
        <v>125</v>
      </c>
      <c r="E117">
        <f>SUMPRODUCT(MID(0&amp;feed!E340,LARGE(INDEX(ISNUMBER(--MID(feed!E340,ROW($1:$19),1))*
ROW($1:$19),0),ROW($1:$19))+1,1)*10^ROW($1:$19)/10)</f>
        <v>14</v>
      </c>
      <c r="F117" t="str">
        <f>feed!F340</f>
        <v>Korean War surplus</v>
      </c>
      <c r="G117" t="str">
        <f>feed!G340</f>
        <v>Gandhi-like</v>
      </c>
      <c r="H117">
        <f>SUMPRODUCT(MID(0&amp;feed!H340,LARGE(INDEX(ISNUMBER(--MID(feed!H340,ROW($1:$19),1))*
ROW($1:$19),0),ROW($1:$19))+1,1)*10^ROW($1:$19)/10)</f>
        <v>4</v>
      </c>
      <c r="I117" t="str">
        <f>feed!I340</f>
        <v>Good</v>
      </c>
      <c r="J117">
        <f>SUMPRODUCT(MID(0&amp;feed!J340,LARGE(INDEX(ISNUMBER(--MID(feed!J340,ROW($1:$19),1))*
ROW($1:$19),0),ROW($1:$19))+1,1)*10^ROW($1:$19)/10)</f>
        <v>24</v>
      </c>
      <c r="K117">
        <f>SUMPRODUCT(MID(0&amp;feed!K340,LARGE(INDEX(ISNUMBER(--MID(feed!K340,ROW($1:$19),1))*
ROW($1:$19),0),ROW($1:$19))+1,1)*10^ROW($1:$19)/10)</f>
        <v>30</v>
      </c>
      <c r="L117">
        <f>SUMPRODUCT(MID(0&amp;feed!L340,LARGE(INDEX(ISNUMBER(--MID(feed!L340,ROW($1:$19),1))*
ROW($1:$19),0),ROW($1:$19))+1,1)*10^ROW($1:$19)/10)</f>
        <v>5</v>
      </c>
      <c r="M117" t="str">
        <f>feed!M340</f>
        <v>Mixed Economy</v>
      </c>
      <c r="N117">
        <f>SUMPRODUCT(MID(0&amp;feed!N340,LARGE(INDEX(ISNUMBER(--MID(feed!N340,ROW($1:$5),1))*
ROW($1:$5),0),ROW($1:$5))+1,1)*10^ROW($1:$5)/10)</f>
        <v>1872</v>
      </c>
      <c r="O117">
        <f>SUMPRODUCT(MID(0&amp;feed!O340,LARGE(INDEX(ISNUMBER(--MID(feed!O340,ROW($1:$5),1))*
ROW($1:$5),0),ROW($1:$5))+1,1)*10^ROW($1:$5)/10)</f>
        <v>87</v>
      </c>
      <c r="P117" t="str">
        <f>feed!P340</f>
        <v>Untapped</v>
      </c>
      <c r="Q117">
        <f>IF(P117=0,40, IF(P117="Depleted",0, IF(P117="Near Depletion",10, IF(P117="Plentiful",70, IF(P117="Untapped",90,"Error")))))</f>
        <v>90</v>
      </c>
      <c r="R117" t="str">
        <f>feed!Q340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feed!R340</f>
        <v>Pacific Rim</v>
      </c>
      <c r="U117" t="str">
        <f>feed!S340</f>
        <v>Neutral</v>
      </c>
      <c r="V11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48724</v>
      </c>
      <c r="W117" t="str">
        <f>feed!U340</f>
        <v>http://blocgame.com/stats.php?id=60570</v>
      </c>
      <c r="X117" s="4">
        <f>SUMPRODUCT(MID(0&amp;feed!V340,LARGE(INDEX(ISNUMBER(--MID(feed!V340,ROW($1:$5),1))*
ROW($1:$5),0),ROW($1:$5))+1,1)*10^ROW($1:$5)/10)</f>
        <v>1</v>
      </c>
      <c r="Y117">
        <f>feed!W340</f>
        <v>0</v>
      </c>
      <c r="Z117" s="4">
        <f>V117-H117*750-K117*375-L117*375</f>
        <v>32599</v>
      </c>
      <c r="AA117" s="8">
        <f>V117/N117</f>
        <v>26.027777777777779</v>
      </c>
      <c r="AB117" s="4">
        <f>N117/6</f>
        <v>312</v>
      </c>
      <c r="AC117" s="4">
        <f>V117/6</f>
        <v>8120.666666666667</v>
      </c>
    </row>
    <row r="118" spans="1:29" hidden="1" x14ac:dyDescent="0.25">
      <c r="A118" t="str">
        <f>feed!A193</f>
        <v>Alanies</v>
      </c>
      <c r="B118" t="str">
        <f>feed!B193</f>
        <v>Alany</v>
      </c>
      <c r="C118" t="str">
        <f>feed!C193</f>
        <v>The Order</v>
      </c>
      <c r="D118">
        <f>SUMPRODUCT(MID(0&amp;feed!D193,LARGE(INDEX(ISNUMBER(--MID(feed!D193,ROW($1:$19),1))*
ROW($1:$19),0),ROW($1:$19))+1,1)*10^ROW($1:$19)/10)</f>
        <v>53</v>
      </c>
      <c r="E118">
        <f>SUMPRODUCT(MID(0&amp;feed!E193,LARGE(INDEX(ISNUMBER(--MID(feed!E193,ROW($1:$19),1))*
ROW($1:$19),0),ROW($1:$19))+1,1)*10^ROW($1:$19)/10)</f>
        <v>1</v>
      </c>
      <c r="F118" t="str">
        <f>feed!F193</f>
        <v>Korean War surplus</v>
      </c>
      <c r="G118" t="str">
        <f>feed!G193</f>
        <v>Gandhi-like</v>
      </c>
      <c r="H118">
        <f>SUMPRODUCT(MID(0&amp;feed!H193,LARGE(INDEX(ISNUMBER(--MID(feed!H193,ROW($1:$19),1))*
ROW($1:$19),0),ROW($1:$19))+1,1)*10^ROW($1:$19)/10)</f>
        <v>4</v>
      </c>
      <c r="I118" t="str">
        <f>feed!I193</f>
        <v>Good</v>
      </c>
      <c r="J118">
        <f>SUMPRODUCT(MID(0&amp;feed!J193,LARGE(INDEX(ISNUMBER(--MID(feed!J193,ROW($1:$19),1))*
ROW($1:$19),0),ROW($1:$19))+1,1)*10^ROW($1:$19)/10)</f>
        <v>23</v>
      </c>
      <c r="K118">
        <f>SUMPRODUCT(MID(0&amp;feed!K193,LARGE(INDEX(ISNUMBER(--MID(feed!K193,ROW($1:$19),1))*
ROW($1:$19),0),ROW($1:$19))+1,1)*10^ROW($1:$19)/10)</f>
        <v>27</v>
      </c>
      <c r="L118">
        <f>SUMPRODUCT(MID(0&amp;feed!L193,LARGE(INDEX(ISNUMBER(--MID(feed!L193,ROW($1:$19),1))*
ROW($1:$19),0),ROW($1:$19))+1,1)*10^ROW($1:$19)/10)</f>
        <v>12</v>
      </c>
      <c r="M118" t="str">
        <f>feed!M193</f>
        <v>Central Planning</v>
      </c>
      <c r="N118">
        <f>SUMPRODUCT(MID(0&amp;feed!N193,LARGE(INDEX(ISNUMBER(--MID(feed!N193,ROW($1:$5),1))*
ROW($1:$5),0),ROW($1:$5))+1,1)*10^ROW($1:$5)/10)</f>
        <v>2616</v>
      </c>
      <c r="O118">
        <f>SUMPRODUCT(MID(0&amp;feed!O193,LARGE(INDEX(ISNUMBER(--MID(feed!O193,ROW($1:$5),1))*
ROW($1:$5),0),ROW($1:$5))+1,1)*10^ROW($1:$5)/10)</f>
        <v>2652</v>
      </c>
      <c r="P118" t="str">
        <f>feed!P193</f>
        <v>Untapped</v>
      </c>
      <c r="Q118">
        <f>IF(P118=0,40, IF(P118="Depleted",0, IF(P118="Near Depletion",10, IF(P118="Plentiful",70, IF(P118="Untapped",90,"Error")))))</f>
        <v>90</v>
      </c>
      <c r="R118" t="str">
        <f>feed!Q193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feed!R193</f>
        <v>Mesopotamia</v>
      </c>
      <c r="U118" t="str">
        <f>feed!S193</f>
        <v>Soviet Union</v>
      </c>
      <c r="V11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42109</v>
      </c>
      <c r="W118" t="str">
        <f>feed!U193</f>
        <v>http://blocgame.com/stats.php?id=54617</v>
      </c>
      <c r="X118" s="4">
        <f>SUMPRODUCT(MID(0&amp;feed!V193,LARGE(INDEX(ISNUMBER(--MID(feed!V193,ROW($1:$5),1))*
ROW($1:$5),0),ROW($1:$5))+1,1)*10^ROW($1:$5)/10)</f>
        <v>0</v>
      </c>
      <c r="Y118">
        <f>feed!W193</f>
        <v>0</v>
      </c>
      <c r="Z118" s="4">
        <f>V118-H118*750-K118*375-L118*375</f>
        <v>24484</v>
      </c>
      <c r="AA118" s="8">
        <f>V118/N118</f>
        <v>16.096712538226299</v>
      </c>
      <c r="AB118" s="4">
        <f>N118/6</f>
        <v>436</v>
      </c>
      <c r="AC118" s="4">
        <f>V118/6</f>
        <v>7018.166666666667</v>
      </c>
    </row>
    <row r="119" spans="1:29" hidden="1" x14ac:dyDescent="0.25">
      <c r="A119" t="str">
        <f>feed!A621</f>
        <v>Malaysiastan</v>
      </c>
      <c r="B119" t="str">
        <f>feed!B621</f>
        <v>Pussiepounder</v>
      </c>
      <c r="C119">
        <f>feed!C621</f>
        <v>0</v>
      </c>
      <c r="D119">
        <f>SUMPRODUCT(MID(0&amp;feed!D621,LARGE(INDEX(ISNUMBER(--MID(feed!D621,ROW($1:$19),1))*
ROW($1:$19),0),ROW($1:$19))+1,1)*10^ROW($1:$19)/10)</f>
        <v>69</v>
      </c>
      <c r="E119">
        <f>SUMPRODUCT(MID(0&amp;feed!E621,LARGE(INDEX(ISNUMBER(--MID(feed!E621,ROW($1:$19),1))*
ROW($1:$19),0),ROW($1:$19))+1,1)*10^ROW($1:$19)/10)</f>
        <v>1</v>
      </c>
      <c r="F119" t="str">
        <f>feed!F621</f>
        <v>Korean War surplus</v>
      </c>
      <c r="G119" t="str">
        <f>feed!G621</f>
        <v>Gandhi-like</v>
      </c>
      <c r="H119">
        <f>SUMPRODUCT(MID(0&amp;feed!H621,LARGE(INDEX(ISNUMBER(--MID(feed!H621,ROW($1:$19),1))*
ROW($1:$19),0),ROW($1:$19))+1,1)*10^ROW($1:$19)/10)</f>
        <v>4</v>
      </c>
      <c r="I119" t="str">
        <f>feed!I621</f>
        <v>Undisciplined Rabble</v>
      </c>
      <c r="J119">
        <f>SUMPRODUCT(MID(0&amp;feed!J621,LARGE(INDEX(ISNUMBER(--MID(feed!J621,ROW($1:$19),1))*
ROW($1:$19),0),ROW($1:$19))+1,1)*10^ROW($1:$19)/10)</f>
        <v>19</v>
      </c>
      <c r="K119">
        <f>SUMPRODUCT(MID(0&amp;feed!K621,LARGE(INDEX(ISNUMBER(--MID(feed!K621,ROW($1:$19),1))*
ROW($1:$19),0),ROW($1:$19))+1,1)*10^ROW($1:$19)/10)</f>
        <v>27</v>
      </c>
      <c r="L119">
        <f>SUMPRODUCT(MID(0&amp;feed!L621,LARGE(INDEX(ISNUMBER(--MID(feed!L621,ROW($1:$19),1))*
ROW($1:$19),0),ROW($1:$19))+1,1)*10^ROW($1:$19)/10)</f>
        <v>7</v>
      </c>
      <c r="M119" t="str">
        <f>feed!M621</f>
        <v>Central Planning</v>
      </c>
      <c r="N119">
        <f>SUMPRODUCT(MID(0&amp;feed!N621,LARGE(INDEX(ISNUMBER(--MID(feed!N621,ROW($1:$5),1))*
ROW($1:$5),0),ROW($1:$5))+1,1)*10^ROW($1:$5)/10)</f>
        <v>961</v>
      </c>
      <c r="O119">
        <f>SUMPRODUCT(MID(0&amp;feed!O621,LARGE(INDEX(ISNUMBER(--MID(feed!O621,ROW($1:$5),1))*
ROW($1:$5),0),ROW($1:$5))+1,1)*10^ROW($1:$5)/10)</f>
        <v>7</v>
      </c>
      <c r="P119" t="str">
        <f>feed!P621</f>
        <v>Untapped</v>
      </c>
      <c r="Q119">
        <f>IF(P119=0,40, IF(P119="Depleted",0, IF(P119="Near Depletion",10, IF(P119="Plentiful",70, IF(P119="Untapped",90,"Error")))))</f>
        <v>90</v>
      </c>
      <c r="R119" t="str">
        <f>feed!Q621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feed!R621</f>
        <v>Indochina</v>
      </c>
      <c r="U119" t="str">
        <f>feed!S621</f>
        <v>Soviet Union</v>
      </c>
      <c r="V11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119" t="str">
        <f>feed!U621</f>
        <v>http://blocgame.com/stats.php?id=60911</v>
      </c>
      <c r="X119" s="4">
        <f>SUMPRODUCT(MID(0&amp;feed!V621,LARGE(INDEX(ISNUMBER(--MID(feed!V621,ROW($1:$5),1))*
ROW($1:$5),0),ROW($1:$5))+1,1)*10^ROW($1:$5)/10)</f>
        <v>0</v>
      </c>
      <c r="Y119">
        <f>feed!W621</f>
        <v>0</v>
      </c>
      <c r="Z119" s="4">
        <f>V119-H119*750-K119*375-L119*375</f>
        <v>21414</v>
      </c>
      <c r="AA119" s="8">
        <f>V119/N119</f>
        <v>38.672216441207077</v>
      </c>
      <c r="AB119" s="4">
        <f>N119/6</f>
        <v>160.16666666666666</v>
      </c>
      <c r="AC119" s="4">
        <f>V119/6</f>
        <v>6194</v>
      </c>
    </row>
    <row r="120" spans="1:29" hidden="1" x14ac:dyDescent="0.25">
      <c r="A120" t="str">
        <f>feed!A251</f>
        <v>Viktoria</v>
      </c>
      <c r="B120" t="str">
        <f>feed!B251</f>
        <v>gracious leader skylar</v>
      </c>
      <c r="C120" t="str">
        <f>feed!C251</f>
        <v>The Order</v>
      </c>
      <c r="D120">
        <f>SUMPRODUCT(MID(0&amp;feed!D251,LARGE(INDEX(ISNUMBER(--MID(feed!D251,ROW($1:$19),1))*
ROW($1:$19),0),ROW($1:$19))+1,1)*10^ROW($1:$19)/10)</f>
        <v>82</v>
      </c>
      <c r="E120">
        <f>SUMPRODUCT(MID(0&amp;feed!E251,LARGE(INDEX(ISNUMBER(--MID(feed!E251,ROW($1:$19),1))*
ROW($1:$19),0),ROW($1:$19))+1,1)*10^ROW($1:$19)/10)</f>
        <v>0</v>
      </c>
      <c r="F120" t="str">
        <f>feed!F251</f>
        <v>Vietnam War surplus</v>
      </c>
      <c r="G120" t="str">
        <f>feed!G251</f>
        <v>Gandhi-like</v>
      </c>
      <c r="H120">
        <f>SUMPRODUCT(MID(0&amp;feed!H251,LARGE(INDEX(ISNUMBER(--MID(feed!H251,ROW($1:$19),1))*
ROW($1:$19),0),ROW($1:$19))+1,1)*10^ROW($1:$19)/10)</f>
        <v>4</v>
      </c>
      <c r="I120" t="str">
        <f>feed!I251</f>
        <v>Good</v>
      </c>
      <c r="J120">
        <f>SUMPRODUCT(MID(0&amp;feed!J251,LARGE(INDEX(ISNUMBER(--MID(feed!J251,ROW($1:$19),1))*
ROW($1:$19),0),ROW($1:$19))+1,1)*10^ROW($1:$19)/10)</f>
        <v>19</v>
      </c>
      <c r="K120">
        <f>SUMPRODUCT(MID(0&amp;feed!K251,LARGE(INDEX(ISNUMBER(--MID(feed!K251,ROW($1:$19),1))*
ROW($1:$19),0),ROW($1:$19))+1,1)*10^ROW($1:$19)/10)</f>
        <v>20</v>
      </c>
      <c r="L120">
        <f>SUMPRODUCT(MID(0&amp;feed!L251,LARGE(INDEX(ISNUMBER(--MID(feed!L251,ROW($1:$19),1))*
ROW($1:$19),0),ROW($1:$19))+1,1)*10^ROW($1:$19)/10)</f>
        <v>7</v>
      </c>
      <c r="M120" t="str">
        <f>feed!M251</f>
        <v>Central Planning</v>
      </c>
      <c r="N120">
        <f>SUMPRODUCT(MID(0&amp;feed!N251,LARGE(INDEX(ISNUMBER(--MID(feed!N251,ROW($1:$5),1))*
ROW($1:$5),0),ROW($1:$5))+1,1)*10^ROW($1:$5)/10)</f>
        <v>2288</v>
      </c>
      <c r="O120">
        <f>SUMPRODUCT(MID(0&amp;feed!O251,LARGE(INDEX(ISNUMBER(--MID(feed!O251,ROW($1:$5),1))*
ROW($1:$5),0),ROW($1:$5))+1,1)*10^ROW($1:$5)/10)</f>
        <v>151</v>
      </c>
      <c r="P120" t="str">
        <f>feed!P251</f>
        <v>Untapped</v>
      </c>
      <c r="Q120">
        <f>IF(P120=0,40, IF(P120="Depleted",0, IF(P120="Near Depletion",10, IF(P120="Plentiful",70, IF(P120="Untapped",90,"Error")))))</f>
        <v>90</v>
      </c>
      <c r="R120" t="str">
        <f>feed!Q251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feed!R251</f>
        <v>Pacific Rim</v>
      </c>
      <c r="U120" t="str">
        <f>feed!S251</f>
        <v>Soviet Union</v>
      </c>
      <c r="V12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31593</v>
      </c>
      <c r="W120" t="str">
        <f>feed!U251</f>
        <v>http://blocgame.com/stats.php?id=40188</v>
      </c>
      <c r="X120" s="4">
        <f>SUMPRODUCT(MID(0&amp;feed!V251,LARGE(INDEX(ISNUMBER(--MID(feed!V251,ROW($1:$5),1))*
ROW($1:$5),0),ROW($1:$5))+1,1)*10^ROW($1:$5)/10)</f>
        <v>0</v>
      </c>
      <c r="Y120">
        <f>feed!W251</f>
        <v>0</v>
      </c>
      <c r="Z120" s="4">
        <f>V120-H120*750-K120*375-L120*375</f>
        <v>18468</v>
      </c>
      <c r="AA120" s="8">
        <f>V120/N120</f>
        <v>13.80812937062937</v>
      </c>
      <c r="AB120" s="4">
        <f>N120/6</f>
        <v>381.33333333333331</v>
      </c>
      <c r="AC120" s="4">
        <f>V120/6</f>
        <v>5265.5</v>
      </c>
    </row>
    <row r="121" spans="1:29" hidden="1" x14ac:dyDescent="0.25">
      <c r="A121" t="str">
        <f>feed!A667</f>
        <v>hokoo</v>
      </c>
      <c r="B121" t="str">
        <f>feed!B667</f>
        <v>ovaltine</v>
      </c>
      <c r="C121" t="str">
        <f>feed!C667</f>
        <v>Brotherhood of Nod</v>
      </c>
      <c r="D121">
        <f>SUMPRODUCT(MID(0&amp;feed!D667,LARGE(INDEX(ISNUMBER(--MID(feed!D667,ROW($1:$19),1))*
ROW($1:$19),0),ROW($1:$19))+1,1)*10^ROW($1:$19)/10)</f>
        <v>155</v>
      </c>
      <c r="E121">
        <f>SUMPRODUCT(MID(0&amp;feed!E667,LARGE(INDEX(ISNUMBER(--MID(feed!E667,ROW($1:$19),1))*
ROW($1:$19),0),ROW($1:$19))+1,1)*10^ROW($1:$19)/10)</f>
        <v>2</v>
      </c>
      <c r="F121" t="str">
        <f>feed!F667</f>
        <v>Korean War surplus</v>
      </c>
      <c r="G121" t="str">
        <f>feed!G667</f>
        <v>Gandhi-like</v>
      </c>
      <c r="H121">
        <f>SUMPRODUCT(MID(0&amp;feed!H667,LARGE(INDEX(ISNUMBER(--MID(feed!H667,ROW($1:$19),1))*
ROW($1:$19),0),ROW($1:$19))+1,1)*10^ROW($1:$19)/10)</f>
        <v>4</v>
      </c>
      <c r="I121" t="str">
        <f>feed!I667</f>
        <v>Good</v>
      </c>
      <c r="J121">
        <f>SUMPRODUCT(MID(0&amp;feed!J667,LARGE(INDEX(ISNUMBER(--MID(feed!J667,ROW($1:$19),1))*
ROW($1:$19),0),ROW($1:$19))+1,1)*10^ROW($1:$19)/10)</f>
        <v>18</v>
      </c>
      <c r="K121">
        <f>SUMPRODUCT(MID(0&amp;feed!K667,LARGE(INDEX(ISNUMBER(--MID(feed!K667,ROW($1:$19),1))*
ROW($1:$19),0),ROW($1:$19))+1,1)*10^ROW($1:$19)/10)</f>
        <v>24</v>
      </c>
      <c r="L121">
        <f>SUMPRODUCT(MID(0&amp;feed!L667,LARGE(INDEX(ISNUMBER(--MID(feed!L667,ROW($1:$19),1))*
ROW($1:$19),0),ROW($1:$19))+1,1)*10^ROW($1:$19)/10)</f>
        <v>32</v>
      </c>
      <c r="M121" t="str">
        <f>feed!M667</f>
        <v>Free Market</v>
      </c>
      <c r="N121">
        <f>SUMPRODUCT(MID(0&amp;feed!N667,LARGE(INDEX(ISNUMBER(--MID(feed!N667,ROW($1:$5),1))*
ROW($1:$5),0),ROW($1:$5))+1,1)*10^ROW($1:$5)/10)</f>
        <v>877</v>
      </c>
      <c r="O121">
        <f>SUMPRODUCT(MID(0&amp;feed!O667,LARGE(INDEX(ISNUMBER(--MID(feed!O667,ROW($1:$5),1))*
ROW($1:$5),0),ROW($1:$5))+1,1)*10^ROW($1:$5)/10)</f>
        <v>1618</v>
      </c>
      <c r="P121" t="str">
        <f>feed!P667</f>
        <v>Untapped</v>
      </c>
      <c r="Q121">
        <f>IF(P121=0,40, IF(P121="Depleted",0, IF(P121="Near Depletion",10, IF(P121="Plentiful",70, IF(P121="Untapped",90,"Error")))))</f>
        <v>90</v>
      </c>
      <c r="R121" t="str">
        <f>feed!Q667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feed!R667</f>
        <v>Arabia</v>
      </c>
      <c r="U121" t="str">
        <f>feed!S667</f>
        <v>United States</v>
      </c>
      <c r="V121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44635</v>
      </c>
      <c r="W121" t="str">
        <f>feed!U667</f>
        <v>http://blocgame.com/stats.php?id=61111</v>
      </c>
      <c r="X121" s="4">
        <f>SUMPRODUCT(MID(0&amp;feed!V667,LARGE(INDEX(ISNUMBER(--MID(feed!V667,ROW($1:$5),1))*
ROW($1:$5),0),ROW($1:$5))+1,1)*10^ROW($1:$5)/10)</f>
        <v>0</v>
      </c>
      <c r="Y121">
        <f>feed!W667</f>
        <v>0</v>
      </c>
      <c r="Z121" s="4">
        <f>V121-H121*750-K121*375-L121*375</f>
        <v>20635</v>
      </c>
      <c r="AA121" s="8">
        <f>V121/N121</f>
        <v>50.89509692132269</v>
      </c>
      <c r="AB121" s="4">
        <f>N121/6</f>
        <v>146.16666666666666</v>
      </c>
      <c r="AC121" s="4">
        <f>V121/6</f>
        <v>7439.166666666667</v>
      </c>
    </row>
    <row r="122" spans="1:29" hidden="1" x14ac:dyDescent="0.25">
      <c r="A122" t="str">
        <f>feed!A782</f>
        <v>Much War</v>
      </c>
      <c r="B122" t="str">
        <f>feed!B782</f>
        <v>Dan The Magic Man</v>
      </c>
      <c r="C122" t="str">
        <f>feed!C782</f>
        <v>The Order</v>
      </c>
      <c r="D122">
        <f>SUMPRODUCT(MID(0&amp;feed!D782,LARGE(INDEX(ISNUMBER(--MID(feed!D782,ROW($1:$19),1))*
ROW($1:$19),0),ROW($1:$19))+1,1)*10^ROW($1:$19)/10)</f>
        <v>77</v>
      </c>
      <c r="E122">
        <f>SUMPRODUCT(MID(0&amp;feed!E782,LARGE(INDEX(ISNUMBER(--MID(feed!E782,ROW($1:$19),1))*
ROW($1:$19),0),ROW($1:$19))+1,1)*10^ROW($1:$19)/10)</f>
        <v>1</v>
      </c>
      <c r="F122" t="str">
        <f>feed!F782</f>
        <v>Second World War surplus</v>
      </c>
      <c r="G122" t="str">
        <f>feed!G782</f>
        <v>Gandhi-like</v>
      </c>
      <c r="H122">
        <f>SUMPRODUCT(MID(0&amp;feed!H782,LARGE(INDEX(ISNUMBER(--MID(feed!H782,ROW($1:$19),1))*
ROW($1:$19),0),ROW($1:$19))+1,1)*10^ROW($1:$19)/10)</f>
        <v>4</v>
      </c>
      <c r="I122" t="str">
        <f>feed!I782</f>
        <v>Poor</v>
      </c>
      <c r="J122">
        <f>SUMPRODUCT(MID(0&amp;feed!J782,LARGE(INDEX(ISNUMBER(--MID(feed!J782,ROW($1:$19),1))*
ROW($1:$19),0),ROW($1:$19))+1,1)*10^ROW($1:$19)/10)</f>
        <v>17</v>
      </c>
      <c r="K122">
        <f>SUMPRODUCT(MID(0&amp;feed!K782,LARGE(INDEX(ISNUMBER(--MID(feed!K782,ROW($1:$19),1))*
ROW($1:$19),0),ROW($1:$19))+1,1)*10^ROW($1:$19)/10)</f>
        <v>10</v>
      </c>
      <c r="L122">
        <f>SUMPRODUCT(MID(0&amp;feed!L782,LARGE(INDEX(ISNUMBER(--MID(feed!L782,ROW($1:$19),1))*
ROW($1:$19),0),ROW($1:$19))+1,1)*10^ROW($1:$19)/10)</f>
        <v>18</v>
      </c>
      <c r="M122" t="str">
        <f>feed!M782</f>
        <v>Central Planning</v>
      </c>
      <c r="N122">
        <f>SUMPRODUCT(MID(0&amp;feed!N782,LARGE(INDEX(ISNUMBER(--MID(feed!N782,ROW($1:$5),1))*
ROW($1:$5),0),ROW($1:$5))+1,1)*10^ROW($1:$5)/10)</f>
        <v>632</v>
      </c>
      <c r="O122">
        <f>SUMPRODUCT(MID(0&amp;feed!O782,LARGE(INDEX(ISNUMBER(--MID(feed!O782,ROW($1:$5),1))*
ROW($1:$5),0),ROW($1:$5))+1,1)*10^ROW($1:$5)/10)</f>
        <v>3020</v>
      </c>
      <c r="P122" t="str">
        <f>feed!P782</f>
        <v>Untapped</v>
      </c>
      <c r="Q122">
        <f>IF(P122=0,40, IF(P122="Depleted",0, IF(P122="Near Depletion",10, IF(P122="Plentiful",70, IF(P122="Untapped",90,"Error")))))</f>
        <v>90</v>
      </c>
      <c r="R122" t="str">
        <f>feed!Q782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feed!R782</f>
        <v>Mesopotamia</v>
      </c>
      <c r="U122" t="str">
        <f>feed!S782</f>
        <v>Neutral</v>
      </c>
      <c r="V12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122" t="str">
        <f>feed!U782</f>
        <v>http://blocgame.com/stats.php?id=61645</v>
      </c>
      <c r="X122" s="4">
        <f>SUMPRODUCT(MID(0&amp;feed!V782,LARGE(INDEX(ISNUMBER(--MID(feed!V782,ROW($1:$5),1))*
ROW($1:$5),0),ROW($1:$5))+1,1)*10^ROW($1:$5)/10)</f>
        <v>0</v>
      </c>
      <c r="Y122">
        <f>feed!W782</f>
        <v>0</v>
      </c>
      <c r="Z122" s="4">
        <f>V122-H122*750-K122*375-L122*375</f>
        <v>29628</v>
      </c>
      <c r="AA122" s="8">
        <f>V122/N122</f>
        <v>68.240506329113927</v>
      </c>
      <c r="AB122" s="4">
        <f>N122/6</f>
        <v>105.33333333333333</v>
      </c>
      <c r="AC122" s="4">
        <f>V122/6</f>
        <v>7188</v>
      </c>
    </row>
    <row r="123" spans="1:29" hidden="1" x14ac:dyDescent="0.25">
      <c r="A123" t="str">
        <f>feed!A558</f>
        <v>Falamata</v>
      </c>
      <c r="B123" t="str">
        <f>feed!B558</f>
        <v>Hansfuergo</v>
      </c>
      <c r="C123" t="str">
        <f>feed!C558</f>
        <v>The Federal Colonies</v>
      </c>
      <c r="D123">
        <f>SUMPRODUCT(MID(0&amp;feed!D558,LARGE(INDEX(ISNUMBER(--MID(feed!D558,ROW($1:$19),1))*
ROW($1:$19),0),ROW($1:$19))+1,1)*10^ROW($1:$19)/10)</f>
        <v>77</v>
      </c>
      <c r="E123">
        <f>SUMPRODUCT(MID(0&amp;feed!E558,LARGE(INDEX(ISNUMBER(--MID(feed!E558,ROW($1:$19),1))*
ROW($1:$19),0),ROW($1:$19))+1,1)*10^ROW($1:$19)/10)</f>
        <v>1</v>
      </c>
      <c r="F123" t="str">
        <f>feed!F558</f>
        <v>Second World War surplus</v>
      </c>
      <c r="G123" t="str">
        <f>feed!G558</f>
        <v>Good</v>
      </c>
      <c r="H123">
        <f>SUMPRODUCT(MID(0&amp;feed!H558,LARGE(INDEX(ISNUMBER(--MID(feed!H558,ROW($1:$19),1))*
ROW($1:$19),0),ROW($1:$19))+1,1)*10^ROW($1:$19)/10)</f>
        <v>4</v>
      </c>
      <c r="I123" t="str">
        <f>feed!I558</f>
        <v>Undisciplined Rabble</v>
      </c>
      <c r="J123">
        <f>SUMPRODUCT(MID(0&amp;feed!J558,LARGE(INDEX(ISNUMBER(--MID(feed!J558,ROW($1:$19),1))*
ROW($1:$19),0),ROW($1:$19))+1,1)*10^ROW($1:$19)/10)</f>
        <v>17</v>
      </c>
      <c r="K123">
        <f>SUMPRODUCT(MID(0&amp;feed!K558,LARGE(INDEX(ISNUMBER(--MID(feed!K558,ROW($1:$19),1))*
ROW($1:$19),0),ROW($1:$19))+1,1)*10^ROW($1:$19)/10)</f>
        <v>37</v>
      </c>
      <c r="L123">
        <f>SUMPRODUCT(MID(0&amp;feed!L558,LARGE(INDEX(ISNUMBER(--MID(feed!L558,ROW($1:$19),1))*
ROW($1:$19),0),ROW($1:$19))+1,1)*10^ROW($1:$19)/10)</f>
        <v>10</v>
      </c>
      <c r="M123" t="str">
        <f>feed!M558</f>
        <v>Central Planning</v>
      </c>
      <c r="N123">
        <f>SUMPRODUCT(MID(0&amp;feed!N558,LARGE(INDEX(ISNUMBER(--MID(feed!N558,ROW($1:$5),1))*
ROW($1:$5),0),ROW($1:$5))+1,1)*10^ROW($1:$5)/10)</f>
        <v>1116</v>
      </c>
      <c r="O123">
        <f>SUMPRODUCT(MID(0&amp;feed!O558,LARGE(INDEX(ISNUMBER(--MID(feed!O558,ROW($1:$5),1))*
ROW($1:$5),0),ROW($1:$5))+1,1)*10^ROW($1:$5)/10)</f>
        <v>10</v>
      </c>
      <c r="P123" t="str">
        <f>feed!P558</f>
        <v>Untapped</v>
      </c>
      <c r="Q123">
        <f>IF(P123=0,40, IF(P123="Depleted",0, IF(P123="Near Depletion",10, IF(P123="Plentiful",70, IF(P123="Untapped",90,"Error")))))</f>
        <v>90</v>
      </c>
      <c r="R123" t="str">
        <f>feed!Q558</f>
        <v>Powerful</v>
      </c>
      <c r="S123">
        <f>IF(R123="None",0, IF(R123="Meagre",1.5, IF(R123="Small",3, IF(R123="Mediocre",4.5, IF(R123="Somewhat Large",6, IF(R123="Large",7.5, IF(R123="Powerful",9, IF(R123="Very Powerful",10,"Error"))))))))</f>
        <v>9</v>
      </c>
      <c r="T123" t="str">
        <f>feed!R558</f>
        <v>Gran Colombia</v>
      </c>
      <c r="U123" t="str">
        <f>feed!S558</f>
        <v>Neutral</v>
      </c>
      <c r="V123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56518</v>
      </c>
      <c r="W123" t="str">
        <f>feed!U558</f>
        <v>http://blocgame.com/stats.php?id=62057</v>
      </c>
      <c r="X123" s="4">
        <f>SUMPRODUCT(MID(0&amp;feed!V558,LARGE(INDEX(ISNUMBER(--MID(feed!V558,ROW($1:$5),1))*
ROW($1:$5),0),ROW($1:$5))+1,1)*10^ROW($1:$5)/10)</f>
        <v>0</v>
      </c>
      <c r="Y123">
        <f>feed!W558</f>
        <v>0</v>
      </c>
      <c r="Z123" s="4">
        <f>V123-H123*750-K123*375-L123*375</f>
        <v>35893</v>
      </c>
      <c r="AA123" s="8">
        <f>V123/N123</f>
        <v>50.643369175627242</v>
      </c>
      <c r="AB123" s="4">
        <f>N123/6</f>
        <v>186</v>
      </c>
      <c r="AC123" s="4">
        <f>V123/6</f>
        <v>9419.6666666666661</v>
      </c>
    </row>
    <row r="124" spans="1:29" hidden="1" x14ac:dyDescent="0.25">
      <c r="A124" t="str">
        <f>feed!A398</f>
        <v>subse7en</v>
      </c>
      <c r="B124" t="str">
        <f>feed!B398</f>
        <v>subse7en</v>
      </c>
      <c r="C124" t="str">
        <f>feed!C398</f>
        <v>The Order</v>
      </c>
      <c r="D124">
        <f>SUMPRODUCT(MID(0&amp;feed!D398,LARGE(INDEX(ISNUMBER(--MID(feed!D398,ROW($1:$19),1))*
ROW($1:$19),0),ROW($1:$19))+1,1)*10^ROW($1:$19)/10)</f>
        <v>76</v>
      </c>
      <c r="E124">
        <f>SUMPRODUCT(MID(0&amp;feed!E398,LARGE(INDEX(ISNUMBER(--MID(feed!E398,ROW($1:$19),1))*
ROW($1:$19),0),ROW($1:$19))+1,1)*10^ROW($1:$19)/10)</f>
        <v>2</v>
      </c>
      <c r="F124" t="str">
        <f>feed!F398</f>
        <v>Korean War surplus</v>
      </c>
      <c r="G124" t="str">
        <f>feed!G398</f>
        <v>Gandhi-like</v>
      </c>
      <c r="H124">
        <f>SUMPRODUCT(MID(0&amp;feed!H398,LARGE(INDEX(ISNUMBER(--MID(feed!H398,ROW($1:$19),1))*
ROW($1:$19),0),ROW($1:$19))+1,1)*10^ROW($1:$19)/10)</f>
        <v>4</v>
      </c>
      <c r="I124" t="str">
        <f>feed!I398</f>
        <v>Good</v>
      </c>
      <c r="J124">
        <f>SUMPRODUCT(MID(0&amp;feed!J398,LARGE(INDEX(ISNUMBER(--MID(feed!J398,ROW($1:$19),1))*
ROW($1:$19),0),ROW($1:$19))+1,1)*10^ROW($1:$19)/10)</f>
        <v>17</v>
      </c>
      <c r="K124">
        <f>SUMPRODUCT(MID(0&amp;feed!K398,LARGE(INDEX(ISNUMBER(--MID(feed!K398,ROW($1:$19),1))*
ROW($1:$19),0),ROW($1:$19))+1,1)*10^ROW($1:$19)/10)</f>
        <v>23</v>
      </c>
      <c r="L124">
        <f>SUMPRODUCT(MID(0&amp;feed!L398,LARGE(INDEX(ISNUMBER(--MID(feed!L398,ROW($1:$19),1))*
ROW($1:$19),0),ROW($1:$19))+1,1)*10^ROW($1:$19)/10)</f>
        <v>14</v>
      </c>
      <c r="M124" t="str">
        <f>feed!M398</f>
        <v>Central Planning</v>
      </c>
      <c r="N124">
        <f>SUMPRODUCT(MID(0&amp;feed!N398,LARGE(INDEX(ISNUMBER(--MID(feed!N398,ROW($1:$5),1))*
ROW($1:$5),0),ROW($1:$5))+1,1)*10^ROW($1:$5)/10)</f>
        <v>1669</v>
      </c>
      <c r="O124">
        <f>SUMPRODUCT(MID(0&amp;feed!O398,LARGE(INDEX(ISNUMBER(--MID(feed!O398,ROW($1:$5),1))*
ROW($1:$5),0),ROW($1:$5))+1,1)*10^ROW($1:$5)/10)</f>
        <v>246</v>
      </c>
      <c r="P124" t="str">
        <f>feed!P398</f>
        <v>Untapped</v>
      </c>
      <c r="Q124">
        <f>IF(P124=0,40, IF(P124="Depleted",0, IF(P124="Near Depletion",10, IF(P124="Plentiful",70, IF(P124="Untapped",90,"Error")))))</f>
        <v>90</v>
      </c>
      <c r="R124" t="str">
        <f>feed!Q398</f>
        <v>Large</v>
      </c>
      <c r="S124">
        <f>IF(R124="None",0, IF(R124="Meagre",1.5, IF(R124="Small",3, IF(R124="Mediocre",4.5, IF(R124="Somewhat Large",6, IF(R124="Large",7.5, IF(R124="Powerful",9, IF(R124="Very Powerful",10,"Error"))))))))</f>
        <v>7.5</v>
      </c>
      <c r="T124" t="str">
        <f>feed!R398</f>
        <v>Pacific Rim</v>
      </c>
      <c r="U124" t="str">
        <f>feed!S398</f>
        <v>Soviet Union</v>
      </c>
      <c r="V12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22948</v>
      </c>
      <c r="W124" t="str">
        <f>feed!U398</f>
        <v>http://blocgame.com/stats.php?id=61112</v>
      </c>
      <c r="X124" s="4">
        <f>SUMPRODUCT(MID(0&amp;feed!V398,LARGE(INDEX(ISNUMBER(--MID(feed!V398,ROW($1:$5),1))*
ROW($1:$5),0),ROW($1:$5))+1,1)*10^ROW($1:$5)/10)</f>
        <v>0</v>
      </c>
      <c r="Y124">
        <f>feed!W398</f>
        <v>0</v>
      </c>
      <c r="Z124" s="4">
        <f>V124-H124*750-K124*375-L124*375</f>
        <v>6073</v>
      </c>
      <c r="AA124" s="8">
        <f>V124/N124</f>
        <v>13.749550629119232</v>
      </c>
      <c r="AB124" s="4">
        <f>N124/6</f>
        <v>278.16666666666669</v>
      </c>
      <c r="AC124" s="4">
        <f>V124/6</f>
        <v>3824.6666666666665</v>
      </c>
    </row>
    <row r="125" spans="1:29" hidden="1" x14ac:dyDescent="0.25">
      <c r="A125" t="str">
        <f>feed!A190</f>
        <v>saiya</v>
      </c>
      <c r="B125" t="str">
        <f>feed!B190</f>
        <v>saiya</v>
      </c>
      <c r="C125" t="str">
        <f>feed!C190</f>
        <v>The Order</v>
      </c>
      <c r="D125">
        <f>SUMPRODUCT(MID(0&amp;feed!D190,LARGE(INDEX(ISNUMBER(--MID(feed!D190,ROW($1:$19),1))*
ROW($1:$19),0),ROW($1:$19))+1,1)*10^ROW($1:$19)/10)</f>
        <v>100</v>
      </c>
      <c r="E125">
        <f>SUMPRODUCT(MID(0&amp;feed!E190,LARGE(INDEX(ISNUMBER(--MID(feed!E190,ROW($1:$19),1))*
ROW($1:$19),0),ROW($1:$19))+1,1)*10^ROW($1:$19)/10)</f>
        <v>7</v>
      </c>
      <c r="F125" t="str">
        <f>feed!F190</f>
        <v>Korean War surplus</v>
      </c>
      <c r="G125" t="str">
        <f>feed!G190</f>
        <v>Gandhi-like</v>
      </c>
      <c r="H125">
        <f>SUMPRODUCT(MID(0&amp;feed!H190,LARGE(INDEX(ISNUMBER(--MID(feed!H190,ROW($1:$19),1))*
ROW($1:$19),0),ROW($1:$19))+1,1)*10^ROW($1:$19)/10)</f>
        <v>4</v>
      </c>
      <c r="I125" t="str">
        <f>feed!I190</f>
        <v>Standard</v>
      </c>
      <c r="J125">
        <f>SUMPRODUCT(MID(0&amp;feed!J190,LARGE(INDEX(ISNUMBER(--MID(feed!J190,ROW($1:$19),1))*
ROW($1:$19),0),ROW($1:$19))+1,1)*10^ROW($1:$19)/10)</f>
        <v>17</v>
      </c>
      <c r="K125">
        <f>SUMPRODUCT(MID(0&amp;feed!K190,LARGE(INDEX(ISNUMBER(--MID(feed!K190,ROW($1:$19),1))*
ROW($1:$19),0),ROW($1:$19))+1,1)*10^ROW($1:$19)/10)</f>
        <v>27</v>
      </c>
      <c r="L125">
        <f>SUMPRODUCT(MID(0&amp;feed!L190,LARGE(INDEX(ISNUMBER(--MID(feed!L190,ROW($1:$19),1))*
ROW($1:$19),0),ROW($1:$19))+1,1)*10^ROW($1:$19)/10)</f>
        <v>18</v>
      </c>
      <c r="M125" t="str">
        <f>feed!M190</f>
        <v>Mixed Economy</v>
      </c>
      <c r="N125">
        <f>SUMPRODUCT(MID(0&amp;feed!N190,LARGE(INDEX(ISNUMBER(--MID(feed!N190,ROW($1:$5),1))*
ROW($1:$5),0),ROW($1:$5))+1,1)*10^ROW($1:$5)/10)</f>
        <v>2627</v>
      </c>
      <c r="O125">
        <f>SUMPRODUCT(MID(0&amp;feed!O190,LARGE(INDEX(ISNUMBER(--MID(feed!O190,ROW($1:$5),1))*
ROW($1:$5),0),ROW($1:$5))+1,1)*10^ROW($1:$5)/10)</f>
        <v>2986</v>
      </c>
      <c r="P125" t="str">
        <f>feed!P190</f>
        <v>Untapped</v>
      </c>
      <c r="Q125">
        <f>IF(P125=0,40, IF(P125="Depleted",0, IF(P125="Near Depletion",10, IF(P125="Plentiful",70, IF(P125="Untapped",90,"Error")))))</f>
        <v>90</v>
      </c>
      <c r="R125" t="str">
        <f>feed!Q190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feed!R190</f>
        <v>Arabia</v>
      </c>
      <c r="U125" t="str">
        <f>feed!S190</f>
        <v>Soviet Union</v>
      </c>
      <c r="V125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21901</v>
      </c>
      <c r="W125" t="str">
        <f>feed!U190</f>
        <v>http://blocgame.com/stats.php?id=61785</v>
      </c>
      <c r="X125" s="4">
        <f>SUMPRODUCT(MID(0&amp;feed!V190,LARGE(INDEX(ISNUMBER(--MID(feed!V190,ROW($1:$5),1))*
ROW($1:$5),0),ROW($1:$5))+1,1)*10^ROW($1:$5)/10)</f>
        <v>0</v>
      </c>
      <c r="Y125">
        <f>feed!W190</f>
        <v>0</v>
      </c>
      <c r="Z125" s="4">
        <f>V125-H125*750-K125*375-L125*375</f>
        <v>2026</v>
      </c>
      <c r="AA125" s="8">
        <f>V125/N125</f>
        <v>8.3368861819566042</v>
      </c>
      <c r="AB125" s="4">
        <f>N125/6</f>
        <v>437.83333333333331</v>
      </c>
      <c r="AC125" s="4">
        <f>V125/6</f>
        <v>3650.1666666666665</v>
      </c>
    </row>
    <row r="126" spans="1:29" hidden="1" x14ac:dyDescent="0.25">
      <c r="A126" t="str">
        <f>feed!A206</f>
        <v>BongoBongoBongo</v>
      </c>
      <c r="B126" t="str">
        <f>feed!B206</f>
        <v>oBerry</v>
      </c>
      <c r="C126" t="str">
        <f>feed!C206</f>
        <v>The Order</v>
      </c>
      <c r="D126">
        <f>SUMPRODUCT(MID(0&amp;feed!D206,LARGE(INDEX(ISNUMBER(--MID(feed!D206,ROW($1:$19),1))*
ROW($1:$19),0),ROW($1:$19))+1,1)*10^ROW($1:$19)/10)</f>
        <v>79</v>
      </c>
      <c r="E126">
        <f>SUMPRODUCT(MID(0&amp;feed!E206,LARGE(INDEX(ISNUMBER(--MID(feed!E206,ROW($1:$19),1))*
ROW($1:$19),0),ROW($1:$19))+1,1)*10^ROW($1:$19)/10)</f>
        <v>7</v>
      </c>
      <c r="F126" t="str">
        <f>feed!F206</f>
        <v>Korean War surplus</v>
      </c>
      <c r="G126" t="str">
        <f>feed!G206</f>
        <v>Gandhi-like</v>
      </c>
      <c r="H126">
        <f>SUMPRODUCT(MID(0&amp;feed!H206,LARGE(INDEX(ISNUMBER(--MID(feed!H206,ROW($1:$19),1))*
ROW($1:$19),0),ROW($1:$19))+1,1)*10^ROW($1:$19)/10)</f>
        <v>4</v>
      </c>
      <c r="I126" t="str">
        <f>feed!I206</f>
        <v>Elite</v>
      </c>
      <c r="J126">
        <f>SUMPRODUCT(MID(0&amp;feed!J206,LARGE(INDEX(ISNUMBER(--MID(feed!J206,ROW($1:$19),1))*
ROW($1:$19),0),ROW($1:$19))+1,1)*10^ROW($1:$19)/10)</f>
        <v>16</v>
      </c>
      <c r="K126">
        <f>SUMPRODUCT(MID(0&amp;feed!K206,LARGE(INDEX(ISNUMBER(--MID(feed!K206,ROW($1:$19),1))*
ROW($1:$19),0),ROW($1:$19))+1,1)*10^ROW($1:$19)/10)</f>
        <v>46</v>
      </c>
      <c r="L126">
        <f>SUMPRODUCT(MID(0&amp;feed!L206,LARGE(INDEX(ISNUMBER(--MID(feed!L206,ROW($1:$19),1))*
ROW($1:$19),0),ROW($1:$19))+1,1)*10^ROW($1:$19)/10)</f>
        <v>13</v>
      </c>
      <c r="M126" t="str">
        <f>feed!M206</f>
        <v>Mixed Economy</v>
      </c>
      <c r="N126">
        <f>SUMPRODUCT(MID(0&amp;feed!N206,LARGE(INDEX(ISNUMBER(--MID(feed!N206,ROW($1:$5),1))*
ROW($1:$5),0),ROW($1:$5))+1,1)*10^ROW($1:$5)/10)</f>
        <v>2538</v>
      </c>
      <c r="O126">
        <f>SUMPRODUCT(MID(0&amp;feed!O206,LARGE(INDEX(ISNUMBER(--MID(feed!O206,ROW($1:$5),1))*
ROW($1:$5),0),ROW($1:$5))+1,1)*10^ROW($1:$5)/10)</f>
        <v>0</v>
      </c>
      <c r="P126" t="str">
        <f>feed!P206</f>
        <v>Untapped</v>
      </c>
      <c r="Q126">
        <f>IF(P126=0,40, IF(P126="Depleted",0, IF(P126="Near Depletion",10, IF(P126="Plentiful",70, IF(P126="Untapped",90,"Error")))))</f>
        <v>90</v>
      </c>
      <c r="R126" t="str">
        <f>feed!Q206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feed!R206</f>
        <v>Congo</v>
      </c>
      <c r="U126" t="str">
        <f>feed!S206</f>
        <v>Soviet Union</v>
      </c>
      <c r="V12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30882</v>
      </c>
      <c r="W126" t="str">
        <f>feed!U206</f>
        <v>http://blocgame.com/stats.php?id=63942</v>
      </c>
      <c r="X126" s="4">
        <f>SUMPRODUCT(MID(0&amp;feed!V206,LARGE(INDEX(ISNUMBER(--MID(feed!V206,ROW($1:$5),1))*
ROW($1:$5),0),ROW($1:$5))+1,1)*10^ROW($1:$5)/10)</f>
        <v>0</v>
      </c>
      <c r="Y126">
        <f>feed!W206</f>
        <v>0</v>
      </c>
      <c r="Z126" s="4">
        <f>V126-H126*750-K126*375-L126*375</f>
        <v>5757</v>
      </c>
      <c r="AA126" s="8">
        <f>V126/N126</f>
        <v>12.167848699763594</v>
      </c>
      <c r="AB126" s="4">
        <f>N126/6</f>
        <v>423</v>
      </c>
      <c r="AC126" s="4">
        <f>V126/6</f>
        <v>5147</v>
      </c>
    </row>
    <row r="127" spans="1:29" hidden="1" x14ac:dyDescent="0.25">
      <c r="A127" t="str">
        <f>feed!A360</f>
        <v>SUNGAI KERAK</v>
      </c>
      <c r="B127" t="str">
        <f>feed!B360</f>
        <v>Nizarudin</v>
      </c>
      <c r="C127" t="str">
        <f>feed!C360</f>
        <v>PIRATES</v>
      </c>
      <c r="D127">
        <f>SUMPRODUCT(MID(0&amp;feed!D360,LARGE(INDEX(ISNUMBER(--MID(feed!D360,ROW($1:$19),1))*
ROW($1:$19),0),ROW($1:$19))+1,1)*10^ROW($1:$19)/10)</f>
        <v>100</v>
      </c>
      <c r="E127">
        <f>SUMPRODUCT(MID(0&amp;feed!E360,LARGE(INDEX(ISNUMBER(--MID(feed!E360,ROW($1:$19),1))*
ROW($1:$19),0),ROW($1:$19))+1,1)*10^ROW($1:$19)/10)</f>
        <v>14</v>
      </c>
      <c r="F127" t="str">
        <f>feed!F360</f>
        <v>Korean War surplus</v>
      </c>
      <c r="G127" t="str">
        <f>feed!G360</f>
        <v>Gandhi-like</v>
      </c>
      <c r="H127">
        <f>SUMPRODUCT(MID(0&amp;feed!H360,LARGE(INDEX(ISNUMBER(--MID(feed!H360,ROW($1:$19),1))*
ROW($1:$19),0),ROW($1:$19))+1,1)*10^ROW($1:$19)/10)</f>
        <v>4</v>
      </c>
      <c r="I127" t="str">
        <f>feed!I360</f>
        <v>Good</v>
      </c>
      <c r="J127">
        <f>SUMPRODUCT(MID(0&amp;feed!J360,LARGE(INDEX(ISNUMBER(--MID(feed!J360,ROW($1:$19),1))*
ROW($1:$19),0),ROW($1:$19))+1,1)*10^ROW($1:$19)/10)</f>
        <v>15</v>
      </c>
      <c r="K127">
        <f>SUMPRODUCT(MID(0&amp;feed!K360,LARGE(INDEX(ISNUMBER(--MID(feed!K360,ROW($1:$19),1))*
ROW($1:$19),0),ROW($1:$19))+1,1)*10^ROW($1:$19)/10)</f>
        <v>13</v>
      </c>
      <c r="L127">
        <f>SUMPRODUCT(MID(0&amp;feed!L360,LARGE(INDEX(ISNUMBER(--MID(feed!L360,ROW($1:$19),1))*
ROW($1:$19),0),ROW($1:$19))+1,1)*10^ROW($1:$19)/10)</f>
        <v>9</v>
      </c>
      <c r="M127" t="str">
        <f>feed!M360</f>
        <v>Free Market</v>
      </c>
      <c r="N127">
        <f>SUMPRODUCT(MID(0&amp;feed!N360,LARGE(INDEX(ISNUMBER(--MID(feed!N360,ROW($1:$5),1))*
ROW($1:$5),0),ROW($1:$5))+1,1)*10^ROW($1:$5)/10)</f>
        <v>1774</v>
      </c>
      <c r="O127">
        <f>SUMPRODUCT(MID(0&amp;feed!O360,LARGE(INDEX(ISNUMBER(--MID(feed!O360,ROW($1:$5),1))*
ROW($1:$5),0),ROW($1:$5))+1,1)*10^ROW($1:$5)/10)</f>
        <v>196</v>
      </c>
      <c r="P127" t="str">
        <f>feed!P360</f>
        <v>Untapped</v>
      </c>
      <c r="Q127">
        <f>IF(P127=0,40, IF(P127="Depleted",0, IF(P127="Near Depletion",10, IF(P127="Plentiful",70, IF(P127="Untapped",90,"Error")))))</f>
        <v>90</v>
      </c>
      <c r="R127" t="str">
        <f>feed!Q360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feed!R360</f>
        <v>East Indies</v>
      </c>
      <c r="U127" t="str">
        <f>feed!S360</f>
        <v>United States</v>
      </c>
      <c r="V12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127" t="str">
        <f>feed!U360</f>
        <v>http://blocgame.com/stats.php?id=61710</v>
      </c>
      <c r="X127" s="4">
        <f>SUMPRODUCT(MID(0&amp;feed!V360,LARGE(INDEX(ISNUMBER(--MID(feed!V360,ROW($1:$5),1))*
ROW($1:$5),0),ROW($1:$5))+1,1)*10^ROW($1:$5)/10)</f>
        <v>0</v>
      </c>
      <c r="Y127">
        <f>feed!W360</f>
        <v>0</v>
      </c>
      <c r="Z127" s="4">
        <f>V127-H127*750-K127*375-L127*375</f>
        <v>22670</v>
      </c>
      <c r="AA127" s="8">
        <f>V127/N127</f>
        <v>19.120631341600902</v>
      </c>
      <c r="AB127" s="4">
        <f>N127/6</f>
        <v>295.66666666666669</v>
      </c>
      <c r="AC127" s="4">
        <f>V127/6</f>
        <v>5653.333333333333</v>
      </c>
    </row>
    <row r="128" spans="1:29" hidden="1" x14ac:dyDescent="0.25">
      <c r="A128" t="str">
        <f>feed!A464</f>
        <v>11Bgde Para</v>
      </c>
      <c r="B128" t="str">
        <f>feed!B464</f>
        <v>Pak Cik Kordi</v>
      </c>
      <c r="C128" t="str">
        <f>feed!C464</f>
        <v>Celestial Beingsï¿½</v>
      </c>
      <c r="D128">
        <f>SUMPRODUCT(MID(0&amp;feed!D464,LARGE(INDEX(ISNUMBER(--MID(feed!D464,ROW($1:$19),1))*
ROW($1:$19),0),ROW($1:$19))+1,1)*10^ROW($1:$19)/10)</f>
        <v>120</v>
      </c>
      <c r="E128">
        <f>SUMPRODUCT(MID(0&amp;feed!E464,LARGE(INDEX(ISNUMBER(--MID(feed!E464,ROW($1:$19),1))*
ROW($1:$19),0),ROW($1:$19))+1,1)*10^ROW($1:$19)/10)</f>
        <v>2</v>
      </c>
      <c r="F128" t="str">
        <f>feed!F464</f>
        <v>Korean War surplus</v>
      </c>
      <c r="G128" t="str">
        <f>feed!G464</f>
        <v>Gandhi-like</v>
      </c>
      <c r="H128">
        <f>SUMPRODUCT(MID(0&amp;feed!H464,LARGE(INDEX(ISNUMBER(--MID(feed!H464,ROW($1:$19),1))*
ROW($1:$19),0),ROW($1:$19))+1,1)*10^ROW($1:$19)/10)</f>
        <v>4</v>
      </c>
      <c r="I128" t="str">
        <f>feed!I464</f>
        <v>Good</v>
      </c>
      <c r="J128">
        <f>SUMPRODUCT(MID(0&amp;feed!J464,LARGE(INDEX(ISNUMBER(--MID(feed!J464,ROW($1:$19),1))*
ROW($1:$19),0),ROW($1:$19))+1,1)*10^ROW($1:$19)/10)</f>
        <v>14</v>
      </c>
      <c r="K128">
        <f>SUMPRODUCT(MID(0&amp;feed!K464,LARGE(INDEX(ISNUMBER(--MID(feed!K464,ROW($1:$19),1))*
ROW($1:$19),0),ROW($1:$19))+1,1)*10^ROW($1:$19)/10)</f>
        <v>19</v>
      </c>
      <c r="L128">
        <f>SUMPRODUCT(MID(0&amp;feed!L464,LARGE(INDEX(ISNUMBER(--MID(feed!L464,ROW($1:$19),1))*
ROW($1:$19),0),ROW($1:$19))+1,1)*10^ROW($1:$19)/10)</f>
        <v>12</v>
      </c>
      <c r="M128" t="str">
        <f>feed!M464</f>
        <v>Central Planning</v>
      </c>
      <c r="N128">
        <f>SUMPRODUCT(MID(0&amp;feed!N464,LARGE(INDEX(ISNUMBER(--MID(feed!N464,ROW($1:$5),1))*
ROW($1:$5),0),ROW($1:$5))+1,1)*10^ROW($1:$5)/10)</f>
        <v>1421</v>
      </c>
      <c r="O128">
        <f>SUMPRODUCT(MID(0&amp;feed!O464,LARGE(INDEX(ISNUMBER(--MID(feed!O464,ROW($1:$5),1))*
ROW($1:$5),0),ROW($1:$5))+1,1)*10^ROW($1:$5)/10)</f>
        <v>261</v>
      </c>
      <c r="P128" t="str">
        <f>feed!P464</f>
        <v>Untapped</v>
      </c>
      <c r="Q128">
        <f>IF(P128=0,40, IF(P128="Depleted",0, IF(P128="Near Depletion",10, IF(P128="Plentiful",70, IF(P128="Untapped",90,"Error")))))</f>
        <v>90</v>
      </c>
      <c r="R128" t="str">
        <f>feed!Q464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feed!R464</f>
        <v>Pacific Rim</v>
      </c>
      <c r="U128" t="str">
        <f>feed!S464</f>
        <v>Soviet Union</v>
      </c>
      <c r="V128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33749</v>
      </c>
      <c r="W128" t="str">
        <f>feed!U464</f>
        <v>http://blocgame.com/stats.php?id=62652</v>
      </c>
      <c r="X128" s="4">
        <f>SUMPRODUCT(MID(0&amp;feed!V464,LARGE(INDEX(ISNUMBER(--MID(feed!V464,ROW($1:$5),1))*
ROW($1:$5),0),ROW($1:$5))+1,1)*10^ROW($1:$5)/10)</f>
        <v>0</v>
      </c>
      <c r="Y128">
        <f>feed!W464</f>
        <v>0</v>
      </c>
      <c r="Z128" s="4">
        <f>V128-H128*750-K128*375-L128*375</f>
        <v>19124</v>
      </c>
      <c r="AA128" s="8">
        <f>V128/N128</f>
        <v>23.750175932441941</v>
      </c>
      <c r="AB128" s="4">
        <f>N128/6</f>
        <v>236.83333333333334</v>
      </c>
      <c r="AC128" s="4">
        <f>V128/6</f>
        <v>5624.833333333333</v>
      </c>
    </row>
    <row r="129" spans="1:29" hidden="1" x14ac:dyDescent="0.25">
      <c r="A129" t="str">
        <f>feed!A268</f>
        <v>Rogue Nation</v>
      </c>
      <c r="B129" t="str">
        <f>feed!B268</f>
        <v>MR.Fernandez</v>
      </c>
      <c r="C129" t="str">
        <f>feed!C268</f>
        <v>The Order</v>
      </c>
      <c r="D129">
        <f>SUMPRODUCT(MID(0&amp;feed!D268,LARGE(INDEX(ISNUMBER(--MID(feed!D268,ROW($1:$19),1))*
ROW($1:$19),0),ROW($1:$19))+1,1)*10^ROW($1:$19)/10)</f>
        <v>80</v>
      </c>
      <c r="E129">
        <f>SUMPRODUCT(MID(0&amp;feed!E268,LARGE(INDEX(ISNUMBER(--MID(feed!E268,ROW($1:$19),1))*
ROW($1:$19),0),ROW($1:$19))+1,1)*10^ROW($1:$19)/10)</f>
        <v>2</v>
      </c>
      <c r="F129" t="str">
        <f>feed!F268</f>
        <v>Korean War surplus</v>
      </c>
      <c r="G129" t="str">
        <f>feed!G268</f>
        <v>Gandhi-like</v>
      </c>
      <c r="H129">
        <f>SUMPRODUCT(MID(0&amp;feed!H268,LARGE(INDEX(ISNUMBER(--MID(feed!H268,ROW($1:$19),1))*
ROW($1:$19),0),ROW($1:$19))+1,1)*10^ROW($1:$19)/10)</f>
        <v>4</v>
      </c>
      <c r="I129" t="str">
        <f>feed!I268</f>
        <v>Good</v>
      </c>
      <c r="J129">
        <f>SUMPRODUCT(MID(0&amp;feed!J268,LARGE(INDEX(ISNUMBER(--MID(feed!J268,ROW($1:$19),1))*
ROW($1:$19),0),ROW($1:$19))+1,1)*10^ROW($1:$19)/10)</f>
        <v>14</v>
      </c>
      <c r="K129">
        <f>SUMPRODUCT(MID(0&amp;feed!K268,LARGE(INDEX(ISNUMBER(--MID(feed!K268,ROW($1:$19),1))*
ROW($1:$19),0),ROW($1:$19))+1,1)*10^ROW($1:$19)/10)</f>
        <v>23</v>
      </c>
      <c r="L129">
        <f>SUMPRODUCT(MID(0&amp;feed!L268,LARGE(INDEX(ISNUMBER(--MID(feed!L268,ROW($1:$19),1))*
ROW($1:$19),0),ROW($1:$19))+1,1)*10^ROW($1:$19)/10)</f>
        <v>13</v>
      </c>
      <c r="M129" t="str">
        <f>feed!M268</f>
        <v>Central Planning</v>
      </c>
      <c r="N129">
        <f>SUMPRODUCT(MID(0&amp;feed!N268,LARGE(INDEX(ISNUMBER(--MID(feed!N268,ROW($1:$5),1))*
ROW($1:$5),0),ROW($1:$5))+1,1)*10^ROW($1:$5)/10)</f>
        <v>2189</v>
      </c>
      <c r="O129">
        <f>SUMPRODUCT(MID(0&amp;feed!O268,LARGE(INDEX(ISNUMBER(--MID(feed!O268,ROW($1:$5),1))*
ROW($1:$5),0),ROW($1:$5))+1,1)*10^ROW($1:$5)/10)</f>
        <v>0</v>
      </c>
      <c r="P129" t="str">
        <f>feed!P268</f>
        <v>Untapped</v>
      </c>
      <c r="Q129">
        <f>IF(P129=0,40, IF(P129="Depleted",0, IF(P129="Near Depletion",10, IF(P129="Plentiful",70, IF(P129="Untapped",90,"Error")))))</f>
        <v>90</v>
      </c>
      <c r="R129" t="str">
        <f>feed!Q268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feed!R268</f>
        <v>China</v>
      </c>
      <c r="U129" t="str">
        <f>feed!S268</f>
        <v>Soviet Union</v>
      </c>
      <c r="V12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23172</v>
      </c>
      <c r="W129" t="str">
        <f>feed!U268</f>
        <v>http://blocgame.com/stats.php?id=64135</v>
      </c>
      <c r="X129" s="4">
        <f>SUMPRODUCT(MID(0&amp;feed!V268,LARGE(INDEX(ISNUMBER(--MID(feed!V268,ROW($1:$5),1))*
ROW($1:$5),0),ROW($1:$5))+1,1)*10^ROW($1:$5)/10)</f>
        <v>0</v>
      </c>
      <c r="Y129">
        <f>feed!W268</f>
        <v>0</v>
      </c>
      <c r="Z129" s="4">
        <f>V129-H129*750-K129*375-L129*375</f>
        <v>6672</v>
      </c>
      <c r="AA129" s="8">
        <f>V129/N129</f>
        <v>10.585655550479672</v>
      </c>
      <c r="AB129" s="4">
        <f>N129/6</f>
        <v>364.83333333333331</v>
      </c>
      <c r="AC129" s="4">
        <f>V129/6</f>
        <v>3862</v>
      </c>
    </row>
    <row r="130" spans="1:29" hidden="1" x14ac:dyDescent="0.25">
      <c r="A130" t="str">
        <f>feed!A692</f>
        <v>ileristanistan</v>
      </c>
      <c r="B130" t="str">
        <f>feed!B692</f>
        <v>TheLongFootOfTheLaw</v>
      </c>
      <c r="C130" t="str">
        <f>feed!C692</f>
        <v>The Order</v>
      </c>
      <c r="D130">
        <f>SUMPRODUCT(MID(0&amp;feed!D692,LARGE(INDEX(ISNUMBER(--MID(feed!D692,ROW($1:$19),1))*
ROW($1:$19),0),ROW($1:$19))+1,1)*10^ROW($1:$19)/10)</f>
        <v>173</v>
      </c>
      <c r="E130">
        <f>SUMPRODUCT(MID(0&amp;feed!E692,LARGE(INDEX(ISNUMBER(--MID(feed!E692,ROW($1:$19),1))*
ROW($1:$19),0),ROW($1:$19))+1,1)*10^ROW($1:$19)/10)</f>
        <v>12</v>
      </c>
      <c r="F130" t="str">
        <f>feed!F692</f>
        <v>Korean War surplus</v>
      </c>
      <c r="G130" t="str">
        <f>feed!G692</f>
        <v>Gandhi-like</v>
      </c>
      <c r="H130">
        <f>SUMPRODUCT(MID(0&amp;feed!H692,LARGE(INDEX(ISNUMBER(--MID(feed!H692,ROW($1:$19),1))*
ROW($1:$19),0),ROW($1:$19))+1,1)*10^ROW($1:$19)/10)</f>
        <v>4</v>
      </c>
      <c r="I130" t="str">
        <f>feed!I692</f>
        <v>Good</v>
      </c>
      <c r="J130">
        <f>SUMPRODUCT(MID(0&amp;feed!J692,LARGE(INDEX(ISNUMBER(--MID(feed!J692,ROW($1:$19),1))*
ROW($1:$19),0),ROW($1:$19))+1,1)*10^ROW($1:$19)/10)</f>
        <v>13</v>
      </c>
      <c r="K130">
        <f>SUMPRODUCT(MID(0&amp;feed!K692,LARGE(INDEX(ISNUMBER(--MID(feed!K692,ROW($1:$19),1))*
ROW($1:$19),0),ROW($1:$19))+1,1)*10^ROW($1:$19)/10)</f>
        <v>50</v>
      </c>
      <c r="L130">
        <f>SUMPRODUCT(MID(0&amp;feed!L692,LARGE(INDEX(ISNUMBER(--MID(feed!L692,ROW($1:$19),1))*
ROW($1:$19),0),ROW($1:$19))+1,1)*10^ROW($1:$19)/10)</f>
        <v>13</v>
      </c>
      <c r="M130" t="str">
        <f>feed!M692</f>
        <v>Central Planning</v>
      </c>
      <c r="N130">
        <f>SUMPRODUCT(MID(0&amp;feed!N692,LARGE(INDEX(ISNUMBER(--MID(feed!N692,ROW($1:$5),1))*
ROW($1:$5),0),ROW($1:$5))+1,1)*10^ROW($1:$5)/10)</f>
        <v>831</v>
      </c>
      <c r="O130">
        <f>SUMPRODUCT(MID(0&amp;feed!O692,LARGE(INDEX(ISNUMBER(--MID(feed!O692,ROW($1:$5),1))*
ROW($1:$5),0),ROW($1:$5))+1,1)*10^ROW($1:$5)/10)</f>
        <v>296</v>
      </c>
      <c r="P130" t="str">
        <f>feed!P692</f>
        <v>Untapped</v>
      </c>
      <c r="Q130">
        <f>IF(P130=0,40, IF(P130="Depleted",0, IF(P130="Near Depletion",10, IF(P130="Plentiful",70, IF(P130="Untapped",90,"Error")))))</f>
        <v>90</v>
      </c>
      <c r="R130" t="str">
        <f>feed!Q692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feed!R692</f>
        <v>China</v>
      </c>
      <c r="U130" t="str">
        <f>feed!S692</f>
        <v>Soviet Union</v>
      </c>
      <c r="V130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50327</v>
      </c>
      <c r="W130" t="str">
        <f>feed!U692</f>
        <v>http://blocgame.com/stats.php?id=63622</v>
      </c>
      <c r="X130" s="4">
        <f>SUMPRODUCT(MID(0&amp;feed!V692,LARGE(INDEX(ISNUMBER(--MID(feed!V692,ROW($1:$5),1))*
ROW($1:$5),0),ROW($1:$5))+1,1)*10^ROW($1:$5)/10)</f>
        <v>0</v>
      </c>
      <c r="Y130">
        <f>feed!W692</f>
        <v>0</v>
      </c>
      <c r="Z130" s="4">
        <f>V130-H130*750-K130*375-L130*375</f>
        <v>23702</v>
      </c>
      <c r="AA130" s="8">
        <f>V130/N130</f>
        <v>60.561973525872446</v>
      </c>
      <c r="AB130" s="4">
        <f>N130/6</f>
        <v>138.5</v>
      </c>
      <c r="AC130" s="4">
        <f>V130/6</f>
        <v>8387.8333333333339</v>
      </c>
    </row>
    <row r="131" spans="1:29" hidden="1" x14ac:dyDescent="0.25">
      <c r="A131" t="str">
        <f>feed!A63</f>
        <v>al-Bahrayn</v>
      </c>
      <c r="B131" t="str">
        <f>feed!B63</f>
        <v>dbdb</v>
      </c>
      <c r="C131" t="str">
        <f>feed!C63</f>
        <v>The Order</v>
      </c>
      <c r="D131">
        <f>SUMPRODUCT(MID(0&amp;feed!D63,LARGE(INDEX(ISNUMBER(--MID(feed!D63,ROW($1:$19),1))*
ROW($1:$19),0),ROW($1:$19))+1,1)*10^ROW($1:$19)/10)</f>
        <v>98</v>
      </c>
      <c r="E131">
        <f>SUMPRODUCT(MID(0&amp;feed!E63,LARGE(INDEX(ISNUMBER(--MID(feed!E63,ROW($1:$19),1))*
ROW($1:$19),0),ROW($1:$19))+1,1)*10^ROW($1:$19)/10)</f>
        <v>10</v>
      </c>
      <c r="F131" t="str">
        <f>feed!F63</f>
        <v>Korean War surplus</v>
      </c>
      <c r="G131" t="str">
        <f>feed!G63</f>
        <v>Gandhi-like</v>
      </c>
      <c r="H131">
        <f>SUMPRODUCT(MID(0&amp;feed!H63,LARGE(INDEX(ISNUMBER(--MID(feed!H63,ROW($1:$19),1))*
ROW($1:$19),0),ROW($1:$19))+1,1)*10^ROW($1:$19)/10)</f>
        <v>4</v>
      </c>
      <c r="I131" t="str">
        <f>feed!I63</f>
        <v>Good</v>
      </c>
      <c r="J131">
        <f>SUMPRODUCT(MID(0&amp;feed!J63,LARGE(INDEX(ISNUMBER(--MID(feed!J63,ROW($1:$19),1))*
ROW($1:$19),0),ROW($1:$19))+1,1)*10^ROW($1:$19)/10)</f>
        <v>13</v>
      </c>
      <c r="K131">
        <f>SUMPRODUCT(MID(0&amp;feed!K63,LARGE(INDEX(ISNUMBER(--MID(feed!K63,ROW($1:$19),1))*
ROW($1:$19),0),ROW($1:$19))+1,1)*10^ROW($1:$19)/10)</f>
        <v>23</v>
      </c>
      <c r="L131">
        <f>SUMPRODUCT(MID(0&amp;feed!L63,LARGE(INDEX(ISNUMBER(--MID(feed!L63,ROW($1:$19),1))*
ROW($1:$19),0),ROW($1:$19))+1,1)*10^ROW($1:$19)/10)</f>
        <v>14</v>
      </c>
      <c r="M131" t="str">
        <f>feed!M63</f>
        <v>Central Planning</v>
      </c>
      <c r="N131">
        <f>SUMPRODUCT(MID(0&amp;feed!N63,LARGE(INDEX(ISNUMBER(--MID(feed!N63,ROW($1:$5),1))*
ROW($1:$5),0),ROW($1:$5))+1,1)*10^ROW($1:$5)/10)</f>
        <v>3718</v>
      </c>
      <c r="O131">
        <f>SUMPRODUCT(MID(0&amp;feed!O63,LARGE(INDEX(ISNUMBER(--MID(feed!O63,ROW($1:$5),1))*
ROW($1:$5),0),ROW($1:$5))+1,1)*10^ROW($1:$5)/10)</f>
        <v>936</v>
      </c>
      <c r="P131" t="str">
        <f>feed!P63</f>
        <v>Untapped</v>
      </c>
      <c r="Q131">
        <f>IF(P131=0,40, IF(P131="Depleted",0, IF(P131="Near Depletion",10, IF(P131="Plentiful",70, IF(P131="Untapped",90,"Error")))))</f>
        <v>90</v>
      </c>
      <c r="R131" t="str">
        <f>feed!Q63</f>
        <v>Powerful</v>
      </c>
      <c r="S131">
        <f>IF(R131="None",0, IF(R131="Meagre",1.5, IF(R131="Small",3, IF(R131="Mediocre",4.5, IF(R131="Somewhat Large",6, IF(R131="Large",7.5, IF(R131="Powerful",9, IF(R131="Very Powerful",10,"Error"))))))))</f>
        <v>9</v>
      </c>
      <c r="T131" t="str">
        <f>feed!R63</f>
        <v>Mesopotamia</v>
      </c>
      <c r="U131" t="str">
        <f>feed!S63</f>
        <v>Soviet Union</v>
      </c>
      <c r="V131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39405</v>
      </c>
      <c r="W131" t="str">
        <f>feed!U63</f>
        <v>http://blocgame.com/stats.php?id=59775</v>
      </c>
      <c r="X131" s="4">
        <f>SUMPRODUCT(MID(0&amp;feed!V63,LARGE(INDEX(ISNUMBER(--MID(feed!V63,ROW($1:$5),1))*
ROW($1:$5),0),ROW($1:$5))+1,1)*10^ROW($1:$5)/10)</f>
        <v>0</v>
      </c>
      <c r="Y131">
        <f>feed!W63</f>
        <v>0</v>
      </c>
      <c r="Z131" s="4">
        <f>V131-H131*750-K131*375-L131*375</f>
        <v>22530</v>
      </c>
      <c r="AA131" s="8">
        <f>V131/N131</f>
        <v>10.598440021516945</v>
      </c>
      <c r="AB131" s="4">
        <f>N131/6</f>
        <v>619.66666666666663</v>
      </c>
      <c r="AC131" s="4">
        <f>V131/6</f>
        <v>6567.5</v>
      </c>
    </row>
    <row r="132" spans="1:29" hidden="1" x14ac:dyDescent="0.25">
      <c r="A132" t="str">
        <f>feed!A392</f>
        <v>sandshark</v>
      </c>
      <c r="B132" t="str">
        <f>feed!B392</f>
        <v>sandshark</v>
      </c>
      <c r="C132" t="str">
        <f>feed!C392</f>
        <v>The Order</v>
      </c>
      <c r="D132">
        <f>SUMPRODUCT(MID(0&amp;feed!D392,LARGE(INDEX(ISNUMBER(--MID(feed!D392,ROW($1:$19),1))*
ROW($1:$19),0),ROW($1:$19))+1,1)*10^ROW($1:$19)/10)</f>
        <v>138</v>
      </c>
      <c r="E132">
        <f>SUMPRODUCT(MID(0&amp;feed!E392,LARGE(INDEX(ISNUMBER(--MID(feed!E392,ROW($1:$19),1))*
ROW($1:$19),0),ROW($1:$19))+1,1)*10^ROW($1:$19)/10)</f>
        <v>1</v>
      </c>
      <c r="F132" t="str">
        <f>feed!F392</f>
        <v>Korean War surplus</v>
      </c>
      <c r="G132" t="str">
        <f>feed!G392</f>
        <v>Good</v>
      </c>
      <c r="H132">
        <f>SUMPRODUCT(MID(0&amp;feed!H392,LARGE(INDEX(ISNUMBER(--MID(feed!H392,ROW($1:$19),1))*
ROW($1:$19),0),ROW($1:$19))+1,1)*10^ROW($1:$19)/10)</f>
        <v>4</v>
      </c>
      <c r="I132" t="str">
        <f>feed!I392</f>
        <v>Standard</v>
      </c>
      <c r="J132">
        <f>SUMPRODUCT(MID(0&amp;feed!J392,LARGE(INDEX(ISNUMBER(--MID(feed!J392,ROW($1:$19),1))*
ROW($1:$19),0),ROW($1:$19))+1,1)*10^ROW($1:$19)/10)</f>
        <v>12</v>
      </c>
      <c r="K132">
        <f>SUMPRODUCT(MID(0&amp;feed!K392,LARGE(INDEX(ISNUMBER(--MID(feed!K392,ROW($1:$19),1))*
ROW($1:$19),0),ROW($1:$19))+1,1)*10^ROW($1:$19)/10)</f>
        <v>42</v>
      </c>
      <c r="L132">
        <f>SUMPRODUCT(MID(0&amp;feed!L392,LARGE(INDEX(ISNUMBER(--MID(feed!L392,ROW($1:$19),1))*
ROW($1:$19),0),ROW($1:$19))+1,1)*10^ROW($1:$19)/10)</f>
        <v>8</v>
      </c>
      <c r="M132" t="str">
        <f>feed!M392</f>
        <v>Central Planning</v>
      </c>
      <c r="N132">
        <f>SUMPRODUCT(MID(0&amp;feed!N392,LARGE(INDEX(ISNUMBER(--MID(feed!N392,ROW($1:$5),1))*
ROW($1:$5),0),ROW($1:$5))+1,1)*10^ROW($1:$5)/10)</f>
        <v>1690</v>
      </c>
      <c r="O132">
        <f>SUMPRODUCT(MID(0&amp;feed!O392,LARGE(INDEX(ISNUMBER(--MID(feed!O392,ROW($1:$5),1))*
ROW($1:$5),0),ROW($1:$5))+1,1)*10^ROW($1:$5)/10)</f>
        <v>8</v>
      </c>
      <c r="P132" t="str">
        <f>feed!P392</f>
        <v>Untapped</v>
      </c>
      <c r="Q132">
        <f>IF(P132=0,40, IF(P132="Depleted",0, IF(P132="Near Depletion",10, IF(P132="Plentiful",70, IF(P132="Untapped",90,"Error")))))</f>
        <v>90</v>
      </c>
      <c r="R132" t="str">
        <f>feed!Q392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feed!R392</f>
        <v>Gran Colombia</v>
      </c>
      <c r="U132" t="str">
        <f>feed!S392</f>
        <v>Soviet Union</v>
      </c>
      <c r="V13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46695</v>
      </c>
      <c r="W132" t="str">
        <f>feed!U392</f>
        <v>http://blocgame.com/stats.php?id=62581</v>
      </c>
      <c r="X132" s="4">
        <f>SUMPRODUCT(MID(0&amp;feed!V392,LARGE(INDEX(ISNUMBER(--MID(feed!V392,ROW($1:$5),1))*
ROW($1:$5),0),ROW($1:$5))+1,1)*10^ROW($1:$5)/10)</f>
        <v>1</v>
      </c>
      <c r="Y132">
        <f>feed!W392</f>
        <v>0</v>
      </c>
      <c r="Z132" s="4">
        <f>V132-H132*750-K132*375-L132*375</f>
        <v>24945</v>
      </c>
      <c r="AA132" s="8">
        <f>V132/N132</f>
        <v>27.630177514792898</v>
      </c>
      <c r="AB132" s="4">
        <f>N132/6</f>
        <v>281.66666666666669</v>
      </c>
      <c r="AC132" s="4">
        <f>V132/6</f>
        <v>7782.5</v>
      </c>
    </row>
    <row r="133" spans="1:29" hidden="1" x14ac:dyDescent="0.25">
      <c r="A133" t="str">
        <f>feed!A567</f>
        <v>Pahang Power</v>
      </c>
      <c r="B133" t="str">
        <f>feed!B567</f>
        <v>Kerol</v>
      </c>
      <c r="C133" t="str">
        <f>feed!C567</f>
        <v>PIRATES</v>
      </c>
      <c r="D133">
        <f>SUMPRODUCT(MID(0&amp;feed!D567,LARGE(INDEX(ISNUMBER(--MID(feed!D567,ROW($1:$19),1))*
ROW($1:$19),0),ROW($1:$19))+1,1)*10^ROW($1:$19)/10)</f>
        <v>137</v>
      </c>
      <c r="E133">
        <f>SUMPRODUCT(MID(0&amp;feed!E567,LARGE(INDEX(ISNUMBER(--MID(feed!E567,ROW($1:$19),1))*
ROW($1:$19),0),ROW($1:$19))+1,1)*10^ROW($1:$19)/10)</f>
        <v>3</v>
      </c>
      <c r="F133" t="str">
        <f>feed!F567</f>
        <v>Korean War surplus</v>
      </c>
      <c r="G133" t="str">
        <f>feed!G567</f>
        <v>Gandhi-like</v>
      </c>
      <c r="H133">
        <f>SUMPRODUCT(MID(0&amp;feed!H567,LARGE(INDEX(ISNUMBER(--MID(feed!H567,ROW($1:$19),1))*
ROW($1:$19),0),ROW($1:$19))+1,1)*10^ROW($1:$19)/10)</f>
        <v>4</v>
      </c>
      <c r="I133" t="str">
        <f>feed!I567</f>
        <v>Good</v>
      </c>
      <c r="J133">
        <f>SUMPRODUCT(MID(0&amp;feed!J567,LARGE(INDEX(ISNUMBER(--MID(feed!J567,ROW($1:$19),1))*
ROW($1:$19),0),ROW($1:$19))+1,1)*10^ROW($1:$19)/10)</f>
        <v>11</v>
      </c>
      <c r="K133">
        <f>SUMPRODUCT(MID(0&amp;feed!K567,LARGE(INDEX(ISNUMBER(--MID(feed!K567,ROW($1:$19),1))*
ROW($1:$19),0),ROW($1:$19))+1,1)*10^ROW($1:$19)/10)</f>
        <v>17</v>
      </c>
      <c r="L133">
        <f>SUMPRODUCT(MID(0&amp;feed!L567,LARGE(INDEX(ISNUMBER(--MID(feed!L567,ROW($1:$19),1))*
ROW($1:$19),0),ROW($1:$19))+1,1)*10^ROW($1:$19)/10)</f>
        <v>8</v>
      </c>
      <c r="M133" t="str">
        <f>feed!M567</f>
        <v>Free Market</v>
      </c>
      <c r="N133">
        <f>SUMPRODUCT(MID(0&amp;feed!N567,LARGE(INDEX(ISNUMBER(--MID(feed!N567,ROW($1:$5),1))*
ROW($1:$5),0),ROW($1:$5))+1,1)*10^ROW($1:$5)/10)</f>
        <v>1089</v>
      </c>
      <c r="O133">
        <f>SUMPRODUCT(MID(0&amp;feed!O567,LARGE(INDEX(ISNUMBER(--MID(feed!O567,ROW($1:$5),1))*
ROW($1:$5),0),ROW($1:$5))+1,1)*10^ROW($1:$5)/10)</f>
        <v>415</v>
      </c>
      <c r="P133" t="str">
        <f>feed!P567</f>
        <v>Untapped</v>
      </c>
      <c r="Q133">
        <f>IF(P133=0,40, IF(P133="Depleted",0, IF(P133="Near Depletion",10, IF(P133="Plentiful",70, IF(P133="Untapped",90,"Error")))))</f>
        <v>90</v>
      </c>
      <c r="R133" t="str">
        <f>feed!Q567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feed!R567</f>
        <v>East Indies</v>
      </c>
      <c r="U133" t="str">
        <f>feed!S567</f>
        <v>United States</v>
      </c>
      <c r="V133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32019</v>
      </c>
      <c r="W133" t="str">
        <f>feed!U567</f>
        <v>http://blocgame.com/stats.php?id=60578</v>
      </c>
      <c r="X133" s="4">
        <f>SUMPRODUCT(MID(0&amp;feed!V567,LARGE(INDEX(ISNUMBER(--MID(feed!V567,ROW($1:$5),1))*
ROW($1:$5),0),ROW($1:$5))+1,1)*10^ROW($1:$5)/10)</f>
        <v>1</v>
      </c>
      <c r="Y133">
        <f>feed!W567</f>
        <v>0</v>
      </c>
      <c r="Z133" s="4">
        <f>V133-H133*750-K133*375-L133*375</f>
        <v>19644</v>
      </c>
      <c r="AA133" s="8">
        <f>V133/N133</f>
        <v>29.40220385674931</v>
      </c>
      <c r="AB133" s="4">
        <f>N133/6</f>
        <v>181.5</v>
      </c>
      <c r="AC133" s="4">
        <f>V133/6</f>
        <v>5336.5</v>
      </c>
    </row>
    <row r="134" spans="1:29" hidden="1" x14ac:dyDescent="0.25">
      <c r="A134" t="str">
        <f>feed!A470</f>
        <v>Kelate.net</v>
      </c>
      <c r="B134" t="str">
        <f>feed!B470</f>
        <v>Wira Perang</v>
      </c>
      <c r="C134" t="str">
        <f>feed!C470</f>
        <v>PIRATES</v>
      </c>
      <c r="D134">
        <f>SUMPRODUCT(MID(0&amp;feed!D470,LARGE(INDEX(ISNUMBER(--MID(feed!D470,ROW($1:$19),1))*
ROW($1:$19),0),ROW($1:$19))+1,1)*10^ROW($1:$19)/10)</f>
        <v>137</v>
      </c>
      <c r="E134">
        <f>SUMPRODUCT(MID(0&amp;feed!E470,LARGE(INDEX(ISNUMBER(--MID(feed!E470,ROW($1:$19),1))*
ROW($1:$19),0),ROW($1:$19))+1,1)*10^ROW($1:$19)/10)</f>
        <v>11</v>
      </c>
      <c r="F134" t="str">
        <f>feed!F470</f>
        <v>Vietnam War surplus</v>
      </c>
      <c r="G134" t="str">
        <f>feed!G470</f>
        <v>Gandhi-like</v>
      </c>
      <c r="H134">
        <f>SUMPRODUCT(MID(0&amp;feed!H470,LARGE(INDEX(ISNUMBER(--MID(feed!H470,ROW($1:$19),1))*
ROW($1:$19),0),ROW($1:$19))+1,1)*10^ROW($1:$19)/10)</f>
        <v>4</v>
      </c>
      <c r="I134" t="str">
        <f>feed!I470</f>
        <v>Elite</v>
      </c>
      <c r="J134">
        <f>SUMPRODUCT(MID(0&amp;feed!J470,LARGE(INDEX(ISNUMBER(--MID(feed!J470,ROW($1:$19),1))*
ROW($1:$19),0),ROW($1:$19))+1,1)*10^ROW($1:$19)/10)</f>
        <v>10</v>
      </c>
      <c r="K134">
        <f>SUMPRODUCT(MID(0&amp;feed!K470,LARGE(INDEX(ISNUMBER(--MID(feed!K470,ROW($1:$19),1))*
ROW($1:$19),0),ROW($1:$19))+1,1)*10^ROW($1:$19)/10)</f>
        <v>34</v>
      </c>
      <c r="L134">
        <f>SUMPRODUCT(MID(0&amp;feed!L470,LARGE(INDEX(ISNUMBER(--MID(feed!L470,ROW($1:$19),1))*
ROW($1:$19),0),ROW($1:$19))+1,1)*10^ROW($1:$19)/10)</f>
        <v>34</v>
      </c>
      <c r="M134" t="str">
        <f>feed!M470</f>
        <v>Free Market</v>
      </c>
      <c r="N134">
        <f>SUMPRODUCT(MID(0&amp;feed!N470,LARGE(INDEX(ISNUMBER(--MID(feed!N470,ROW($1:$5),1))*
ROW($1:$5),0),ROW($1:$5))+1,1)*10^ROW($1:$5)/10)</f>
        <v>1404</v>
      </c>
      <c r="O134">
        <f>SUMPRODUCT(MID(0&amp;feed!O470,LARGE(INDEX(ISNUMBER(--MID(feed!O470,ROW($1:$5),1))*
ROW($1:$5),0),ROW($1:$5))+1,1)*10^ROW($1:$5)/10)</f>
        <v>1709</v>
      </c>
      <c r="P134" t="str">
        <f>feed!P470</f>
        <v>Near Depletion</v>
      </c>
      <c r="Q134">
        <f>IF(P134=0,40, IF(P134="Depleted",0, IF(P134="Near Depletion",10, IF(P134="Plentiful",70, IF(P134="Untapped",90,"Error")))))</f>
        <v>10</v>
      </c>
      <c r="R134" t="str">
        <f>feed!Q470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feed!R470</f>
        <v>Arabia</v>
      </c>
      <c r="U134" t="str">
        <f>feed!S470</f>
        <v>United States</v>
      </c>
      <c r="V134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30061</v>
      </c>
      <c r="W134" t="str">
        <f>feed!U470</f>
        <v>http://blocgame.com/stats.php?id=61907</v>
      </c>
      <c r="X134" s="4">
        <f>SUMPRODUCT(MID(0&amp;feed!V470,LARGE(INDEX(ISNUMBER(--MID(feed!V470,ROW($1:$5),1))*
ROW($1:$5),0),ROW($1:$5))+1,1)*10^ROW($1:$5)/10)</f>
        <v>0</v>
      </c>
      <c r="Y134">
        <f>feed!W470</f>
        <v>0</v>
      </c>
      <c r="Z134" s="4">
        <f>V134-H134*750-K134*375-L134*375</f>
        <v>1561</v>
      </c>
      <c r="AA134" s="8">
        <f>V134/N134</f>
        <v>21.41096866096866</v>
      </c>
      <c r="AB134" s="4">
        <f>N134/6</f>
        <v>234</v>
      </c>
      <c r="AC134" s="4">
        <f>V134/6</f>
        <v>5010.166666666667</v>
      </c>
    </row>
    <row r="135" spans="1:29" hidden="1" x14ac:dyDescent="0.25">
      <c r="A135" t="str">
        <f>feed!A152</f>
        <v>Psiloybia</v>
      </c>
      <c r="B135" t="str">
        <f>feed!B152</f>
        <v>Nero</v>
      </c>
      <c r="C135" t="str">
        <f>feed!C152</f>
        <v>The Order</v>
      </c>
      <c r="D135">
        <f>SUMPRODUCT(MID(0&amp;feed!D152,LARGE(INDEX(ISNUMBER(--MID(feed!D152,ROW($1:$19),1))*
ROW($1:$19),0),ROW($1:$19))+1,1)*10^ROW($1:$19)/10)</f>
        <v>79</v>
      </c>
      <c r="E135">
        <f>SUMPRODUCT(MID(0&amp;feed!E152,LARGE(INDEX(ISNUMBER(--MID(feed!E152,ROW($1:$19),1))*
ROW($1:$19),0),ROW($1:$19))+1,1)*10^ROW($1:$19)/10)</f>
        <v>5</v>
      </c>
      <c r="F135" t="str">
        <f>feed!F152</f>
        <v>Korean War surplus</v>
      </c>
      <c r="G135" t="str">
        <f>feed!G152</f>
        <v>Gandhi-like</v>
      </c>
      <c r="H135">
        <f>SUMPRODUCT(MID(0&amp;feed!H152,LARGE(INDEX(ISNUMBER(--MID(feed!H152,ROW($1:$19),1))*
ROW($1:$19),0),ROW($1:$19))+1,1)*10^ROW($1:$19)/10)</f>
        <v>4</v>
      </c>
      <c r="I135" t="str">
        <f>feed!I152</f>
        <v>Elite</v>
      </c>
      <c r="J135">
        <f>SUMPRODUCT(MID(0&amp;feed!J152,LARGE(INDEX(ISNUMBER(--MID(feed!J152,ROW($1:$19),1))*
ROW($1:$19),0),ROW($1:$19))+1,1)*10^ROW($1:$19)/10)</f>
        <v>10</v>
      </c>
      <c r="K135">
        <f>SUMPRODUCT(MID(0&amp;feed!K152,LARGE(INDEX(ISNUMBER(--MID(feed!K152,ROW($1:$19),1))*
ROW($1:$19),0),ROW($1:$19))+1,1)*10^ROW($1:$19)/10)</f>
        <v>17</v>
      </c>
      <c r="L135">
        <f>SUMPRODUCT(MID(0&amp;feed!L152,LARGE(INDEX(ISNUMBER(--MID(feed!L152,ROW($1:$19),1))*
ROW($1:$19),0),ROW($1:$19))+1,1)*10^ROW($1:$19)/10)</f>
        <v>6</v>
      </c>
      <c r="M135" t="str">
        <f>feed!M152</f>
        <v>Central Planning</v>
      </c>
      <c r="N135">
        <f>SUMPRODUCT(MID(0&amp;feed!N152,LARGE(INDEX(ISNUMBER(--MID(feed!N152,ROW($1:$5),1))*
ROW($1:$5),0),ROW($1:$5))+1,1)*10^ROW($1:$5)/10)</f>
        <v>2884</v>
      </c>
      <c r="O135">
        <f>SUMPRODUCT(MID(0&amp;feed!O152,LARGE(INDEX(ISNUMBER(--MID(feed!O152,ROW($1:$5),1))*
ROW($1:$5),0),ROW($1:$5))+1,1)*10^ROW($1:$5)/10)</f>
        <v>70</v>
      </c>
      <c r="P135" t="str">
        <f>feed!P152</f>
        <v>Untapped</v>
      </c>
      <c r="Q135">
        <f>IF(P135=0,40, IF(P135="Depleted",0, IF(P135="Near Depletion",10, IF(P135="Plentiful",70, IF(P135="Untapped",90,"Error")))))</f>
        <v>90</v>
      </c>
      <c r="R135" t="str">
        <f>feed!Q152</f>
        <v>Powerful</v>
      </c>
      <c r="S135">
        <f>IF(R135="None",0, IF(R135="Meagre",1.5, IF(R135="Small",3, IF(R135="Mediocre",4.5, IF(R135="Somewhat Large",6, IF(R135="Large",7.5, IF(R135="Powerful",9, IF(R135="Very Powerful",10,"Error"))))))))</f>
        <v>9</v>
      </c>
      <c r="T135" t="str">
        <f>feed!R152</f>
        <v>China</v>
      </c>
      <c r="U135" t="str">
        <f>feed!S152</f>
        <v>Soviet Union</v>
      </c>
      <c r="V135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45831</v>
      </c>
      <c r="W135" t="str">
        <f>feed!U152</f>
        <v>http://blocgame.com/stats.php?id=45249</v>
      </c>
      <c r="X135" s="4">
        <f>SUMPRODUCT(MID(0&amp;feed!V152,LARGE(INDEX(ISNUMBER(--MID(feed!V152,ROW($1:$5),1))*
ROW($1:$5),0),ROW($1:$5))+1,1)*10^ROW($1:$5)/10)</f>
        <v>0</v>
      </c>
      <c r="Y135">
        <f>feed!W152</f>
        <v>0</v>
      </c>
      <c r="Z135" s="4">
        <f>V135-H135*750-K135*375-L135*375</f>
        <v>34206</v>
      </c>
      <c r="AA135" s="8">
        <f>V135/N135</f>
        <v>15.891470180305133</v>
      </c>
      <c r="AB135" s="4">
        <f>N135/6</f>
        <v>480.66666666666669</v>
      </c>
      <c r="AC135" s="4">
        <f>V135/6</f>
        <v>7638.5</v>
      </c>
    </row>
    <row r="136" spans="1:29" hidden="1" x14ac:dyDescent="0.25">
      <c r="A136" t="str">
        <f>feed!A191</f>
        <v>AA</v>
      </c>
      <c r="B136" t="str">
        <f>feed!B191</f>
        <v>syljays89</v>
      </c>
      <c r="C136" t="str">
        <f>feed!C191</f>
        <v>PIRATES</v>
      </c>
      <c r="D136">
        <f>SUMPRODUCT(MID(0&amp;feed!D191,LARGE(INDEX(ISNUMBER(--MID(feed!D191,ROW($1:$19),1))*
ROW($1:$19),0),ROW($1:$19))+1,1)*10^ROW($1:$19)/10)</f>
        <v>59</v>
      </c>
      <c r="E136">
        <f>SUMPRODUCT(MID(0&amp;feed!E191,LARGE(INDEX(ISNUMBER(--MID(feed!E191,ROW($1:$19),1))*
ROW($1:$19),0),ROW($1:$19))+1,1)*10^ROW($1:$19)/10)</f>
        <v>6</v>
      </c>
      <c r="F136" t="str">
        <f>feed!F191</f>
        <v>Second World War surplus</v>
      </c>
      <c r="G136" t="str">
        <f>feed!G191</f>
        <v>Gandhi-like</v>
      </c>
      <c r="H136">
        <f>SUMPRODUCT(MID(0&amp;feed!H191,LARGE(INDEX(ISNUMBER(--MID(feed!H191,ROW($1:$19),1))*
ROW($1:$19),0),ROW($1:$19))+1,1)*10^ROW($1:$19)/10)</f>
        <v>4</v>
      </c>
      <c r="I136" t="str">
        <f>feed!I191</f>
        <v>Elite</v>
      </c>
      <c r="J136">
        <f>SUMPRODUCT(MID(0&amp;feed!J191,LARGE(INDEX(ISNUMBER(--MID(feed!J191,ROW($1:$19),1))*
ROW($1:$19),0),ROW($1:$19))+1,1)*10^ROW($1:$19)/10)</f>
        <v>10</v>
      </c>
      <c r="K136">
        <f>SUMPRODUCT(MID(0&amp;feed!K191,LARGE(INDEX(ISNUMBER(--MID(feed!K191,ROW($1:$19),1))*
ROW($1:$19),0),ROW($1:$19))+1,1)*10^ROW($1:$19)/10)</f>
        <v>16</v>
      </c>
      <c r="L136">
        <f>SUMPRODUCT(MID(0&amp;feed!L191,LARGE(INDEX(ISNUMBER(--MID(feed!L191,ROW($1:$19),1))*
ROW($1:$19),0),ROW($1:$19))+1,1)*10^ROW($1:$19)/10)</f>
        <v>15</v>
      </c>
      <c r="M136" t="str">
        <f>feed!M191</f>
        <v>Central Planning</v>
      </c>
      <c r="N136">
        <f>SUMPRODUCT(MID(0&amp;feed!N191,LARGE(INDEX(ISNUMBER(--MID(feed!N191,ROW($1:$5),1))*
ROW($1:$5),0),ROW($1:$5))+1,1)*10^ROW($1:$5)/10)</f>
        <v>2624</v>
      </c>
      <c r="O136">
        <f>SUMPRODUCT(MID(0&amp;feed!O191,LARGE(INDEX(ISNUMBER(--MID(feed!O191,ROW($1:$5),1))*
ROW($1:$5),0),ROW($1:$5))+1,1)*10^ROW($1:$5)/10)</f>
        <v>330</v>
      </c>
      <c r="P136" t="str">
        <f>feed!P191</f>
        <v>Near Depletion</v>
      </c>
      <c r="Q136">
        <f>IF(P136=0,40, IF(P136="Depleted",0, IF(P136="Near Depletion",10, IF(P136="Plentiful",70, IF(P136="Untapped",90,"Error")))))</f>
        <v>10</v>
      </c>
      <c r="R136" t="str">
        <f>feed!Q191</f>
        <v>Powerful</v>
      </c>
      <c r="S136">
        <f>IF(R136="None",0, IF(R136="Meagre",1.5, IF(R136="Small",3, IF(R136="Mediocre",4.5, IF(R136="Somewhat Large",6, IF(R136="Large",7.5, IF(R136="Powerful",9, IF(R136="Very Powerful",10,"Error"))))))))</f>
        <v>9</v>
      </c>
      <c r="T136" t="str">
        <f>feed!R191</f>
        <v>Pacific Rim</v>
      </c>
      <c r="U136" t="str">
        <f>feed!S191</f>
        <v>Soviet Union</v>
      </c>
      <c r="V13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136" t="str">
        <f>feed!U191</f>
        <v>http://blocgame.com/stats.php?id=64255</v>
      </c>
      <c r="X136" s="4">
        <f>SUMPRODUCT(MID(0&amp;feed!V191,LARGE(INDEX(ISNUMBER(--MID(feed!V191,ROW($1:$5),1))*
ROW($1:$5),0),ROW($1:$5))+1,1)*10^ROW($1:$5)/10)</f>
        <v>0</v>
      </c>
      <c r="Y136">
        <f>feed!W191</f>
        <v>0</v>
      </c>
      <c r="Z136" s="4">
        <f>V136-H136*750-K136*375-L136*375</f>
        <v>5878</v>
      </c>
      <c r="AA136" s="8">
        <f>V136/N136</f>
        <v>7.8136432926829267</v>
      </c>
      <c r="AB136" s="4">
        <f>N136/6</f>
        <v>437.33333333333331</v>
      </c>
      <c r="AC136" s="4">
        <f>V136/6</f>
        <v>3417.1666666666665</v>
      </c>
    </row>
    <row r="137" spans="1:29" hidden="1" x14ac:dyDescent="0.25">
      <c r="A137" t="str">
        <f>feed!A177</f>
        <v>Ghost Shark</v>
      </c>
      <c r="B137" t="str">
        <f>feed!B177</f>
        <v>Sharky</v>
      </c>
      <c r="C137" t="str">
        <f>feed!C177</f>
        <v>PIRATES</v>
      </c>
      <c r="D137">
        <f>SUMPRODUCT(MID(0&amp;feed!D177,LARGE(INDEX(ISNUMBER(--MID(feed!D177,ROW($1:$19),1))*
ROW($1:$19),0),ROW($1:$19))+1,1)*10^ROW($1:$19)/10)</f>
        <v>98</v>
      </c>
      <c r="E137">
        <f>SUMPRODUCT(MID(0&amp;feed!E177,LARGE(INDEX(ISNUMBER(--MID(feed!E177,ROW($1:$19),1))*
ROW($1:$19),0),ROW($1:$19))+1,1)*10^ROW($1:$19)/10)</f>
        <v>12</v>
      </c>
      <c r="F137" t="str">
        <f>feed!F177</f>
        <v>Korean War surplus</v>
      </c>
      <c r="G137" t="str">
        <f>feed!G177</f>
        <v>Gandhi-like</v>
      </c>
      <c r="H137">
        <f>SUMPRODUCT(MID(0&amp;feed!H177,LARGE(INDEX(ISNUMBER(--MID(feed!H177,ROW($1:$19),1))*
ROW($1:$19),0),ROW($1:$19))+1,1)*10^ROW($1:$19)/10)</f>
        <v>4</v>
      </c>
      <c r="I137" t="str">
        <f>feed!I177</f>
        <v>Good</v>
      </c>
      <c r="J137">
        <f>SUMPRODUCT(MID(0&amp;feed!J177,LARGE(INDEX(ISNUMBER(--MID(feed!J177,ROW($1:$19),1))*
ROW($1:$19),0),ROW($1:$19))+1,1)*10^ROW($1:$19)/10)</f>
        <v>9</v>
      </c>
      <c r="K137">
        <f>SUMPRODUCT(MID(0&amp;feed!K177,LARGE(INDEX(ISNUMBER(--MID(feed!K177,ROW($1:$19),1))*
ROW($1:$19),0),ROW($1:$19))+1,1)*10^ROW($1:$19)/10)</f>
        <v>14</v>
      </c>
      <c r="L137">
        <f>SUMPRODUCT(MID(0&amp;feed!L177,LARGE(INDEX(ISNUMBER(--MID(feed!L177,ROW($1:$19),1))*
ROW($1:$19),0),ROW($1:$19))+1,1)*10^ROW($1:$19)/10)</f>
        <v>8</v>
      </c>
      <c r="M137" t="str">
        <f>feed!M177</f>
        <v>Free Market</v>
      </c>
      <c r="N137">
        <f>SUMPRODUCT(MID(0&amp;feed!N177,LARGE(INDEX(ISNUMBER(--MID(feed!N177,ROW($1:$5),1))*
ROW($1:$5),0),ROW($1:$5))+1,1)*10^ROW($1:$5)/10)</f>
        <v>2701</v>
      </c>
      <c r="O137">
        <f>SUMPRODUCT(MID(0&amp;feed!O177,LARGE(INDEX(ISNUMBER(--MID(feed!O177,ROW($1:$5),1))*
ROW($1:$5),0),ROW($1:$5))+1,1)*10^ROW($1:$5)/10)</f>
        <v>258</v>
      </c>
      <c r="P137" t="str">
        <f>feed!P177</f>
        <v>Untapped</v>
      </c>
      <c r="Q137">
        <f>IF(P137=0,40, IF(P137="Depleted",0, IF(P137="Near Depletion",10, IF(P137="Plentiful",70, IF(P137="Untapped",90,"Error")))))</f>
        <v>90</v>
      </c>
      <c r="R137" t="str">
        <f>feed!Q177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feed!R177</f>
        <v>East Indies</v>
      </c>
      <c r="U137" t="str">
        <f>feed!S177</f>
        <v>United States</v>
      </c>
      <c r="V13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54463</v>
      </c>
      <c r="W137" t="str">
        <f>feed!U177</f>
        <v>http://blocgame.com/stats.php?id=63863</v>
      </c>
      <c r="X137" s="4">
        <f>SUMPRODUCT(MID(0&amp;feed!V177,LARGE(INDEX(ISNUMBER(--MID(feed!V177,ROW($1:$5),1))*
ROW($1:$5),0),ROW($1:$5))+1,1)*10^ROW($1:$5)/10)</f>
        <v>0</v>
      </c>
      <c r="Y137">
        <f>feed!W177</f>
        <v>0</v>
      </c>
      <c r="Z137" s="4">
        <f>V137-H137*750-K137*375-L137*375</f>
        <v>43213</v>
      </c>
      <c r="AA137" s="8">
        <f>V137/N137</f>
        <v>20.164013328396891</v>
      </c>
      <c r="AB137" s="4">
        <f>N137/6</f>
        <v>450.16666666666669</v>
      </c>
      <c r="AC137" s="4">
        <f>V137/6</f>
        <v>9077.1666666666661</v>
      </c>
    </row>
    <row r="138" spans="1:29" hidden="1" x14ac:dyDescent="0.25">
      <c r="A138" t="str">
        <f>feed!A75</f>
        <v>Eastasia</v>
      </c>
      <c r="B138" t="str">
        <f>feed!B75</f>
        <v>accounts being deleted</v>
      </c>
      <c r="C138" t="str">
        <f>feed!C75</f>
        <v>The Order</v>
      </c>
      <c r="D138">
        <f>SUMPRODUCT(MID(0&amp;feed!D75,LARGE(INDEX(ISNUMBER(--MID(feed!D75,ROW($1:$19),1))*
ROW($1:$19),0),ROW($1:$19))+1,1)*10^ROW($1:$19)/10)</f>
        <v>106</v>
      </c>
      <c r="E138">
        <f>SUMPRODUCT(MID(0&amp;feed!E75,LARGE(INDEX(ISNUMBER(--MID(feed!E75,ROW($1:$19),1))*
ROW($1:$19),0),ROW($1:$19))+1,1)*10^ROW($1:$19)/10)</f>
        <v>8</v>
      </c>
      <c r="F138" t="str">
        <f>feed!F75</f>
        <v>Korean War surplus</v>
      </c>
      <c r="G138" t="str">
        <f>feed!G75</f>
        <v>Gandhi-like</v>
      </c>
      <c r="H138">
        <f>SUMPRODUCT(MID(0&amp;feed!H75,LARGE(INDEX(ISNUMBER(--MID(feed!H75,ROW($1:$19),1))*
ROW($1:$19),0),ROW($1:$19))+1,1)*10^ROW($1:$19)/10)</f>
        <v>4</v>
      </c>
      <c r="I138" t="str">
        <f>feed!I75</f>
        <v>Elite</v>
      </c>
      <c r="J138">
        <f>SUMPRODUCT(MID(0&amp;feed!J75,LARGE(INDEX(ISNUMBER(--MID(feed!J75,ROW($1:$19),1))*
ROW($1:$19),0),ROW($1:$19))+1,1)*10^ROW($1:$19)/10)</f>
        <v>9</v>
      </c>
      <c r="K138">
        <f>SUMPRODUCT(MID(0&amp;feed!K75,LARGE(INDEX(ISNUMBER(--MID(feed!K75,ROW($1:$19),1))*
ROW($1:$19),0),ROW($1:$19))+1,1)*10^ROW($1:$19)/10)</f>
        <v>12</v>
      </c>
      <c r="L138">
        <f>SUMPRODUCT(MID(0&amp;feed!L75,LARGE(INDEX(ISNUMBER(--MID(feed!L75,ROW($1:$19),1))*
ROW($1:$19),0),ROW($1:$19))+1,1)*10^ROW($1:$19)/10)</f>
        <v>7</v>
      </c>
      <c r="M138" t="str">
        <f>feed!M75</f>
        <v>Central Planning</v>
      </c>
      <c r="N138">
        <f>SUMPRODUCT(MID(0&amp;feed!N75,LARGE(INDEX(ISNUMBER(--MID(feed!N75,ROW($1:$5),1))*
ROW($1:$5),0),ROW($1:$5))+1,1)*10^ROW($1:$5)/10)</f>
        <v>3615</v>
      </c>
      <c r="O138">
        <f>SUMPRODUCT(MID(0&amp;feed!O75,LARGE(INDEX(ISNUMBER(--MID(feed!O75,ROW($1:$5),1))*
ROW($1:$5),0),ROW($1:$5))+1,1)*10^ROW($1:$5)/10)</f>
        <v>626</v>
      </c>
      <c r="P138" t="str">
        <f>feed!P75</f>
        <v>Untapped</v>
      </c>
      <c r="Q138">
        <f>IF(P138=0,40, IF(P138="Depleted",0, IF(P138="Near Depletion",10, IF(P138="Plentiful",70, IF(P138="Untapped",90,"Error")))))</f>
        <v>90</v>
      </c>
      <c r="R138" t="str">
        <f>feed!Q75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feed!R75</f>
        <v>Pacific Rim</v>
      </c>
      <c r="U138" t="str">
        <f>feed!S75</f>
        <v>Soviet Union</v>
      </c>
      <c r="V138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35599</v>
      </c>
      <c r="W138" t="str">
        <f>feed!U75</f>
        <v>http://blocgame.com/stats.php?id=63527</v>
      </c>
      <c r="X138" s="4">
        <f>SUMPRODUCT(MID(0&amp;feed!V75,LARGE(INDEX(ISNUMBER(--MID(feed!V75,ROW($1:$5),1))*
ROW($1:$5),0),ROW($1:$5))+1,1)*10^ROW($1:$5)/10)</f>
        <v>0</v>
      </c>
      <c r="Y138">
        <f>feed!W75</f>
        <v>0</v>
      </c>
      <c r="Z138" s="4">
        <f>V138-H138*750-K138*375-L138*375</f>
        <v>25474</v>
      </c>
      <c r="AA138" s="8">
        <f>V138/N138</f>
        <v>9.8475795297372066</v>
      </c>
      <c r="AB138" s="4">
        <f>N138/6</f>
        <v>602.5</v>
      </c>
      <c r="AC138" s="4">
        <f>V138/6</f>
        <v>5933.166666666667</v>
      </c>
    </row>
    <row r="139" spans="1:29" hidden="1" x14ac:dyDescent="0.25">
      <c r="A139" t="str">
        <f>feed!A690</f>
        <v>Karipuley</v>
      </c>
      <c r="B139" t="str">
        <f>feed!B690</f>
        <v>mapley</v>
      </c>
      <c r="C139" t="str">
        <f>feed!C690</f>
        <v>PIRATES</v>
      </c>
      <c r="D139">
        <f>SUMPRODUCT(MID(0&amp;feed!D690,LARGE(INDEX(ISNUMBER(--MID(feed!D690,ROW($1:$19),1))*
ROW($1:$19),0),ROW($1:$19))+1,1)*10^ROW($1:$19)/10)</f>
        <v>118</v>
      </c>
      <c r="E139">
        <f>SUMPRODUCT(MID(0&amp;feed!E690,LARGE(INDEX(ISNUMBER(--MID(feed!E690,ROW($1:$19),1))*
ROW($1:$19),0),ROW($1:$19))+1,1)*10^ROW($1:$19)/10)</f>
        <v>11</v>
      </c>
      <c r="F139" t="str">
        <f>feed!F690</f>
        <v>Second World War surplus</v>
      </c>
      <c r="G139" t="str">
        <f>feed!G690</f>
        <v>Angelic</v>
      </c>
      <c r="H139">
        <f>SUMPRODUCT(MID(0&amp;feed!H690,LARGE(INDEX(ISNUMBER(--MID(feed!H690,ROW($1:$19),1))*
ROW($1:$19),0),ROW($1:$19))+1,1)*10^ROW($1:$19)/10)</f>
        <v>4</v>
      </c>
      <c r="I139" t="str">
        <f>feed!I690</f>
        <v>Poor</v>
      </c>
      <c r="J139">
        <f>SUMPRODUCT(MID(0&amp;feed!J690,LARGE(INDEX(ISNUMBER(--MID(feed!J690,ROW($1:$19),1))*
ROW($1:$19),0),ROW($1:$19))+1,1)*10^ROW($1:$19)/10)</f>
        <v>8</v>
      </c>
      <c r="K139">
        <f>SUMPRODUCT(MID(0&amp;feed!K690,LARGE(INDEX(ISNUMBER(--MID(feed!K690,ROW($1:$19),1))*
ROW($1:$19),0),ROW($1:$19))+1,1)*10^ROW($1:$19)/10)</f>
        <v>10</v>
      </c>
      <c r="L139">
        <f>SUMPRODUCT(MID(0&amp;feed!L690,LARGE(INDEX(ISNUMBER(--MID(feed!L690,ROW($1:$19),1))*
ROW($1:$19),0),ROW($1:$19))+1,1)*10^ROW($1:$19)/10)</f>
        <v>6</v>
      </c>
      <c r="M139" t="str">
        <f>feed!M690</f>
        <v>Mixed Economy</v>
      </c>
      <c r="N139">
        <f>SUMPRODUCT(MID(0&amp;feed!N690,LARGE(INDEX(ISNUMBER(--MID(feed!N690,ROW($1:$5),1))*
ROW($1:$5),0),ROW($1:$5))+1,1)*10^ROW($1:$5)/10)</f>
        <v>834</v>
      </c>
      <c r="O139">
        <f>SUMPRODUCT(MID(0&amp;feed!O690,LARGE(INDEX(ISNUMBER(--MID(feed!O690,ROW($1:$5),1))*
ROW($1:$5),0),ROW($1:$5))+1,1)*10^ROW($1:$5)/10)</f>
        <v>191</v>
      </c>
      <c r="P139">
        <f>feed!P690</f>
        <v>0</v>
      </c>
      <c r="Q139">
        <f>IF(P139=0,40, IF(P139="Depleted",0, IF(P139="Near Depletion",10, IF(P139="Plentiful",70, IF(P139="Untapped",90,"Error")))))</f>
        <v>40</v>
      </c>
      <c r="R139" t="str">
        <f>feed!Q690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feed!R690</f>
        <v>Pacific Rim</v>
      </c>
      <c r="U139" t="str">
        <f>feed!S690</f>
        <v>Neutral</v>
      </c>
      <c r="V139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34835</v>
      </c>
      <c r="W139" t="str">
        <f>feed!U690</f>
        <v>http://blocgame.com/stats.php?id=64454</v>
      </c>
      <c r="X139" s="4">
        <f>SUMPRODUCT(MID(0&amp;feed!V690,LARGE(INDEX(ISNUMBER(--MID(feed!V690,ROW($1:$5),1))*
ROW($1:$5),0),ROW($1:$5))+1,1)*10^ROW($1:$5)/10)</f>
        <v>0</v>
      </c>
      <c r="Y139">
        <f>feed!W690</f>
        <v>0</v>
      </c>
      <c r="Z139" s="4">
        <f>V139-H139*750-K139*375-L139*375</f>
        <v>25835</v>
      </c>
      <c r="AA139" s="8">
        <f>V139/N139</f>
        <v>41.768585131894483</v>
      </c>
      <c r="AB139" s="4">
        <f>N139/6</f>
        <v>139</v>
      </c>
      <c r="AC139" s="4">
        <f>V139/6</f>
        <v>5805.833333333333</v>
      </c>
    </row>
    <row r="140" spans="1:29" hidden="1" x14ac:dyDescent="0.25">
      <c r="A140" t="str">
        <f>feed!A287</f>
        <v>Bruce Man</v>
      </c>
      <c r="B140" t="str">
        <f>feed!B287</f>
        <v>Bat Wayn</v>
      </c>
      <c r="C140" t="str">
        <f>feed!C287</f>
        <v>The Order</v>
      </c>
      <c r="D140">
        <f>SUMPRODUCT(MID(0&amp;feed!D287,LARGE(INDEX(ISNUMBER(--MID(feed!D287,ROW($1:$19),1))*
ROW($1:$19),0),ROW($1:$19))+1,1)*10^ROW($1:$19)/10)</f>
        <v>84</v>
      </c>
      <c r="E140">
        <f>SUMPRODUCT(MID(0&amp;feed!E287,LARGE(INDEX(ISNUMBER(--MID(feed!E287,ROW($1:$19),1))*
ROW($1:$19),0),ROW($1:$19))+1,1)*10^ROW($1:$19)/10)</f>
        <v>2</v>
      </c>
      <c r="F140" t="str">
        <f>feed!F287</f>
        <v>Vietnam War surplus</v>
      </c>
      <c r="G140" t="str">
        <f>feed!G287</f>
        <v>Gandhi-like</v>
      </c>
      <c r="H140">
        <f>SUMPRODUCT(MID(0&amp;feed!H287,LARGE(INDEX(ISNUMBER(--MID(feed!H287,ROW($1:$19),1))*
ROW($1:$19),0),ROW($1:$19))+1,1)*10^ROW($1:$19)/10)</f>
        <v>4</v>
      </c>
      <c r="I140" t="str">
        <f>feed!I287</f>
        <v>Elite</v>
      </c>
      <c r="J140">
        <f>SUMPRODUCT(MID(0&amp;feed!J287,LARGE(INDEX(ISNUMBER(--MID(feed!J287,ROW($1:$19),1))*
ROW($1:$19),0),ROW($1:$19))+1,1)*10^ROW($1:$19)/10)</f>
        <v>8</v>
      </c>
      <c r="K140">
        <f>SUMPRODUCT(MID(0&amp;feed!K287,LARGE(INDEX(ISNUMBER(--MID(feed!K287,ROW($1:$19),1))*
ROW($1:$19),0),ROW($1:$19))+1,1)*10^ROW($1:$19)/10)</f>
        <v>15</v>
      </c>
      <c r="L140">
        <f>SUMPRODUCT(MID(0&amp;feed!L287,LARGE(INDEX(ISNUMBER(--MID(feed!L287,ROW($1:$19),1))*
ROW($1:$19),0),ROW($1:$19))+1,1)*10^ROW($1:$19)/10)</f>
        <v>40</v>
      </c>
      <c r="M140" t="str">
        <f>feed!M287</f>
        <v>Central Planning</v>
      </c>
      <c r="N140">
        <f>SUMPRODUCT(MID(0&amp;feed!N287,LARGE(INDEX(ISNUMBER(--MID(feed!N287,ROW($1:$5),1))*
ROW($1:$5),0),ROW($1:$5))+1,1)*10^ROW($1:$5)/10)</f>
        <v>2091</v>
      </c>
      <c r="O140">
        <f>SUMPRODUCT(MID(0&amp;feed!O287,LARGE(INDEX(ISNUMBER(--MID(feed!O287,ROW($1:$5),1))*
ROW($1:$5),0),ROW($1:$5))+1,1)*10^ROW($1:$5)/10)</f>
        <v>6425</v>
      </c>
      <c r="P140" t="str">
        <f>feed!P287</f>
        <v>Untapped</v>
      </c>
      <c r="Q140">
        <f>IF(P140=0,40, IF(P140="Depleted",0, IF(P140="Near Depletion",10, IF(P140="Plentiful",70, IF(P140="Untapped",90,"Error")))))</f>
        <v>90</v>
      </c>
      <c r="R140" t="str">
        <f>feed!Q287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feed!R287</f>
        <v>Arabia</v>
      </c>
      <c r="U140" t="str">
        <f>feed!S287</f>
        <v>Soviet Union</v>
      </c>
      <c r="V140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48969</v>
      </c>
      <c r="W140" t="str">
        <f>feed!U287</f>
        <v>http://blocgame.com/stats.php?id=59564</v>
      </c>
      <c r="X140" s="4">
        <f>SUMPRODUCT(MID(0&amp;feed!V287,LARGE(INDEX(ISNUMBER(--MID(feed!V287,ROW($1:$5),1))*
ROW($1:$5),0),ROW($1:$5))+1,1)*10^ROW($1:$5)/10)</f>
        <v>0</v>
      </c>
      <c r="Y140">
        <f>feed!W287</f>
        <v>0</v>
      </c>
      <c r="Z140" s="4">
        <f>V140-H140*750-K140*375-L140*375</f>
        <v>25344</v>
      </c>
      <c r="AA140" s="8">
        <f>V140/N140</f>
        <v>23.418938307030128</v>
      </c>
      <c r="AB140" s="4">
        <f>N140/6</f>
        <v>348.5</v>
      </c>
      <c r="AC140" s="4">
        <f>V140/6</f>
        <v>8161.5</v>
      </c>
    </row>
    <row r="141" spans="1:29" hidden="1" x14ac:dyDescent="0.25">
      <c r="A141" t="str">
        <f>feed!A95</f>
        <v>Lepkonia</v>
      </c>
      <c r="B141" t="str">
        <f>feed!B95</f>
        <v>Raguixxx</v>
      </c>
      <c r="C141" t="str">
        <f>feed!C95</f>
        <v>Interpol</v>
      </c>
      <c r="D141">
        <f>SUMPRODUCT(MID(0&amp;feed!D95,LARGE(INDEX(ISNUMBER(--MID(feed!D95,ROW($1:$19),1))*
ROW($1:$19),0),ROW($1:$19))+1,1)*10^ROW($1:$19)/10)</f>
        <v>93</v>
      </c>
      <c r="E141">
        <f>SUMPRODUCT(MID(0&amp;feed!E95,LARGE(INDEX(ISNUMBER(--MID(feed!E95,ROW($1:$19),1))*
ROW($1:$19),0),ROW($1:$19))+1,1)*10^ROW($1:$19)/10)</f>
        <v>3</v>
      </c>
      <c r="F141" t="str">
        <f>feed!F95</f>
        <v>Korean War surplus</v>
      </c>
      <c r="G141" t="str">
        <f>feed!G95</f>
        <v>Gandhi-like</v>
      </c>
      <c r="H141">
        <f>SUMPRODUCT(MID(0&amp;feed!H95,LARGE(INDEX(ISNUMBER(--MID(feed!H95,ROW($1:$19),1))*
ROW($1:$19),0),ROW($1:$19))+1,1)*10^ROW($1:$19)/10)</f>
        <v>4</v>
      </c>
      <c r="I141" t="str">
        <f>feed!I95</f>
        <v>Good</v>
      </c>
      <c r="J141">
        <f>SUMPRODUCT(MID(0&amp;feed!J95,LARGE(INDEX(ISNUMBER(--MID(feed!J95,ROW($1:$19),1))*
ROW($1:$19),0),ROW($1:$19))+1,1)*10^ROW($1:$19)/10)</f>
        <v>8</v>
      </c>
      <c r="K141">
        <f>SUMPRODUCT(MID(0&amp;feed!K95,LARGE(INDEX(ISNUMBER(--MID(feed!K95,ROW($1:$19),1))*
ROW($1:$19),0),ROW($1:$19))+1,1)*10^ROW($1:$19)/10)</f>
        <v>45</v>
      </c>
      <c r="L141">
        <f>SUMPRODUCT(MID(0&amp;feed!L95,LARGE(INDEX(ISNUMBER(--MID(feed!L95,ROW($1:$19),1))*
ROW($1:$19),0),ROW($1:$19))+1,1)*10^ROW($1:$19)/10)</f>
        <v>11</v>
      </c>
      <c r="M141" t="str">
        <f>feed!M95</f>
        <v>Central Planning</v>
      </c>
      <c r="N141">
        <f>SUMPRODUCT(MID(0&amp;feed!N95,LARGE(INDEX(ISNUMBER(--MID(feed!N95,ROW($1:$5),1))*
ROW($1:$5),0),ROW($1:$5))+1,1)*10^ROW($1:$5)/10)</f>
        <v>3389</v>
      </c>
      <c r="O141">
        <f>SUMPRODUCT(MID(0&amp;feed!O95,LARGE(INDEX(ISNUMBER(--MID(feed!O95,ROW($1:$5),1))*
ROW($1:$5),0),ROW($1:$5))+1,1)*10^ROW($1:$5)/10)</f>
        <v>66</v>
      </c>
      <c r="P141" t="str">
        <f>feed!P95</f>
        <v>Untapped</v>
      </c>
      <c r="Q141">
        <f>IF(P141=0,40, IF(P141="Depleted",0, IF(P141="Near Depletion",10, IF(P141="Plentiful",70, IF(P141="Untapped",90,"Error")))))</f>
        <v>90</v>
      </c>
      <c r="R141" t="str">
        <f>feed!Q95</f>
        <v>Powerful</v>
      </c>
      <c r="S141">
        <f>IF(R141="None",0, IF(R141="Meagre",1.5, IF(R141="Small",3, IF(R141="Mediocre",4.5, IF(R141="Somewhat Large",6, IF(R141="Large",7.5, IF(R141="Powerful",9, IF(R141="Very Powerful",10,"Error"))))))))</f>
        <v>9</v>
      </c>
      <c r="T141" t="str">
        <f>feed!R95</f>
        <v>Southern Cone</v>
      </c>
      <c r="U141" t="str">
        <f>feed!S95</f>
        <v>Soviet Union</v>
      </c>
      <c r="V141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51835</v>
      </c>
      <c r="W141" t="str">
        <f>feed!U95</f>
        <v>http://blocgame.com/stats.php?id=55854</v>
      </c>
      <c r="X141" s="4">
        <f>SUMPRODUCT(MID(0&amp;feed!V95,LARGE(INDEX(ISNUMBER(--MID(feed!V95,ROW($1:$5),1))*
ROW($1:$5),0),ROW($1:$5))+1,1)*10^ROW($1:$5)/10)</f>
        <v>0</v>
      </c>
      <c r="Y141">
        <f>feed!W95</f>
        <v>0</v>
      </c>
      <c r="Z141" s="4">
        <f>V141-H141*750-K141*375-L141*375</f>
        <v>27835</v>
      </c>
      <c r="AA141" s="8">
        <f>V141/N141</f>
        <v>15.295072292711714</v>
      </c>
      <c r="AB141" s="4">
        <f>N141/6</f>
        <v>564.83333333333337</v>
      </c>
      <c r="AC141" s="4">
        <f>V141/6</f>
        <v>8639.1666666666661</v>
      </c>
    </row>
    <row r="142" spans="1:29" hidden="1" x14ac:dyDescent="0.25">
      <c r="A142" t="str">
        <f>feed!A247</f>
        <v>Melaka</v>
      </c>
      <c r="B142" t="str">
        <f>feed!B247</f>
        <v>Hang Tuah</v>
      </c>
      <c r="C142" t="str">
        <f>feed!C247</f>
        <v>Interpol</v>
      </c>
      <c r="D142">
        <f>SUMPRODUCT(MID(0&amp;feed!D247,LARGE(INDEX(ISNUMBER(--MID(feed!D247,ROW($1:$19),1))*
ROW($1:$19),0),ROW($1:$19))+1,1)*10^ROW($1:$19)/10)</f>
        <v>98</v>
      </c>
      <c r="E142">
        <f>SUMPRODUCT(MID(0&amp;feed!E247,LARGE(INDEX(ISNUMBER(--MID(feed!E247,ROW($1:$19),1))*
ROW($1:$19),0),ROW($1:$19))+1,1)*10^ROW($1:$19)/10)</f>
        <v>0</v>
      </c>
      <c r="F142" t="str">
        <f>feed!F247</f>
        <v>Vietnam War surplus</v>
      </c>
      <c r="G142" t="str">
        <f>feed!G247</f>
        <v>Gandhi-like</v>
      </c>
      <c r="H142">
        <f>SUMPRODUCT(MID(0&amp;feed!H247,LARGE(INDEX(ISNUMBER(--MID(feed!H247,ROW($1:$19),1))*
ROW($1:$19),0),ROW($1:$19))+1,1)*10^ROW($1:$19)/10)</f>
        <v>4</v>
      </c>
      <c r="I142" t="str">
        <f>feed!I247</f>
        <v>Standard</v>
      </c>
      <c r="J142">
        <f>SUMPRODUCT(MID(0&amp;feed!J247,LARGE(INDEX(ISNUMBER(--MID(feed!J247,ROW($1:$19),1))*
ROW($1:$19),0),ROW($1:$19))+1,1)*10^ROW($1:$19)/10)</f>
        <v>8</v>
      </c>
      <c r="K142">
        <f>SUMPRODUCT(MID(0&amp;feed!K247,LARGE(INDEX(ISNUMBER(--MID(feed!K247,ROW($1:$19),1))*
ROW($1:$19),0),ROW($1:$19))+1,1)*10^ROW($1:$19)/10)</f>
        <v>17</v>
      </c>
      <c r="L142">
        <f>SUMPRODUCT(MID(0&amp;feed!L247,LARGE(INDEX(ISNUMBER(--MID(feed!L247,ROW($1:$19),1))*
ROW($1:$19),0),ROW($1:$19))+1,1)*10^ROW($1:$19)/10)</f>
        <v>5</v>
      </c>
      <c r="M142" t="str">
        <f>feed!M247</f>
        <v>Central Planning</v>
      </c>
      <c r="N142">
        <f>SUMPRODUCT(MID(0&amp;feed!N247,LARGE(INDEX(ISNUMBER(--MID(feed!N247,ROW($1:$5),1))*
ROW($1:$5),0),ROW($1:$5))+1,1)*10^ROW($1:$5)/10)</f>
        <v>2315</v>
      </c>
      <c r="O142">
        <f>SUMPRODUCT(MID(0&amp;feed!O247,LARGE(INDEX(ISNUMBER(--MID(feed!O247,ROW($1:$5),1))*
ROW($1:$5),0),ROW($1:$5))+1,1)*10^ROW($1:$5)/10)</f>
        <v>48</v>
      </c>
      <c r="P142" t="str">
        <f>feed!P247</f>
        <v>Untapped</v>
      </c>
      <c r="Q142">
        <f>IF(P142=0,40, IF(P142="Depleted",0, IF(P142="Near Depletion",10, IF(P142="Plentiful",70, IF(P142="Untapped",90,"Error")))))</f>
        <v>90</v>
      </c>
      <c r="R142" t="str">
        <f>feed!Q247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feed!R247</f>
        <v>East Indies</v>
      </c>
      <c r="U142" t="str">
        <f>feed!S247</f>
        <v>Soviet Union</v>
      </c>
      <c r="V14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23876</v>
      </c>
      <c r="W142" t="str">
        <f>feed!U247</f>
        <v>http://blocgame.com/stats.php?id=57146</v>
      </c>
      <c r="X142" s="4">
        <f>SUMPRODUCT(MID(0&amp;feed!V247,LARGE(INDEX(ISNUMBER(--MID(feed!V247,ROW($1:$5),1))*
ROW($1:$5),0),ROW($1:$5))+1,1)*10^ROW($1:$5)/10)</f>
        <v>0</v>
      </c>
      <c r="Y142">
        <f>feed!W247</f>
        <v>0</v>
      </c>
      <c r="Z142" s="4">
        <f>V142-H142*750-K142*375-L142*375</f>
        <v>12626</v>
      </c>
      <c r="AA142" s="8">
        <f>V142/N142</f>
        <v>10.313606911447085</v>
      </c>
      <c r="AB142" s="4">
        <f>N142/6</f>
        <v>385.83333333333331</v>
      </c>
      <c r="AC142" s="4">
        <f>V142/6</f>
        <v>3979.3333333333335</v>
      </c>
    </row>
    <row r="143" spans="1:29" hidden="1" x14ac:dyDescent="0.25">
      <c r="A143" t="str">
        <f>feed!A59</f>
        <v>Alexandrastan</v>
      </c>
      <c r="B143" t="str">
        <f>feed!B59</f>
        <v>TWAIN</v>
      </c>
      <c r="C143" t="str">
        <f>feed!C59</f>
        <v>Brotherhood of Nod</v>
      </c>
      <c r="D143">
        <f>SUMPRODUCT(MID(0&amp;feed!D59,LARGE(INDEX(ISNUMBER(--MID(feed!D59,ROW($1:$19),1))*
ROW($1:$19),0),ROW($1:$19))+1,1)*10^ROW($1:$19)/10)</f>
        <v>59</v>
      </c>
      <c r="E143">
        <f>SUMPRODUCT(MID(0&amp;feed!E59,LARGE(INDEX(ISNUMBER(--MID(feed!E59,ROW($1:$19),1))*
ROW($1:$19),0),ROW($1:$19))+1,1)*10^ROW($1:$19)/10)</f>
        <v>2</v>
      </c>
      <c r="F143" t="str">
        <f>feed!F59</f>
        <v>Vietnam War surplus</v>
      </c>
      <c r="G143" t="str">
        <f>feed!G59</f>
        <v>Gandhi-like</v>
      </c>
      <c r="H143">
        <f>SUMPRODUCT(MID(0&amp;feed!H59,LARGE(INDEX(ISNUMBER(--MID(feed!H59,ROW($1:$19),1))*
ROW($1:$19),0),ROW($1:$19))+1,1)*10^ROW($1:$19)/10)</f>
        <v>4</v>
      </c>
      <c r="I143" t="str">
        <f>feed!I59</f>
        <v>Standard</v>
      </c>
      <c r="J143">
        <f>SUMPRODUCT(MID(0&amp;feed!J59,LARGE(INDEX(ISNUMBER(--MID(feed!J59,ROW($1:$19),1))*
ROW($1:$19),0),ROW($1:$19))+1,1)*10^ROW($1:$19)/10)</f>
        <v>8</v>
      </c>
      <c r="K143">
        <f>SUMPRODUCT(MID(0&amp;feed!K59,LARGE(INDEX(ISNUMBER(--MID(feed!K59,ROW($1:$19),1))*
ROW($1:$19),0),ROW($1:$19))+1,1)*10^ROW($1:$19)/10)</f>
        <v>11</v>
      </c>
      <c r="L143">
        <f>SUMPRODUCT(MID(0&amp;feed!L59,LARGE(INDEX(ISNUMBER(--MID(feed!L59,ROW($1:$19),1))*
ROW($1:$19),0),ROW($1:$19))+1,1)*10^ROW($1:$19)/10)</f>
        <v>7</v>
      </c>
      <c r="M143" t="str">
        <f>feed!M59</f>
        <v>Mixed Economy</v>
      </c>
      <c r="N143">
        <f>SUMPRODUCT(MID(0&amp;feed!N59,LARGE(INDEX(ISNUMBER(--MID(feed!N59,ROW($1:$5),1))*
ROW($1:$5),0),ROW($1:$5))+1,1)*10^ROW($1:$5)/10)</f>
        <v>3744</v>
      </c>
      <c r="O143">
        <f>SUMPRODUCT(MID(0&amp;feed!O59,LARGE(INDEX(ISNUMBER(--MID(feed!O59,ROW($1:$5),1))*
ROW($1:$5),0),ROW($1:$5))+1,1)*10^ROW($1:$5)/10)</f>
        <v>1592</v>
      </c>
      <c r="P143" t="str">
        <f>feed!P59</f>
        <v>Untapped</v>
      </c>
      <c r="Q143">
        <f>IF(P143=0,40, IF(P143="Depleted",0, IF(P143="Near Depletion",10, IF(P143="Plentiful",70, IF(P143="Untapped",90,"Error")))))</f>
        <v>90</v>
      </c>
      <c r="R143" t="str">
        <f>feed!Q59</f>
        <v>Powerful</v>
      </c>
      <c r="S143">
        <f>IF(R143="None",0, IF(R143="Meagre",1.5, IF(R143="Small",3, IF(R143="Mediocre",4.5, IF(R143="Somewhat Large",6, IF(R143="Large",7.5, IF(R143="Powerful",9, IF(R143="Very Powerful",10,"Error"))))))))</f>
        <v>9</v>
      </c>
      <c r="T143" t="str">
        <f>feed!R59</f>
        <v>Mesopotamia</v>
      </c>
      <c r="U143" t="str">
        <f>feed!S59</f>
        <v>United States</v>
      </c>
      <c r="V143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28361</v>
      </c>
      <c r="W143" t="str">
        <f>feed!U59</f>
        <v>http://blocgame.com/stats.php?id=39070</v>
      </c>
      <c r="X143" s="4">
        <f>SUMPRODUCT(MID(0&amp;feed!V59,LARGE(INDEX(ISNUMBER(--MID(feed!V59,ROW($1:$5),1))*
ROW($1:$5),0),ROW($1:$5))+1,1)*10^ROW($1:$5)/10)</f>
        <v>0</v>
      </c>
      <c r="Y143">
        <f>feed!W59</f>
        <v>0</v>
      </c>
      <c r="Z143" s="4">
        <f>V143-H143*750-K143*375-L143*375</f>
        <v>18611</v>
      </c>
      <c r="AA143" s="8">
        <f>V143/N143</f>
        <v>7.5750534188034191</v>
      </c>
      <c r="AB143" s="4">
        <f>N143/6</f>
        <v>624</v>
      </c>
      <c r="AC143" s="4">
        <f>V143/6</f>
        <v>4726.833333333333</v>
      </c>
    </row>
    <row r="144" spans="1:29" hidden="1" x14ac:dyDescent="0.25">
      <c r="A144" t="str">
        <f>feed!A625</f>
        <v>Magna Bonom</v>
      </c>
      <c r="B144" t="str">
        <f>feed!B625</f>
        <v>Krull</v>
      </c>
      <c r="C144" t="str">
        <f>feed!C625</f>
        <v>Brotherhood of Nod</v>
      </c>
      <c r="D144">
        <f>SUMPRODUCT(MID(0&amp;feed!D625,LARGE(INDEX(ISNUMBER(--MID(feed!D625,ROW($1:$19),1))*
ROW($1:$19),0),ROW($1:$19))+1,1)*10^ROW($1:$19)/10)</f>
        <v>94</v>
      </c>
      <c r="E144">
        <f>SUMPRODUCT(MID(0&amp;feed!E625,LARGE(INDEX(ISNUMBER(--MID(feed!E625,ROW($1:$19),1))*
ROW($1:$19),0),ROW($1:$19))+1,1)*10^ROW($1:$19)/10)</f>
        <v>10</v>
      </c>
      <c r="F144" t="str">
        <f>feed!F625</f>
        <v>Korean War surplus</v>
      </c>
      <c r="G144" t="str">
        <f>feed!G625</f>
        <v>Gandhi-like</v>
      </c>
      <c r="H144">
        <f>SUMPRODUCT(MID(0&amp;feed!H625,LARGE(INDEX(ISNUMBER(--MID(feed!H625,ROW($1:$19),1))*
ROW($1:$19),0),ROW($1:$19))+1,1)*10^ROW($1:$19)/10)</f>
        <v>4</v>
      </c>
      <c r="I144" t="str">
        <f>feed!I625</f>
        <v>Elite</v>
      </c>
      <c r="J144">
        <f>SUMPRODUCT(MID(0&amp;feed!J625,LARGE(INDEX(ISNUMBER(--MID(feed!J625,ROW($1:$19),1))*
ROW($1:$19),0),ROW($1:$19))+1,1)*10^ROW($1:$19)/10)</f>
        <v>7</v>
      </c>
      <c r="K144">
        <f>SUMPRODUCT(MID(0&amp;feed!K625,LARGE(INDEX(ISNUMBER(--MID(feed!K625,ROW($1:$19),1))*
ROW($1:$19),0),ROW($1:$19))+1,1)*10^ROW($1:$19)/10)</f>
        <v>27</v>
      </c>
      <c r="L144">
        <f>SUMPRODUCT(MID(0&amp;feed!L625,LARGE(INDEX(ISNUMBER(--MID(feed!L625,ROW($1:$19),1))*
ROW($1:$19),0),ROW($1:$19))+1,1)*10^ROW($1:$19)/10)</f>
        <v>17</v>
      </c>
      <c r="M144" t="str">
        <f>feed!M625</f>
        <v>Central Planning</v>
      </c>
      <c r="N144">
        <f>SUMPRODUCT(MID(0&amp;feed!N625,LARGE(INDEX(ISNUMBER(--MID(feed!N625,ROW($1:$5),1))*
ROW($1:$5),0),ROW($1:$5))+1,1)*10^ROW($1:$5)/10)</f>
        <v>955</v>
      </c>
      <c r="O144">
        <f>SUMPRODUCT(MID(0&amp;feed!O625,LARGE(INDEX(ISNUMBER(--MID(feed!O625,ROW($1:$5),1))*
ROW($1:$5),0),ROW($1:$5))+1,1)*10^ROW($1:$5)/10)</f>
        <v>4833</v>
      </c>
      <c r="P144" t="str">
        <f>feed!P625</f>
        <v>Untapped</v>
      </c>
      <c r="Q144">
        <f>IF(P144=0,40, IF(P144="Depleted",0, IF(P144="Near Depletion",10, IF(P144="Plentiful",70, IF(P144="Untapped",90,"Error")))))</f>
        <v>90</v>
      </c>
      <c r="R144" t="str">
        <f>feed!Q625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feed!R625</f>
        <v>Egypt</v>
      </c>
      <c r="U144" t="str">
        <f>feed!S625</f>
        <v>Soviet Union</v>
      </c>
      <c r="V144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42094</v>
      </c>
      <c r="W144" t="str">
        <f>feed!U625</f>
        <v>http://blocgame.com/stats.php?id=59435</v>
      </c>
      <c r="X144" s="4">
        <f>SUMPRODUCT(MID(0&amp;feed!V625,LARGE(INDEX(ISNUMBER(--MID(feed!V625,ROW($1:$5),1))*
ROW($1:$5),0),ROW($1:$5))+1,1)*10^ROW($1:$5)/10)</f>
        <v>0</v>
      </c>
      <c r="Y144">
        <f>feed!W625</f>
        <v>0</v>
      </c>
      <c r="Z144" s="4">
        <f>V144-H144*750-K144*375-L144*375</f>
        <v>22594</v>
      </c>
      <c r="AA144" s="8">
        <f>V144/N144</f>
        <v>44.077486910994764</v>
      </c>
      <c r="AB144" s="4">
        <f>N144/6</f>
        <v>159.16666666666666</v>
      </c>
      <c r="AC144" s="4">
        <f>V144/6</f>
        <v>7015.666666666667</v>
      </c>
    </row>
    <row r="145" spans="1:29" hidden="1" x14ac:dyDescent="0.25">
      <c r="A145" t="str">
        <f>feed!A135</f>
        <v>Mangkok</v>
      </c>
      <c r="B145" t="str">
        <f>feed!B135</f>
        <v>MangkukHayun</v>
      </c>
      <c r="C145" t="str">
        <f>feed!C135</f>
        <v>Interpol</v>
      </c>
      <c r="D145">
        <f>SUMPRODUCT(MID(0&amp;feed!D135,LARGE(INDEX(ISNUMBER(--MID(feed!D135,ROW($1:$19),1))*
ROW($1:$19),0),ROW($1:$19))+1,1)*10^ROW($1:$19)/10)</f>
        <v>100</v>
      </c>
      <c r="E145">
        <f>SUMPRODUCT(MID(0&amp;feed!E135,LARGE(INDEX(ISNUMBER(--MID(feed!E135,ROW($1:$19),1))*
ROW($1:$19),0),ROW($1:$19))+1,1)*10^ROW($1:$19)/10)</f>
        <v>2</v>
      </c>
      <c r="F145" t="str">
        <f>feed!F135</f>
        <v>Korean War surplus</v>
      </c>
      <c r="G145" t="str">
        <f>feed!G135</f>
        <v>Gandhi-like</v>
      </c>
      <c r="H145">
        <f>SUMPRODUCT(MID(0&amp;feed!H135,LARGE(INDEX(ISNUMBER(--MID(feed!H135,ROW($1:$19),1))*
ROW($1:$19),0),ROW($1:$19))+1,1)*10^ROW($1:$19)/10)</f>
        <v>4</v>
      </c>
      <c r="I145" t="str">
        <f>feed!I135</f>
        <v>Good</v>
      </c>
      <c r="J145">
        <f>SUMPRODUCT(MID(0&amp;feed!J135,LARGE(INDEX(ISNUMBER(--MID(feed!J135,ROW($1:$19),1))*
ROW($1:$19),0),ROW($1:$19))+1,1)*10^ROW($1:$19)/10)</f>
        <v>7</v>
      </c>
      <c r="K145">
        <f>SUMPRODUCT(MID(0&amp;feed!K135,LARGE(INDEX(ISNUMBER(--MID(feed!K135,ROW($1:$19),1))*
ROW($1:$19),0),ROW($1:$19))+1,1)*10^ROW($1:$19)/10)</f>
        <v>28</v>
      </c>
      <c r="L145">
        <f>SUMPRODUCT(MID(0&amp;feed!L135,LARGE(INDEX(ISNUMBER(--MID(feed!L135,ROW($1:$19),1))*
ROW($1:$19),0),ROW($1:$19))+1,1)*10^ROW($1:$19)/10)</f>
        <v>20</v>
      </c>
      <c r="M145" t="str">
        <f>feed!M135</f>
        <v>Free Market</v>
      </c>
      <c r="N145">
        <f>SUMPRODUCT(MID(0&amp;feed!N135,LARGE(INDEX(ISNUMBER(--MID(feed!N135,ROW($1:$5),1))*
ROW($1:$5),0),ROW($1:$5))+1,1)*10^ROW($1:$5)/10)</f>
        <v>2969</v>
      </c>
      <c r="O145">
        <f>SUMPRODUCT(MID(0&amp;feed!O135,LARGE(INDEX(ISNUMBER(--MID(feed!O135,ROW($1:$5),1))*
ROW($1:$5),0),ROW($1:$5))+1,1)*10^ROW($1:$5)/10)</f>
        <v>383</v>
      </c>
      <c r="P145" t="str">
        <f>feed!P135</f>
        <v>Untapped</v>
      </c>
      <c r="Q145">
        <f>IF(P145=0,40, IF(P145="Depleted",0, IF(P145="Near Depletion",10, IF(P145="Plentiful",70, IF(P145="Untapped",90,"Error")))))</f>
        <v>90</v>
      </c>
      <c r="R145" t="str">
        <f>feed!Q135</f>
        <v>Large</v>
      </c>
      <c r="S145">
        <f>IF(R145="None",0, IF(R145="Meagre",1.5, IF(R145="Small",3, IF(R145="Mediocre",4.5, IF(R145="Somewhat Large",6, IF(R145="Large",7.5, IF(R145="Powerful",9, IF(R145="Very Powerful",10,"Error"))))))))</f>
        <v>7.5</v>
      </c>
      <c r="T145" t="str">
        <f>feed!R135</f>
        <v>East Indies</v>
      </c>
      <c r="U145" t="str">
        <f>feed!S135</f>
        <v>United States</v>
      </c>
      <c r="V14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63712</v>
      </c>
      <c r="W145" t="str">
        <f>feed!U135</f>
        <v>http://blocgame.com/stats.php?id=62210</v>
      </c>
      <c r="X145" s="4">
        <f>SUMPRODUCT(MID(0&amp;feed!V135,LARGE(INDEX(ISNUMBER(--MID(feed!V135,ROW($1:$5),1))*
ROW($1:$5),0),ROW($1:$5))+1,1)*10^ROW($1:$5)/10)</f>
        <v>1</v>
      </c>
      <c r="Y145">
        <f>feed!W135</f>
        <v>0</v>
      </c>
      <c r="Z145" s="4">
        <f>V145-H145*750-K145*375-L145*375</f>
        <v>42712</v>
      </c>
      <c r="AA145" s="8">
        <f>V145/N145</f>
        <v>21.45907713034692</v>
      </c>
      <c r="AB145" s="4">
        <f>N145/6</f>
        <v>494.83333333333331</v>
      </c>
      <c r="AC145" s="4">
        <f>V145/6</f>
        <v>10618.666666666666</v>
      </c>
    </row>
    <row r="146" spans="1:29" hidden="1" x14ac:dyDescent="0.25">
      <c r="A146" t="str">
        <f>feed!A30</f>
        <v>Kosan</v>
      </c>
      <c r="B146" t="str">
        <f>feed!B30</f>
        <v>Whitearcher8</v>
      </c>
      <c r="C146" t="str">
        <f>feed!C30</f>
        <v>The Order</v>
      </c>
      <c r="D146">
        <f>SUMPRODUCT(MID(0&amp;feed!D30,LARGE(INDEX(ISNUMBER(--MID(feed!D30,ROW($1:$19),1))*
ROW($1:$19),0),ROW($1:$19))+1,1)*10^ROW($1:$19)/10)</f>
        <v>136</v>
      </c>
      <c r="E146">
        <f>SUMPRODUCT(MID(0&amp;feed!E30,LARGE(INDEX(ISNUMBER(--MID(feed!E30,ROW($1:$19),1))*
ROW($1:$19),0),ROW($1:$19))+1,1)*10^ROW($1:$19)/10)</f>
        <v>7</v>
      </c>
      <c r="F146" t="str">
        <f>feed!F30</f>
        <v>Vietnam War surplus</v>
      </c>
      <c r="G146" t="str">
        <f>feed!G30</f>
        <v>Gandhi-like</v>
      </c>
      <c r="H146">
        <f>SUMPRODUCT(MID(0&amp;feed!H30,LARGE(INDEX(ISNUMBER(--MID(feed!H30,ROW($1:$19),1))*
ROW($1:$19),0),ROW($1:$19))+1,1)*10^ROW($1:$19)/10)</f>
        <v>4</v>
      </c>
      <c r="I146" t="str">
        <f>feed!I30</f>
        <v>Elite</v>
      </c>
      <c r="J146">
        <f>SUMPRODUCT(MID(0&amp;feed!J30,LARGE(INDEX(ISNUMBER(--MID(feed!J30,ROW($1:$19),1))*
ROW($1:$19),0),ROW($1:$19))+1,1)*10^ROW($1:$19)/10)</f>
        <v>7</v>
      </c>
      <c r="K146">
        <f>SUMPRODUCT(MID(0&amp;feed!K30,LARGE(INDEX(ISNUMBER(--MID(feed!K30,ROW($1:$19),1))*
ROW($1:$19),0),ROW($1:$19))+1,1)*10^ROW($1:$19)/10)</f>
        <v>30</v>
      </c>
      <c r="L146">
        <f>SUMPRODUCT(MID(0&amp;feed!L30,LARGE(INDEX(ISNUMBER(--MID(feed!L30,ROW($1:$19),1))*
ROW($1:$19),0),ROW($1:$19))+1,1)*10^ROW($1:$19)/10)</f>
        <v>10</v>
      </c>
      <c r="M146" t="str">
        <f>feed!M30</f>
        <v>Central Planning</v>
      </c>
      <c r="N146">
        <f>SUMPRODUCT(MID(0&amp;feed!N30,LARGE(INDEX(ISNUMBER(--MID(feed!N30,ROW($1:$5),1))*
ROW($1:$5),0),ROW($1:$5))+1,1)*10^ROW($1:$5)/10)</f>
        <v>4282</v>
      </c>
      <c r="O146">
        <f>SUMPRODUCT(MID(0&amp;feed!O30,LARGE(INDEX(ISNUMBER(--MID(feed!O30,ROW($1:$5),1))*
ROW($1:$5),0),ROW($1:$5))+1,1)*10^ROW($1:$5)/10)</f>
        <v>6209</v>
      </c>
      <c r="P146" t="str">
        <f>feed!P30</f>
        <v>Untapped</v>
      </c>
      <c r="Q146">
        <f>IF(P146=0,40, IF(P146="Depleted",0, IF(P146="Near Depletion",10, IF(P146="Plentiful",70, IF(P146="Untapped",90,"Error")))))</f>
        <v>90</v>
      </c>
      <c r="R146" t="str">
        <f>feed!Q30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feed!R30</f>
        <v>Arabia</v>
      </c>
      <c r="U146" t="str">
        <f>feed!S30</f>
        <v>Soviet Union</v>
      </c>
      <c r="V146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34556</v>
      </c>
      <c r="W146" t="str">
        <f>feed!U30</f>
        <v>http://blocgame.com/stats.php?id=59227</v>
      </c>
      <c r="X146" s="4">
        <f>SUMPRODUCT(MID(0&amp;feed!V30,LARGE(INDEX(ISNUMBER(--MID(feed!V30,ROW($1:$5),1))*
ROW($1:$5),0),ROW($1:$5))+1,1)*10^ROW($1:$5)/10)</f>
        <v>0</v>
      </c>
      <c r="Y146">
        <f>feed!W30</f>
        <v>0</v>
      </c>
      <c r="Z146" s="4">
        <f>V146-H146*750-K146*375-L146*375</f>
        <v>16556</v>
      </c>
      <c r="AA146" s="8">
        <f>V146/N146</f>
        <v>8.0700607192900513</v>
      </c>
      <c r="AB146" s="4">
        <f>N146/6</f>
        <v>713.66666666666663</v>
      </c>
      <c r="AC146" s="4">
        <f>V146/6</f>
        <v>5759.333333333333</v>
      </c>
    </row>
    <row r="147" spans="1:29" hidden="1" x14ac:dyDescent="0.25">
      <c r="A147" t="str">
        <f>feed!A32</f>
        <v>Tanah Malaya</v>
      </c>
      <c r="B147" t="str">
        <f>feed!B32</f>
        <v>Syahmi1089</v>
      </c>
      <c r="C147" t="str">
        <f>feed!C32</f>
        <v>PIRATES</v>
      </c>
      <c r="D147">
        <f>SUMPRODUCT(MID(0&amp;feed!D32,LARGE(INDEX(ISNUMBER(--MID(feed!D32,ROW($1:$19),1))*
ROW($1:$19),0),ROW($1:$19))+1,1)*10^ROW($1:$19)/10)</f>
        <v>70</v>
      </c>
      <c r="E147">
        <f>SUMPRODUCT(MID(0&amp;feed!E32,LARGE(INDEX(ISNUMBER(--MID(feed!E32,ROW($1:$19),1))*
ROW($1:$19),0),ROW($1:$19))+1,1)*10^ROW($1:$19)/10)</f>
        <v>10</v>
      </c>
      <c r="F147" t="str">
        <f>feed!F32</f>
        <v>Korean War surplus</v>
      </c>
      <c r="G147" t="str">
        <f>feed!G32</f>
        <v>Gandhi-like</v>
      </c>
      <c r="H147">
        <f>SUMPRODUCT(MID(0&amp;feed!H32,LARGE(INDEX(ISNUMBER(--MID(feed!H32,ROW($1:$19),1))*
ROW($1:$19),0),ROW($1:$19))+1,1)*10^ROW($1:$19)/10)</f>
        <v>4</v>
      </c>
      <c r="I147" t="str">
        <f>feed!I32</f>
        <v>Elite</v>
      </c>
      <c r="J147">
        <f>SUMPRODUCT(MID(0&amp;feed!J32,LARGE(INDEX(ISNUMBER(--MID(feed!J32,ROW($1:$19),1))*
ROW($1:$19),0),ROW($1:$19))+1,1)*10^ROW($1:$19)/10)</f>
        <v>7</v>
      </c>
      <c r="K147">
        <f>SUMPRODUCT(MID(0&amp;feed!K32,LARGE(INDEX(ISNUMBER(--MID(feed!K32,ROW($1:$19),1))*
ROW($1:$19),0),ROW($1:$19))+1,1)*10^ROW($1:$19)/10)</f>
        <v>15</v>
      </c>
      <c r="L147">
        <f>SUMPRODUCT(MID(0&amp;feed!L32,LARGE(INDEX(ISNUMBER(--MID(feed!L32,ROW($1:$19),1))*
ROW($1:$19),0),ROW($1:$19))+1,1)*10^ROW($1:$19)/10)</f>
        <v>9</v>
      </c>
      <c r="M147" t="str">
        <f>feed!M32</f>
        <v>Free Market</v>
      </c>
      <c r="N147">
        <f>SUMPRODUCT(MID(0&amp;feed!N32,LARGE(INDEX(ISNUMBER(--MID(feed!N32,ROW($1:$5),1))*
ROW($1:$5),0),ROW($1:$5))+1,1)*10^ROW($1:$5)/10)</f>
        <v>4246</v>
      </c>
      <c r="O147">
        <f>SUMPRODUCT(MID(0&amp;feed!O32,LARGE(INDEX(ISNUMBER(--MID(feed!O32,ROW($1:$5),1))*
ROW($1:$5),0),ROW($1:$5))+1,1)*10^ROW($1:$5)/10)</f>
        <v>1206</v>
      </c>
      <c r="P147" t="str">
        <f>feed!P32</f>
        <v>Untapped</v>
      </c>
      <c r="Q147">
        <f>IF(P147=0,40, IF(P147="Depleted",0, IF(P147="Near Depletion",10, IF(P147="Plentiful",70, IF(P147="Untapped",90,"Error")))))</f>
        <v>90</v>
      </c>
      <c r="R147" t="str">
        <f>feed!Q32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feed!R32</f>
        <v>Arabia</v>
      </c>
      <c r="U147" t="str">
        <f>feed!S32</f>
        <v>United States</v>
      </c>
      <c r="V14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21409</v>
      </c>
      <c r="W147" t="str">
        <f>feed!U32</f>
        <v>http://blocgame.com/stats.php?id=60385</v>
      </c>
      <c r="X147" s="4">
        <f>SUMPRODUCT(MID(0&amp;feed!V32,LARGE(INDEX(ISNUMBER(--MID(feed!V32,ROW($1:$5),1))*
ROW($1:$5),0),ROW($1:$5))+1,1)*10^ROW($1:$5)/10)</f>
        <v>0</v>
      </c>
      <c r="Y147">
        <f>feed!W32</f>
        <v>0</v>
      </c>
      <c r="Z147" s="4">
        <f>V147-H147*750-K147*375-L147*375</f>
        <v>9409</v>
      </c>
      <c r="AA147" s="8">
        <f>V147/N147</f>
        <v>5.0421573245407441</v>
      </c>
      <c r="AB147" s="4">
        <f>N147/6</f>
        <v>707.66666666666663</v>
      </c>
      <c r="AC147" s="4">
        <f>V147/6</f>
        <v>3568.1666666666665</v>
      </c>
    </row>
    <row r="148" spans="1:29" hidden="1" x14ac:dyDescent="0.25">
      <c r="A148" t="str">
        <f>feed!A445</f>
        <v>Baghdad Iraqi</v>
      </c>
      <c r="B148" t="str">
        <f>feed!B445</f>
        <v>As-Shaheed Saddam Hussein</v>
      </c>
      <c r="C148" t="str">
        <f>feed!C445</f>
        <v>Interpol</v>
      </c>
      <c r="D148">
        <f>SUMPRODUCT(MID(0&amp;feed!D445,LARGE(INDEX(ISNUMBER(--MID(feed!D445,ROW($1:$19),1))*
ROW($1:$19),0),ROW($1:$19))+1,1)*10^ROW($1:$19)/10)</f>
        <v>112</v>
      </c>
      <c r="E148">
        <f>SUMPRODUCT(MID(0&amp;feed!E445,LARGE(INDEX(ISNUMBER(--MID(feed!E445,ROW($1:$19),1))*
ROW($1:$19),0),ROW($1:$19))+1,1)*10^ROW($1:$19)/10)</f>
        <v>9</v>
      </c>
      <c r="F148" t="str">
        <f>feed!F445</f>
        <v>Vietnam War surplus</v>
      </c>
      <c r="G148" t="str">
        <f>feed!G445</f>
        <v>Gandhi-like</v>
      </c>
      <c r="H148">
        <f>SUMPRODUCT(MID(0&amp;feed!H445,LARGE(INDEX(ISNUMBER(--MID(feed!H445,ROW($1:$19),1))*
ROW($1:$19),0),ROW($1:$19))+1,1)*10^ROW($1:$19)/10)</f>
        <v>4</v>
      </c>
      <c r="I148" t="str">
        <f>feed!I445</f>
        <v>Elite</v>
      </c>
      <c r="J148">
        <f>SUMPRODUCT(MID(0&amp;feed!J445,LARGE(INDEX(ISNUMBER(--MID(feed!J445,ROW($1:$19),1))*
ROW($1:$19),0),ROW($1:$19))+1,1)*10^ROW($1:$19)/10)</f>
        <v>6</v>
      </c>
      <c r="K148">
        <f>SUMPRODUCT(MID(0&amp;feed!K445,LARGE(INDEX(ISNUMBER(--MID(feed!K445,ROW($1:$19),1))*
ROW($1:$19),0),ROW($1:$19))+1,1)*10^ROW($1:$19)/10)</f>
        <v>30</v>
      </c>
      <c r="L148">
        <f>SUMPRODUCT(MID(0&amp;feed!L445,LARGE(INDEX(ISNUMBER(--MID(feed!L445,ROW($1:$19),1))*
ROW($1:$19),0),ROW($1:$19))+1,1)*10^ROW($1:$19)/10)</f>
        <v>30</v>
      </c>
      <c r="M148" t="str">
        <f>feed!M445</f>
        <v>Central Planning</v>
      </c>
      <c r="N148">
        <f>SUMPRODUCT(MID(0&amp;feed!N445,LARGE(INDEX(ISNUMBER(--MID(feed!N445,ROW($1:$5),1))*
ROW($1:$5),0),ROW($1:$5))+1,1)*10^ROW($1:$5)/10)</f>
        <v>1508</v>
      </c>
      <c r="O148">
        <f>SUMPRODUCT(MID(0&amp;feed!O445,LARGE(INDEX(ISNUMBER(--MID(feed!O445,ROW($1:$5),1))*
ROW($1:$5),0),ROW($1:$5))+1,1)*10^ROW($1:$5)/10)</f>
        <v>3544</v>
      </c>
      <c r="P148" t="str">
        <f>feed!P445</f>
        <v>Untapped</v>
      </c>
      <c r="Q148">
        <f>IF(P148=0,40, IF(P148="Depleted",0, IF(P148="Near Depletion",10, IF(P148="Plentiful",70, IF(P148="Untapped",90,"Error")))))</f>
        <v>90</v>
      </c>
      <c r="R148" t="str">
        <f>feed!Q445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feed!R445</f>
        <v>Mesopotamia</v>
      </c>
      <c r="U148" t="str">
        <f>feed!S445</f>
        <v>Soviet Union</v>
      </c>
      <c r="V14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45126</v>
      </c>
      <c r="W148" t="str">
        <f>feed!U445</f>
        <v>http://blocgame.com/stats.php?id=61172</v>
      </c>
      <c r="X148" s="4">
        <f>SUMPRODUCT(MID(0&amp;feed!V445,LARGE(INDEX(ISNUMBER(--MID(feed!V445,ROW($1:$5),1))*
ROW($1:$5),0),ROW($1:$5))+1,1)*10^ROW($1:$5)/10)</f>
        <v>0</v>
      </c>
      <c r="Y148">
        <f>feed!W445</f>
        <v>0</v>
      </c>
      <c r="Z148" s="4">
        <f>V148-H148*750-K148*375-L148*375</f>
        <v>19626</v>
      </c>
      <c r="AA148" s="8">
        <f>V148/N148</f>
        <v>29.924403183023873</v>
      </c>
      <c r="AB148" s="4">
        <f>N148/6</f>
        <v>251.33333333333334</v>
      </c>
      <c r="AC148" s="4">
        <f>V148/6</f>
        <v>7521</v>
      </c>
    </row>
    <row r="149" spans="1:29" hidden="1" x14ac:dyDescent="0.25">
      <c r="A149" t="str">
        <f>feed!A403</f>
        <v>Efren</v>
      </c>
      <c r="B149" t="str">
        <f>feed!B403</f>
        <v>Deling</v>
      </c>
      <c r="C149" t="str">
        <f>feed!C403</f>
        <v>Schutzstaffel</v>
      </c>
      <c r="D149">
        <f>SUMPRODUCT(MID(0&amp;feed!D403,LARGE(INDEX(ISNUMBER(--MID(feed!D403,ROW($1:$19),1))*
ROW($1:$19),0),ROW($1:$19))+1,1)*10^ROW($1:$19)/10)</f>
        <v>279</v>
      </c>
      <c r="E149">
        <f>SUMPRODUCT(MID(0&amp;feed!E403,LARGE(INDEX(ISNUMBER(--MID(feed!E403,ROW($1:$19),1))*
ROW($1:$19),0),ROW($1:$19))+1,1)*10^ROW($1:$19)/10)</f>
        <v>8</v>
      </c>
      <c r="F149" t="str">
        <f>feed!F403</f>
        <v>Korean War surplus</v>
      </c>
      <c r="G149" t="str">
        <f>feed!G403</f>
        <v>Nice</v>
      </c>
      <c r="H149">
        <f>SUMPRODUCT(MID(0&amp;feed!H403,LARGE(INDEX(ISNUMBER(--MID(feed!H403,ROW($1:$19),1))*
ROW($1:$19),0),ROW($1:$19))+1,1)*10^ROW($1:$19)/10)</f>
        <v>4</v>
      </c>
      <c r="I149" t="str">
        <f>feed!I403</f>
        <v>Standard</v>
      </c>
      <c r="J149">
        <f>SUMPRODUCT(MID(0&amp;feed!J403,LARGE(INDEX(ISNUMBER(--MID(feed!J403,ROW($1:$19),1))*
ROW($1:$19),0),ROW($1:$19))+1,1)*10^ROW($1:$19)/10)</f>
        <v>5</v>
      </c>
      <c r="K149">
        <f>SUMPRODUCT(MID(0&amp;feed!K403,LARGE(INDEX(ISNUMBER(--MID(feed!K403,ROW($1:$19),1))*
ROW($1:$19),0),ROW($1:$19))+1,1)*10^ROW($1:$19)/10)</f>
        <v>27</v>
      </c>
      <c r="L149">
        <f>SUMPRODUCT(MID(0&amp;feed!L403,LARGE(INDEX(ISNUMBER(--MID(feed!L403,ROW($1:$19),1))*
ROW($1:$19),0),ROW($1:$19))+1,1)*10^ROW($1:$19)/10)</f>
        <v>10</v>
      </c>
      <c r="M149" t="str">
        <f>feed!M403</f>
        <v>Central Planning</v>
      </c>
      <c r="N149">
        <f>SUMPRODUCT(MID(0&amp;feed!N403,LARGE(INDEX(ISNUMBER(--MID(feed!N403,ROW($1:$5),1))*
ROW($1:$5),0),ROW($1:$5))+1,1)*10^ROW($1:$5)/10)</f>
        <v>1635</v>
      </c>
      <c r="O149">
        <f>SUMPRODUCT(MID(0&amp;feed!O403,LARGE(INDEX(ISNUMBER(--MID(feed!O403,ROW($1:$5),1))*
ROW($1:$5),0),ROW($1:$5))+1,1)*10^ROW($1:$5)/10)</f>
        <v>0</v>
      </c>
      <c r="P149" t="str">
        <f>feed!P403</f>
        <v>Untapped</v>
      </c>
      <c r="Q149">
        <f>IF(P149=0,40, IF(P149="Depleted",0, IF(P149="Near Depletion",10, IF(P149="Plentiful",70, IF(P149="Untapped",90,"Error")))))</f>
        <v>90</v>
      </c>
      <c r="R149" t="str">
        <f>feed!Q403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feed!R403</f>
        <v>Mesoamerica</v>
      </c>
      <c r="U149" t="str">
        <f>feed!S403</f>
        <v>Soviet Union</v>
      </c>
      <c r="V149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49443</v>
      </c>
      <c r="W149" t="str">
        <f>feed!U403</f>
        <v>http://blocgame.com/stats.php?id=62725</v>
      </c>
      <c r="X149" s="4">
        <f>SUMPRODUCT(MID(0&amp;feed!V403,LARGE(INDEX(ISNUMBER(--MID(feed!V403,ROW($1:$5),1))*
ROW($1:$5),0),ROW($1:$5))+1,1)*10^ROW($1:$5)/10)</f>
        <v>0</v>
      </c>
      <c r="Y149">
        <f>feed!W403</f>
        <v>0.05</v>
      </c>
      <c r="Z149" s="4">
        <f>V149-H149*750-K149*375-L149*375</f>
        <v>32568</v>
      </c>
      <c r="AA149" s="8">
        <f>V149/N149</f>
        <v>30.240366972477066</v>
      </c>
      <c r="AB149" s="4">
        <f>N149/6</f>
        <v>272.5</v>
      </c>
      <c r="AC149" s="4">
        <f>V149/6</f>
        <v>8240.5</v>
      </c>
    </row>
    <row r="150" spans="1:29" hidden="1" x14ac:dyDescent="0.25">
      <c r="A150" t="str">
        <f>feed!A262</f>
        <v>Briggs</v>
      </c>
      <c r="B150" t="str">
        <f>feed!B262</f>
        <v>General Armstrong</v>
      </c>
      <c r="C150" t="str">
        <f>feed!C262</f>
        <v>SPQR</v>
      </c>
      <c r="D150">
        <f>SUMPRODUCT(MID(0&amp;feed!D262,LARGE(INDEX(ISNUMBER(--MID(feed!D262,ROW($1:$19),1))*
ROW($1:$19),0),ROW($1:$19))+1,1)*10^ROW($1:$19)/10)</f>
        <v>85</v>
      </c>
      <c r="E150">
        <f>SUMPRODUCT(MID(0&amp;feed!E262,LARGE(INDEX(ISNUMBER(--MID(feed!E262,ROW($1:$19),1))*
ROW($1:$19),0),ROW($1:$19))+1,1)*10^ROW($1:$19)/10)</f>
        <v>0</v>
      </c>
      <c r="F150" t="str">
        <f>feed!F262</f>
        <v>Korean War surplus</v>
      </c>
      <c r="G150" t="str">
        <f>feed!G262</f>
        <v>Gandhi-like</v>
      </c>
      <c r="H150">
        <f>SUMPRODUCT(MID(0&amp;feed!H262,LARGE(INDEX(ISNUMBER(--MID(feed!H262,ROW($1:$19),1))*
ROW($1:$19),0),ROW($1:$19))+1,1)*10^ROW($1:$19)/10)</f>
        <v>4</v>
      </c>
      <c r="I150" t="str">
        <f>feed!I262</f>
        <v>Good</v>
      </c>
      <c r="J150">
        <f>SUMPRODUCT(MID(0&amp;feed!J262,LARGE(INDEX(ISNUMBER(--MID(feed!J262,ROW($1:$19),1))*
ROW($1:$19),0),ROW($1:$19))+1,1)*10^ROW($1:$19)/10)</f>
        <v>5</v>
      </c>
      <c r="K150">
        <f>SUMPRODUCT(MID(0&amp;feed!K262,LARGE(INDEX(ISNUMBER(--MID(feed!K262,ROW($1:$19),1))*
ROW($1:$19),0),ROW($1:$19))+1,1)*10^ROW($1:$19)/10)</f>
        <v>28</v>
      </c>
      <c r="L150">
        <f>SUMPRODUCT(MID(0&amp;feed!L262,LARGE(INDEX(ISNUMBER(--MID(feed!L262,ROW($1:$19),1))*
ROW($1:$19),0),ROW($1:$19))+1,1)*10^ROW($1:$19)/10)</f>
        <v>6</v>
      </c>
      <c r="M150" t="str">
        <f>feed!M262</f>
        <v>Central Planning</v>
      </c>
      <c r="N150">
        <f>SUMPRODUCT(MID(0&amp;feed!N262,LARGE(INDEX(ISNUMBER(--MID(feed!N262,ROW($1:$5),1))*
ROW($1:$5),0),ROW($1:$5))+1,1)*10^ROW($1:$5)/10)</f>
        <v>2232</v>
      </c>
      <c r="O150">
        <f>SUMPRODUCT(MID(0&amp;feed!O262,LARGE(INDEX(ISNUMBER(--MID(feed!O262,ROW($1:$5),1))*
ROW($1:$5),0),ROW($1:$5))+1,1)*10^ROW($1:$5)/10)</f>
        <v>676</v>
      </c>
      <c r="P150" t="str">
        <f>feed!P262</f>
        <v>Untapped</v>
      </c>
      <c r="Q150">
        <f>IF(P150=0,40, IF(P150="Depleted",0, IF(P150="Near Depletion",10, IF(P150="Plentiful",70, IF(P150="Untapped",90,"Error")))))</f>
        <v>90</v>
      </c>
      <c r="R150" t="str">
        <f>feed!Q262</f>
        <v>Powerful</v>
      </c>
      <c r="S150">
        <f>IF(R150="None",0, IF(R150="Meagre",1.5, IF(R150="Small",3, IF(R150="Mediocre",4.5, IF(R150="Somewhat Large",6, IF(R150="Large",7.5, IF(R150="Powerful",9, IF(R150="Very Powerful",10,"Error"))))))))</f>
        <v>9</v>
      </c>
      <c r="T150" t="str">
        <f>feed!R262</f>
        <v>Southern Cone</v>
      </c>
      <c r="U150" t="str">
        <f>feed!S262</f>
        <v>Soviet Union</v>
      </c>
      <c r="V150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43341</v>
      </c>
      <c r="W150" t="str">
        <f>feed!U262</f>
        <v>http://blocgame.com/stats.php?id=53442</v>
      </c>
      <c r="X150" s="4">
        <f>SUMPRODUCT(MID(0&amp;feed!V262,LARGE(INDEX(ISNUMBER(--MID(feed!V262,ROW($1:$5),1))*
ROW($1:$5),0),ROW($1:$5))+1,1)*10^ROW($1:$5)/10)</f>
        <v>0</v>
      </c>
      <c r="Y150">
        <f>feed!W262</f>
        <v>0</v>
      </c>
      <c r="Z150" s="4">
        <f>V150-H150*750-K150*375-L150*375</f>
        <v>27591</v>
      </c>
      <c r="AA150" s="8">
        <f>V150/N150</f>
        <v>19.418010752688172</v>
      </c>
      <c r="AB150" s="4">
        <f>N150/6</f>
        <v>372</v>
      </c>
      <c r="AC150" s="4">
        <f>V150/6</f>
        <v>7223.5</v>
      </c>
    </row>
    <row r="151" spans="1:29" hidden="1" x14ac:dyDescent="0.25">
      <c r="A151" t="str">
        <f>feed!A310</f>
        <v>fjortonattio8</v>
      </c>
      <c r="B151" t="str">
        <f>feed!B310</f>
        <v>fiveonesix</v>
      </c>
      <c r="C151" t="str">
        <f>feed!C310</f>
        <v>The Order</v>
      </c>
      <c r="D151">
        <f>SUMPRODUCT(MID(0&amp;feed!D310,LARGE(INDEX(ISNUMBER(--MID(feed!D310,ROW($1:$19),1))*
ROW($1:$19),0),ROW($1:$19))+1,1)*10^ROW($1:$19)/10)</f>
        <v>106</v>
      </c>
      <c r="E151">
        <f>SUMPRODUCT(MID(0&amp;feed!E310,LARGE(INDEX(ISNUMBER(--MID(feed!E310,ROW($1:$19),1))*
ROW($1:$19),0),ROW($1:$19))+1,1)*10^ROW($1:$19)/10)</f>
        <v>1</v>
      </c>
      <c r="F151" t="str">
        <f>feed!F310</f>
        <v>Korean War surplus</v>
      </c>
      <c r="G151" t="str">
        <f>feed!G310</f>
        <v>Gandhi-like</v>
      </c>
      <c r="H151">
        <f>SUMPRODUCT(MID(0&amp;feed!H310,LARGE(INDEX(ISNUMBER(--MID(feed!H310,ROW($1:$19),1))*
ROW($1:$19),0),ROW($1:$19))+1,1)*10^ROW($1:$19)/10)</f>
        <v>4</v>
      </c>
      <c r="I151" t="str">
        <f>feed!I310</f>
        <v>Elite</v>
      </c>
      <c r="J151">
        <f>SUMPRODUCT(MID(0&amp;feed!J310,LARGE(INDEX(ISNUMBER(--MID(feed!J310,ROW($1:$19),1))*
ROW($1:$19),0),ROW($1:$19))+1,1)*10^ROW($1:$19)/10)</f>
        <v>5</v>
      </c>
      <c r="K151">
        <f>SUMPRODUCT(MID(0&amp;feed!K310,LARGE(INDEX(ISNUMBER(--MID(feed!K310,ROW($1:$19),1))*
ROW($1:$19),0),ROW($1:$19))+1,1)*10^ROW($1:$19)/10)</f>
        <v>43</v>
      </c>
      <c r="L151">
        <f>SUMPRODUCT(MID(0&amp;feed!L310,LARGE(INDEX(ISNUMBER(--MID(feed!L310,ROW($1:$19),1))*
ROW($1:$19),0),ROW($1:$19))+1,1)*10^ROW($1:$19)/10)</f>
        <v>5</v>
      </c>
      <c r="M151" t="str">
        <f>feed!M310</f>
        <v>Free Market</v>
      </c>
      <c r="N151">
        <f>SUMPRODUCT(MID(0&amp;feed!N310,LARGE(INDEX(ISNUMBER(--MID(feed!N310,ROW($1:$5),1))*
ROW($1:$5),0),ROW($1:$5))+1,1)*10^ROW($1:$5)/10)</f>
        <v>2025</v>
      </c>
      <c r="O151">
        <f>SUMPRODUCT(MID(0&amp;feed!O310,LARGE(INDEX(ISNUMBER(--MID(feed!O310,ROW($1:$5),1))*
ROW($1:$5),0),ROW($1:$5))+1,1)*10^ROW($1:$5)/10)</f>
        <v>257</v>
      </c>
      <c r="P151" t="str">
        <f>feed!P310</f>
        <v>Untapped</v>
      </c>
      <c r="Q151">
        <f>IF(P151=0,40, IF(P151="Depleted",0, IF(P151="Near Depletion",10, IF(P151="Plentiful",70, IF(P151="Untapped",90,"Error")))))</f>
        <v>90</v>
      </c>
      <c r="R151" t="str">
        <f>feed!Q310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feed!R310</f>
        <v>Gran Colombia</v>
      </c>
      <c r="U151" t="str">
        <f>feed!S310</f>
        <v>United States</v>
      </c>
      <c r="V151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37335</v>
      </c>
      <c r="W151" t="str">
        <f>feed!U310</f>
        <v>http://blocgame.com/stats.php?id=63413</v>
      </c>
      <c r="X151" s="4">
        <f>SUMPRODUCT(MID(0&amp;feed!V310,LARGE(INDEX(ISNUMBER(--MID(feed!V310,ROW($1:$5),1))*
ROW($1:$5),0),ROW($1:$5))+1,1)*10^ROW($1:$5)/10)</f>
        <v>0</v>
      </c>
      <c r="Y151">
        <f>feed!W310</f>
        <v>0</v>
      </c>
      <c r="Z151" s="4">
        <f>V151-H151*750-K151*375-L151*375</f>
        <v>16335</v>
      </c>
      <c r="AA151" s="8">
        <f>V151/N151</f>
        <v>18.437037037037037</v>
      </c>
      <c r="AB151" s="4">
        <f>N151/6</f>
        <v>337.5</v>
      </c>
      <c r="AC151" s="4">
        <f>V151/6</f>
        <v>6222.5</v>
      </c>
    </row>
    <row r="152" spans="1:29" hidden="1" x14ac:dyDescent="0.25">
      <c r="A152" t="str">
        <f>feed!A127</f>
        <v>Communistutopia</v>
      </c>
      <c r="B152" t="str">
        <f>feed!B127</f>
        <v>Bill Broskis</v>
      </c>
      <c r="C152" t="str">
        <f>feed!C127</f>
        <v>The Order</v>
      </c>
      <c r="D152">
        <f>SUMPRODUCT(MID(0&amp;feed!D127,LARGE(INDEX(ISNUMBER(--MID(feed!D127,ROW($1:$19),1))*
ROW($1:$19),0),ROW($1:$19))+1,1)*10^ROW($1:$19)/10)</f>
        <v>98</v>
      </c>
      <c r="E152">
        <f>SUMPRODUCT(MID(0&amp;feed!E127,LARGE(INDEX(ISNUMBER(--MID(feed!E127,ROW($1:$19),1))*
ROW($1:$19),0),ROW($1:$19))+1,1)*10^ROW($1:$19)/10)</f>
        <v>12</v>
      </c>
      <c r="F152" t="str">
        <f>feed!F127</f>
        <v>Korean War surplus</v>
      </c>
      <c r="G152" t="str">
        <f>feed!G127</f>
        <v>Gandhi-like</v>
      </c>
      <c r="H152">
        <f>SUMPRODUCT(MID(0&amp;feed!H127,LARGE(INDEX(ISNUMBER(--MID(feed!H127,ROW($1:$19),1))*
ROW($1:$19),0),ROW($1:$19))+1,1)*10^ROW($1:$19)/10)</f>
        <v>4</v>
      </c>
      <c r="I152" t="str">
        <f>feed!I127</f>
        <v>Elite</v>
      </c>
      <c r="J152">
        <f>SUMPRODUCT(MID(0&amp;feed!J127,LARGE(INDEX(ISNUMBER(--MID(feed!J127,ROW($1:$19),1))*
ROW($1:$19),0),ROW($1:$19))+1,1)*10^ROW($1:$19)/10)</f>
        <v>5</v>
      </c>
      <c r="K152">
        <f>SUMPRODUCT(MID(0&amp;feed!K127,LARGE(INDEX(ISNUMBER(--MID(feed!K127,ROW($1:$19),1))*
ROW($1:$19),0),ROW($1:$19))+1,1)*10^ROW($1:$19)/10)</f>
        <v>14</v>
      </c>
      <c r="L152">
        <f>SUMPRODUCT(MID(0&amp;feed!L127,LARGE(INDEX(ISNUMBER(--MID(feed!L127,ROW($1:$19),1))*
ROW($1:$19),0),ROW($1:$19))+1,1)*10^ROW($1:$19)/10)</f>
        <v>11</v>
      </c>
      <c r="M152" t="str">
        <f>feed!M127</f>
        <v>Central Planning</v>
      </c>
      <c r="N152">
        <f>SUMPRODUCT(MID(0&amp;feed!N127,LARGE(INDEX(ISNUMBER(--MID(feed!N127,ROW($1:$5),1))*
ROW($1:$5),0),ROW($1:$5))+1,1)*10^ROW($1:$5)/10)</f>
        <v>3086</v>
      </c>
      <c r="O152">
        <f>SUMPRODUCT(MID(0&amp;feed!O127,LARGE(INDEX(ISNUMBER(--MID(feed!O127,ROW($1:$5),1))*
ROW($1:$5),0),ROW($1:$5))+1,1)*10^ROW($1:$5)/10)</f>
        <v>7715</v>
      </c>
      <c r="P152" t="str">
        <f>feed!P127</f>
        <v>Untapped</v>
      </c>
      <c r="Q152">
        <f>IF(P152=0,40, IF(P152="Depleted",0, IF(P152="Near Depletion",10, IF(P152="Plentiful",70, IF(P152="Untapped",90,"Error")))))</f>
        <v>90</v>
      </c>
      <c r="R152" t="str">
        <f>feed!Q127</f>
        <v>Powerful</v>
      </c>
      <c r="S152">
        <f>IF(R152="None",0, IF(R152="Meagre",1.5, IF(R152="Small",3, IF(R152="Mediocre",4.5, IF(R152="Somewhat Large",6, IF(R152="Large",7.5, IF(R152="Powerful",9, IF(R152="Very Powerful",10,"Error"))))))))</f>
        <v>9</v>
      </c>
      <c r="T152" t="str">
        <f>feed!R127</f>
        <v>Persia</v>
      </c>
      <c r="U152" t="str">
        <f>feed!S127</f>
        <v>Soviet Union</v>
      </c>
      <c r="V15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52" t="str">
        <f>feed!U127</f>
        <v>http://blocgame.com/stats.php?id=49796</v>
      </c>
      <c r="X152" s="4">
        <f>SUMPRODUCT(MID(0&amp;feed!V127,LARGE(INDEX(ISNUMBER(--MID(feed!V127,ROW($1:$5),1))*
ROW($1:$5),0),ROW($1:$5))+1,1)*10^ROW($1:$5)/10)</f>
        <v>0</v>
      </c>
      <c r="Y152">
        <f>feed!W127</f>
        <v>0</v>
      </c>
      <c r="Z152" s="4">
        <f>V152-H152*750-K152*375-L152*375</f>
        <v>19865</v>
      </c>
      <c r="AA152" s="8">
        <f>V152/N152</f>
        <v>10.447180816591056</v>
      </c>
      <c r="AB152" s="4">
        <f>N152/6</f>
        <v>514.33333333333337</v>
      </c>
      <c r="AC152" s="4">
        <f>V152/6</f>
        <v>5373.333333333333</v>
      </c>
    </row>
    <row r="153" spans="1:29" hidden="1" x14ac:dyDescent="0.25">
      <c r="A153" t="str">
        <f>feed!A36</f>
        <v>Crimea</v>
      </c>
      <c r="B153" t="str">
        <f>feed!B36</f>
        <v>Hayro Khan</v>
      </c>
      <c r="C153" t="str">
        <f>feed!C36</f>
        <v>The Order</v>
      </c>
      <c r="D153">
        <f>SUMPRODUCT(MID(0&amp;feed!D36,LARGE(INDEX(ISNUMBER(--MID(feed!D36,ROW($1:$19),1))*
ROW($1:$19),0),ROW($1:$19))+1,1)*10^ROW($1:$19)/10)</f>
        <v>98</v>
      </c>
      <c r="E153">
        <f>SUMPRODUCT(MID(0&amp;feed!E36,LARGE(INDEX(ISNUMBER(--MID(feed!E36,ROW($1:$19),1))*
ROW($1:$19),0),ROW($1:$19))+1,1)*10^ROW($1:$19)/10)</f>
        <v>5</v>
      </c>
      <c r="F153" t="str">
        <f>feed!F36</f>
        <v>Korean War surplus</v>
      </c>
      <c r="G153" t="str">
        <f>feed!G36</f>
        <v>Gandhi-like</v>
      </c>
      <c r="H153">
        <f>SUMPRODUCT(MID(0&amp;feed!H36,LARGE(INDEX(ISNUMBER(--MID(feed!H36,ROW($1:$19),1))*
ROW($1:$19),0),ROW($1:$19))+1,1)*10^ROW($1:$19)/10)</f>
        <v>4</v>
      </c>
      <c r="I153" t="str">
        <f>feed!I36</f>
        <v>Elite</v>
      </c>
      <c r="J153">
        <f>SUMPRODUCT(MID(0&amp;feed!J36,LARGE(INDEX(ISNUMBER(--MID(feed!J36,ROW($1:$19),1))*
ROW($1:$19),0),ROW($1:$19))+1,1)*10^ROW($1:$19)/10)</f>
        <v>5</v>
      </c>
      <c r="K153">
        <f>SUMPRODUCT(MID(0&amp;feed!K36,LARGE(INDEX(ISNUMBER(--MID(feed!K36,ROW($1:$19),1))*
ROW($1:$19),0),ROW($1:$19))+1,1)*10^ROW($1:$19)/10)</f>
        <v>18</v>
      </c>
      <c r="L153">
        <f>SUMPRODUCT(MID(0&amp;feed!L36,LARGE(INDEX(ISNUMBER(--MID(feed!L36,ROW($1:$19),1))*
ROW($1:$19),0),ROW($1:$19))+1,1)*10^ROW($1:$19)/10)</f>
        <v>12</v>
      </c>
      <c r="M153" t="str">
        <f>feed!M36</f>
        <v>Central Planning</v>
      </c>
      <c r="N153">
        <f>SUMPRODUCT(MID(0&amp;feed!N36,LARGE(INDEX(ISNUMBER(--MID(feed!N36,ROW($1:$5),1))*
ROW($1:$5),0),ROW($1:$5))+1,1)*10^ROW($1:$5)/10)</f>
        <v>4161</v>
      </c>
      <c r="O153">
        <f>SUMPRODUCT(MID(0&amp;feed!O36,LARGE(INDEX(ISNUMBER(--MID(feed!O36,ROW($1:$5),1))*
ROW($1:$5),0),ROW($1:$5))+1,1)*10^ROW($1:$5)/10)</f>
        <v>4165</v>
      </c>
      <c r="P153" t="str">
        <f>feed!P36</f>
        <v>Untapped</v>
      </c>
      <c r="Q153">
        <f>IF(P153=0,40, IF(P153="Depleted",0, IF(P153="Near Depletion",10, IF(P153="Plentiful",70, IF(P153="Untapped",90,"Error")))))</f>
        <v>90</v>
      </c>
      <c r="R153" t="str">
        <f>feed!Q36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feed!R36</f>
        <v>Atlas</v>
      </c>
      <c r="U153" t="str">
        <f>feed!S36</f>
        <v>Soviet Union</v>
      </c>
      <c r="V15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31017</v>
      </c>
      <c r="W153" t="str">
        <f>feed!U36</f>
        <v>http://blocgame.com/stats.php?id=2570</v>
      </c>
      <c r="X153" s="4">
        <f>SUMPRODUCT(MID(0&amp;feed!V36,LARGE(INDEX(ISNUMBER(--MID(feed!V36,ROW($1:$5),1))*
ROW($1:$5),0),ROW($1:$5))+1,1)*10^ROW($1:$5)/10)</f>
        <v>0</v>
      </c>
      <c r="Y153">
        <f>feed!W36</f>
        <v>0</v>
      </c>
      <c r="Z153" s="4">
        <f>V153-H153*750-K153*375-L153*375</f>
        <v>16767</v>
      </c>
      <c r="AA153" s="8">
        <f>V153/N153</f>
        <v>7.4542177361211248</v>
      </c>
      <c r="AB153" s="4">
        <f>N153/6</f>
        <v>693.5</v>
      </c>
      <c r="AC153" s="4">
        <f>V153/6</f>
        <v>5169.5</v>
      </c>
    </row>
    <row r="154" spans="1:29" hidden="1" x14ac:dyDescent="0.25">
      <c r="A154" t="str">
        <f>feed!A290</f>
        <v>Gobi</v>
      </c>
      <c r="B154" t="str">
        <f>feed!B290</f>
        <v>Saint Gobi</v>
      </c>
      <c r="C154" t="str">
        <f>feed!C290</f>
        <v>The Order</v>
      </c>
      <c r="D154">
        <f>SUMPRODUCT(MID(0&amp;feed!D290,LARGE(INDEX(ISNUMBER(--MID(feed!D290,ROW($1:$19),1))*
ROW($1:$19),0),ROW($1:$19))+1,1)*10^ROW($1:$19)/10)</f>
        <v>92</v>
      </c>
      <c r="E154">
        <f>SUMPRODUCT(MID(0&amp;feed!E290,LARGE(INDEX(ISNUMBER(--MID(feed!E290,ROW($1:$19),1))*
ROW($1:$19),0),ROW($1:$19))+1,1)*10^ROW($1:$19)/10)</f>
        <v>7</v>
      </c>
      <c r="F154" t="str">
        <f>feed!F290</f>
        <v>Korean War surplus</v>
      </c>
      <c r="G154" t="str">
        <f>feed!G290</f>
        <v>Gandhi-like</v>
      </c>
      <c r="H154">
        <f>SUMPRODUCT(MID(0&amp;feed!H290,LARGE(INDEX(ISNUMBER(--MID(feed!H290,ROW($1:$19),1))*
ROW($1:$19),0),ROW($1:$19))+1,1)*10^ROW($1:$19)/10)</f>
        <v>4</v>
      </c>
      <c r="I154" t="str">
        <f>feed!I290</f>
        <v>Good</v>
      </c>
      <c r="J154">
        <f>SUMPRODUCT(MID(0&amp;feed!J290,LARGE(INDEX(ISNUMBER(--MID(feed!J290,ROW($1:$19),1))*
ROW($1:$19),0),ROW($1:$19))+1,1)*10^ROW($1:$19)/10)</f>
        <v>4</v>
      </c>
      <c r="K154">
        <f>SUMPRODUCT(MID(0&amp;feed!K290,LARGE(INDEX(ISNUMBER(--MID(feed!K290,ROW($1:$19),1))*
ROW($1:$19),0),ROW($1:$19))+1,1)*10^ROW($1:$19)/10)</f>
        <v>36</v>
      </c>
      <c r="L154">
        <f>SUMPRODUCT(MID(0&amp;feed!L290,LARGE(INDEX(ISNUMBER(--MID(feed!L290,ROW($1:$19),1))*
ROW($1:$19),0),ROW($1:$19))+1,1)*10^ROW($1:$19)/10)</f>
        <v>10</v>
      </c>
      <c r="M154" t="str">
        <f>feed!M290</f>
        <v>Mixed Economy</v>
      </c>
      <c r="N154">
        <f>SUMPRODUCT(MID(0&amp;feed!N290,LARGE(INDEX(ISNUMBER(--MID(feed!N290,ROW($1:$5),1))*
ROW($1:$5),0),ROW($1:$5))+1,1)*10^ROW($1:$5)/10)</f>
        <v>2084</v>
      </c>
      <c r="O154">
        <f>SUMPRODUCT(MID(0&amp;feed!O290,LARGE(INDEX(ISNUMBER(--MID(feed!O290,ROW($1:$5),1))*
ROW($1:$5),0),ROW($1:$5))+1,1)*10^ROW($1:$5)/10)</f>
        <v>203</v>
      </c>
      <c r="P154" t="str">
        <f>feed!P290</f>
        <v>Untapped</v>
      </c>
      <c r="Q154">
        <f>IF(P154=0,40, IF(P154="Depleted",0, IF(P154="Near Depletion",10, IF(P154="Plentiful",70, IF(P154="Untapped",90,"Error")))))</f>
        <v>90</v>
      </c>
      <c r="R154" t="str">
        <f>feed!Q290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feed!R290</f>
        <v>Congo</v>
      </c>
      <c r="U154" t="str">
        <f>feed!S290</f>
        <v>United States</v>
      </c>
      <c r="V15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31225</v>
      </c>
      <c r="W154" t="str">
        <f>feed!U290</f>
        <v>http://blocgame.com/stats.php?id=61919</v>
      </c>
      <c r="X154" s="4">
        <f>SUMPRODUCT(MID(0&amp;feed!V290,LARGE(INDEX(ISNUMBER(--MID(feed!V290,ROW($1:$5),1))*
ROW($1:$5),0),ROW($1:$5))+1,1)*10^ROW($1:$5)/10)</f>
        <v>0</v>
      </c>
      <c r="Y154">
        <f>feed!W290</f>
        <v>0</v>
      </c>
      <c r="Z154" s="4">
        <f>V154-H154*750-K154*375-L154*375</f>
        <v>10975</v>
      </c>
      <c r="AA154" s="8">
        <f>V154/N154</f>
        <v>14.98320537428023</v>
      </c>
      <c r="AB154" s="4">
        <f>N154/6</f>
        <v>347.33333333333331</v>
      </c>
      <c r="AC154" s="4">
        <f>V154/6</f>
        <v>5204.166666666667</v>
      </c>
    </row>
    <row r="155" spans="1:29" hidden="1" x14ac:dyDescent="0.25">
      <c r="A155" t="str">
        <f>feed!A170</f>
        <v>Osia</v>
      </c>
      <c r="B155" t="str">
        <f>feed!B170</f>
        <v>Chairman Nippon</v>
      </c>
      <c r="C155" t="str">
        <f>feed!C170</f>
        <v>Brotherhood of Nod</v>
      </c>
      <c r="D155">
        <f>SUMPRODUCT(MID(0&amp;feed!D170,LARGE(INDEX(ISNUMBER(--MID(feed!D170,ROW($1:$19),1))*
ROW($1:$19),0),ROW($1:$19))+1,1)*10^ROW($1:$19)/10)</f>
        <v>77</v>
      </c>
      <c r="E155">
        <f>SUMPRODUCT(MID(0&amp;feed!E170,LARGE(INDEX(ISNUMBER(--MID(feed!E170,ROW($1:$19),1))*
ROW($1:$19),0),ROW($1:$19))+1,1)*10^ROW($1:$19)/10)</f>
        <v>5</v>
      </c>
      <c r="F155" t="str">
        <f>feed!F170</f>
        <v>Korean War surplus</v>
      </c>
      <c r="G155" t="str">
        <f>feed!G170</f>
        <v>Gandhi-like</v>
      </c>
      <c r="H155">
        <f>SUMPRODUCT(MID(0&amp;feed!H170,LARGE(INDEX(ISNUMBER(--MID(feed!H170,ROW($1:$19),1))*
ROW($1:$19),0),ROW($1:$19))+1,1)*10^ROW($1:$19)/10)</f>
        <v>4</v>
      </c>
      <c r="I155" t="str">
        <f>feed!I170</f>
        <v>Good</v>
      </c>
      <c r="J155">
        <f>SUMPRODUCT(MID(0&amp;feed!J170,LARGE(INDEX(ISNUMBER(--MID(feed!J170,ROW($1:$19),1))*
ROW($1:$19),0),ROW($1:$19))+1,1)*10^ROW($1:$19)/10)</f>
        <v>4</v>
      </c>
      <c r="K155">
        <f>SUMPRODUCT(MID(0&amp;feed!K170,LARGE(INDEX(ISNUMBER(--MID(feed!K170,ROW($1:$19),1))*
ROW($1:$19),0),ROW($1:$19))+1,1)*10^ROW($1:$19)/10)</f>
        <v>12</v>
      </c>
      <c r="L155">
        <f>SUMPRODUCT(MID(0&amp;feed!L170,LARGE(INDEX(ISNUMBER(--MID(feed!L170,ROW($1:$19),1))*
ROW($1:$19),0),ROW($1:$19))+1,1)*10^ROW($1:$19)/10)</f>
        <v>6</v>
      </c>
      <c r="M155" t="str">
        <f>feed!M170</f>
        <v>Central Planning</v>
      </c>
      <c r="N155">
        <f>SUMPRODUCT(MID(0&amp;feed!N170,LARGE(INDEX(ISNUMBER(--MID(feed!N170,ROW($1:$5),1))*
ROW($1:$5),0),ROW($1:$5))+1,1)*10^ROW($1:$5)/10)</f>
        <v>2750</v>
      </c>
      <c r="O155">
        <f>SUMPRODUCT(MID(0&amp;feed!O170,LARGE(INDEX(ISNUMBER(--MID(feed!O170,ROW($1:$5),1))*
ROW($1:$5),0),ROW($1:$5))+1,1)*10^ROW($1:$5)/10)</f>
        <v>182</v>
      </c>
      <c r="P155" t="str">
        <f>feed!P170</f>
        <v>Untapped</v>
      </c>
      <c r="Q155">
        <f>IF(P155=0,40, IF(P155="Depleted",0, IF(P155="Near Depletion",10, IF(P155="Plentiful",70, IF(P155="Untapped",90,"Error")))))</f>
        <v>90</v>
      </c>
      <c r="R155" t="str">
        <f>feed!Q170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feed!R170</f>
        <v>China</v>
      </c>
      <c r="U155" t="str">
        <f>feed!S170</f>
        <v>Soviet Union</v>
      </c>
      <c r="V155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155" t="str">
        <f>feed!U170</f>
        <v>http://blocgame.com/stats.php?id=40431</v>
      </c>
      <c r="X155" s="4">
        <f>SUMPRODUCT(MID(0&amp;feed!V170,LARGE(INDEX(ISNUMBER(--MID(feed!V170,ROW($1:$5),1))*
ROW($1:$5),0),ROW($1:$5))+1,1)*10^ROW($1:$5)/10)</f>
        <v>0</v>
      </c>
      <c r="Y155">
        <f>feed!W170</f>
        <v>0</v>
      </c>
      <c r="Z155" s="4">
        <f>V155-H155*750-K155*375-L155*375</f>
        <v>23683</v>
      </c>
      <c r="AA155" s="8">
        <f>V155/N155</f>
        <v>12.157454545454545</v>
      </c>
      <c r="AB155" s="4">
        <f>N155/6</f>
        <v>458.33333333333331</v>
      </c>
      <c r="AC155" s="4">
        <f>V155/6</f>
        <v>5572.166666666667</v>
      </c>
    </row>
    <row r="156" spans="1:29" hidden="1" x14ac:dyDescent="0.25">
      <c r="A156" t="str">
        <f>feed!A13</f>
        <v>Coccoladia</v>
      </c>
      <c r="B156" t="str">
        <f>feed!B13</f>
        <v>Ernesto Caprone</v>
      </c>
      <c r="C156" t="str">
        <f>feed!C13</f>
        <v>The Federal Colonies</v>
      </c>
      <c r="D156">
        <f>SUMPRODUCT(MID(0&amp;feed!D13,LARGE(INDEX(ISNUMBER(--MID(feed!D13,ROW($1:$19),1))*
ROW($1:$19),0),ROW($1:$19))+1,1)*10^ROW($1:$19)/10)</f>
        <v>63</v>
      </c>
      <c r="E156">
        <f>SUMPRODUCT(MID(0&amp;feed!E13,LARGE(INDEX(ISNUMBER(--MID(feed!E13,ROW($1:$19),1))*
ROW($1:$19),0),ROW($1:$19))+1,1)*10^ROW($1:$19)/10)</f>
        <v>1</v>
      </c>
      <c r="F156" t="str">
        <f>feed!F13</f>
        <v>Korean War surplus</v>
      </c>
      <c r="G156" t="str">
        <f>feed!G13</f>
        <v>Gandhi-like</v>
      </c>
      <c r="H156">
        <f>SUMPRODUCT(MID(0&amp;feed!H13,LARGE(INDEX(ISNUMBER(--MID(feed!H13,ROW($1:$19),1))*
ROW($1:$19),0),ROW($1:$19))+1,1)*10^ROW($1:$19)/10)</f>
        <v>4</v>
      </c>
      <c r="I156" t="str">
        <f>feed!I13</f>
        <v>Standard</v>
      </c>
      <c r="J156">
        <f>SUMPRODUCT(MID(0&amp;feed!J13,LARGE(INDEX(ISNUMBER(--MID(feed!J13,ROW($1:$19),1))*
ROW($1:$19),0),ROW($1:$19))+1,1)*10^ROW($1:$19)/10)</f>
        <v>4</v>
      </c>
      <c r="K156">
        <f>SUMPRODUCT(MID(0&amp;feed!K13,LARGE(INDEX(ISNUMBER(--MID(feed!K13,ROW($1:$19),1))*
ROW($1:$19),0),ROW($1:$19))+1,1)*10^ROW($1:$19)/10)</f>
        <v>22</v>
      </c>
      <c r="L156">
        <f>SUMPRODUCT(MID(0&amp;feed!L13,LARGE(INDEX(ISNUMBER(--MID(feed!L13,ROW($1:$19),1))*
ROW($1:$19),0),ROW($1:$19))+1,1)*10^ROW($1:$19)/10)</f>
        <v>2</v>
      </c>
      <c r="M156" t="str">
        <f>feed!M13</f>
        <v>Central Planning</v>
      </c>
      <c r="N156">
        <f>SUMPRODUCT(MID(0&amp;feed!N13,LARGE(INDEX(ISNUMBER(--MID(feed!N13,ROW($1:$5),1))*
ROW($1:$5),0),ROW($1:$5))+1,1)*10^ROW($1:$5)/10)</f>
        <v>4812</v>
      </c>
      <c r="O156">
        <f>SUMPRODUCT(MID(0&amp;feed!O13,LARGE(INDEX(ISNUMBER(--MID(feed!O13,ROW($1:$5),1))*
ROW($1:$5),0),ROW($1:$5))+1,1)*10^ROW($1:$5)/10)</f>
        <v>2</v>
      </c>
      <c r="P156" t="str">
        <f>feed!P13</f>
        <v>Untapped</v>
      </c>
      <c r="Q156">
        <f>IF(P156=0,40, IF(P156="Depleted",0, IF(P156="Near Depletion",10, IF(P156="Plentiful",70, IF(P156="Untapped",90,"Error")))))</f>
        <v>90</v>
      </c>
      <c r="R156" t="str">
        <f>feed!Q13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feed!R13</f>
        <v>Caribbean</v>
      </c>
      <c r="U156" t="str">
        <f>feed!S13</f>
        <v>Soviet Union</v>
      </c>
      <c r="V15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56" t="str">
        <f>feed!U13</f>
        <v>http://blocgame.com/stats.php?id=40289</v>
      </c>
      <c r="X156" s="4">
        <f>SUMPRODUCT(MID(0&amp;feed!V13,LARGE(INDEX(ISNUMBER(--MID(feed!V13,ROW($1:$5),1))*
ROW($1:$5),0),ROW($1:$5))+1,1)*10^ROW($1:$5)/10)</f>
        <v>0</v>
      </c>
      <c r="Y156">
        <f>feed!W13</f>
        <v>0</v>
      </c>
      <c r="Z156" s="4">
        <f>V156-H156*750-K156*375-L156*375</f>
        <v>15057</v>
      </c>
      <c r="AA156" s="8">
        <f>V156/N156</f>
        <v>5.622817955112219</v>
      </c>
      <c r="AB156" s="4">
        <f>N156/6</f>
        <v>802</v>
      </c>
      <c r="AC156" s="4">
        <f>V156/6</f>
        <v>4509.5</v>
      </c>
    </row>
    <row r="157" spans="1:29" hidden="1" x14ac:dyDescent="0.25">
      <c r="A157" t="str">
        <f>feed!A683</f>
        <v>gong badang</v>
      </c>
      <c r="B157" t="str">
        <f>feed!B683</f>
        <v>yusjimmy</v>
      </c>
      <c r="C157" t="str">
        <f>feed!C683</f>
        <v>PIRATES</v>
      </c>
      <c r="D157">
        <f>SUMPRODUCT(MID(0&amp;feed!D683,LARGE(INDEX(ISNUMBER(--MID(feed!D683,ROW($1:$19),1))*
ROW($1:$19),0),ROW($1:$19))+1,1)*10^ROW($1:$19)/10)</f>
        <v>240</v>
      </c>
      <c r="E157">
        <f>SUMPRODUCT(MID(0&amp;feed!E683,LARGE(INDEX(ISNUMBER(--MID(feed!E683,ROW($1:$19),1))*
ROW($1:$19),0),ROW($1:$19))+1,1)*10^ROW($1:$19)/10)</f>
        <v>11</v>
      </c>
      <c r="F157" t="str">
        <f>feed!F683</f>
        <v>Vietnam War surplus</v>
      </c>
      <c r="G157" t="str">
        <f>feed!G683</f>
        <v>Gandhi-like</v>
      </c>
      <c r="H157">
        <f>SUMPRODUCT(MID(0&amp;feed!H683,LARGE(INDEX(ISNUMBER(--MID(feed!H683,ROW($1:$19),1))*
ROW($1:$19),0),ROW($1:$19))+1,1)*10^ROW($1:$19)/10)</f>
        <v>4</v>
      </c>
      <c r="I157" t="str">
        <f>feed!I683</f>
        <v>Undisciplined Rabble</v>
      </c>
      <c r="J157">
        <f>SUMPRODUCT(MID(0&amp;feed!J683,LARGE(INDEX(ISNUMBER(--MID(feed!J683,ROW($1:$19),1))*
ROW($1:$19),0),ROW($1:$19))+1,1)*10^ROW($1:$19)/10)</f>
        <v>3</v>
      </c>
      <c r="K157">
        <f>SUMPRODUCT(MID(0&amp;feed!K683,LARGE(INDEX(ISNUMBER(--MID(feed!K683,ROW($1:$19),1))*
ROW($1:$19),0),ROW($1:$19))+1,1)*10^ROW($1:$19)/10)</f>
        <v>25</v>
      </c>
      <c r="L157">
        <f>SUMPRODUCT(MID(0&amp;feed!L683,LARGE(INDEX(ISNUMBER(--MID(feed!L683,ROW($1:$19),1))*
ROW($1:$19),0),ROW($1:$19))+1,1)*10^ROW($1:$19)/10)</f>
        <v>22</v>
      </c>
      <c r="M157" t="str">
        <f>feed!M683</f>
        <v>Free Market</v>
      </c>
      <c r="N157">
        <f>SUMPRODUCT(MID(0&amp;feed!N683,LARGE(INDEX(ISNUMBER(--MID(feed!N683,ROW($1:$5),1))*
ROW($1:$5),0),ROW($1:$5))+1,1)*10^ROW($1:$5)/10)</f>
        <v>843</v>
      </c>
      <c r="O157">
        <f>SUMPRODUCT(MID(0&amp;feed!O683,LARGE(INDEX(ISNUMBER(--MID(feed!O683,ROW($1:$5),1))*
ROW($1:$5),0),ROW($1:$5))+1,1)*10^ROW($1:$5)/10)</f>
        <v>2090</v>
      </c>
      <c r="P157" t="str">
        <f>feed!P683</f>
        <v>Near Depletion</v>
      </c>
      <c r="Q157">
        <f>IF(P157=0,40, IF(P157="Depleted",0, IF(P157="Near Depletion",10, IF(P157="Plentiful",70, IF(P157="Untapped",90,"Error")))))</f>
        <v>10</v>
      </c>
      <c r="R157" t="str">
        <f>feed!Q683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feed!R683</f>
        <v>Arabia</v>
      </c>
      <c r="U157" t="str">
        <f>feed!S683</f>
        <v>United States</v>
      </c>
      <c r="V157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29257</v>
      </c>
      <c r="W157" t="str">
        <f>feed!U683</f>
        <v>http://blocgame.com/stats.php?id=61914</v>
      </c>
      <c r="X157" s="4">
        <f>SUMPRODUCT(MID(0&amp;feed!V683,LARGE(INDEX(ISNUMBER(--MID(feed!V683,ROW($1:$5),1))*
ROW($1:$5),0),ROW($1:$5))+1,1)*10^ROW($1:$5)/10)</f>
        <v>0</v>
      </c>
      <c r="Y157">
        <f>feed!W683</f>
        <v>0</v>
      </c>
      <c r="Z157" s="4">
        <f>V157-H157*750-K157*375-L157*375</f>
        <v>8632</v>
      </c>
      <c r="AA157" s="8">
        <f>V157/N157</f>
        <v>34.705812574139976</v>
      </c>
      <c r="AB157" s="4">
        <f>N157/6</f>
        <v>140.5</v>
      </c>
      <c r="AC157" s="4">
        <f>V157/6</f>
        <v>4876.166666666667</v>
      </c>
    </row>
    <row r="158" spans="1:29" hidden="1" x14ac:dyDescent="0.25">
      <c r="A158" t="str">
        <f>feed!A150</f>
        <v>Shiba</v>
      </c>
      <c r="B158" t="str">
        <f>feed!B150</f>
        <v>Dogtown33</v>
      </c>
      <c r="C158" t="str">
        <f>feed!C150</f>
        <v>The Order</v>
      </c>
      <c r="D158">
        <f>SUMPRODUCT(MID(0&amp;feed!D150,LARGE(INDEX(ISNUMBER(--MID(feed!D150,ROW($1:$19),1))*
ROW($1:$19),0),ROW($1:$19))+1,1)*10^ROW($1:$19)/10)</f>
        <v>99</v>
      </c>
      <c r="E158">
        <f>SUMPRODUCT(MID(0&amp;feed!E150,LARGE(INDEX(ISNUMBER(--MID(feed!E150,ROW($1:$19),1))*
ROW($1:$19),0),ROW($1:$19))+1,1)*10^ROW($1:$19)/10)</f>
        <v>2</v>
      </c>
      <c r="F158" t="str">
        <f>feed!F150</f>
        <v>Korean War surplus</v>
      </c>
      <c r="G158" t="str">
        <f>feed!G150</f>
        <v>Gandhi-like</v>
      </c>
      <c r="H158">
        <f>SUMPRODUCT(MID(0&amp;feed!H150,LARGE(INDEX(ISNUMBER(--MID(feed!H150,ROW($1:$19),1))*
ROW($1:$19),0),ROW($1:$19))+1,1)*10^ROW($1:$19)/10)</f>
        <v>4</v>
      </c>
      <c r="I158" t="str">
        <f>feed!I150</f>
        <v>Standard</v>
      </c>
      <c r="J158">
        <f>SUMPRODUCT(MID(0&amp;feed!J150,LARGE(INDEX(ISNUMBER(--MID(feed!J150,ROW($1:$19),1))*
ROW($1:$19),0),ROW($1:$19))+1,1)*10^ROW($1:$19)/10)</f>
        <v>3</v>
      </c>
      <c r="K158">
        <f>SUMPRODUCT(MID(0&amp;feed!K150,LARGE(INDEX(ISNUMBER(--MID(feed!K150,ROW($1:$19),1))*
ROW($1:$19),0),ROW($1:$19))+1,1)*10^ROW($1:$19)/10)</f>
        <v>22</v>
      </c>
      <c r="L158">
        <f>SUMPRODUCT(MID(0&amp;feed!L150,LARGE(INDEX(ISNUMBER(--MID(feed!L150,ROW($1:$19),1))*
ROW($1:$19),0),ROW($1:$19))+1,1)*10^ROW($1:$19)/10)</f>
        <v>15</v>
      </c>
      <c r="M158" t="str">
        <f>feed!M150</f>
        <v>Central Planning</v>
      </c>
      <c r="N158">
        <f>SUMPRODUCT(MID(0&amp;feed!N150,LARGE(INDEX(ISNUMBER(--MID(feed!N150,ROW($1:$5),1))*
ROW($1:$5),0),ROW($1:$5))+1,1)*10^ROW($1:$5)/10)</f>
        <v>2891</v>
      </c>
      <c r="O158">
        <f>SUMPRODUCT(MID(0&amp;feed!O150,LARGE(INDEX(ISNUMBER(--MID(feed!O150,ROW($1:$5),1))*
ROW($1:$5),0),ROW($1:$5))+1,1)*10^ROW($1:$5)/10)</f>
        <v>86</v>
      </c>
      <c r="P158" t="str">
        <f>feed!P150</f>
        <v>Untapped</v>
      </c>
      <c r="Q158">
        <f>IF(P158=0,40, IF(P158="Depleted",0, IF(P158="Near Depletion",10, IF(P158="Plentiful",70, IF(P158="Untapped",90,"Error")))))</f>
        <v>90</v>
      </c>
      <c r="R158" t="str">
        <f>feed!Q150</f>
        <v>Powerful</v>
      </c>
      <c r="S158">
        <f>IF(R158="None",0, IF(R158="Meagre",1.5, IF(R158="Small",3, IF(R158="Mediocre",4.5, IF(R158="Somewhat Large",6, IF(R158="Large",7.5, IF(R158="Powerful",9, IF(R158="Very Powerful",10,"Error"))))))))</f>
        <v>9</v>
      </c>
      <c r="T158" t="str">
        <f>feed!R150</f>
        <v>Pacific Rim</v>
      </c>
      <c r="U158" t="str">
        <f>feed!S150</f>
        <v>Soviet Union</v>
      </c>
      <c r="V158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32564</v>
      </c>
      <c r="W158" t="str">
        <f>feed!U150</f>
        <v>http://blocgame.com/stats.php?id=56250</v>
      </c>
      <c r="X158" s="4">
        <f>SUMPRODUCT(MID(0&amp;feed!V150,LARGE(INDEX(ISNUMBER(--MID(feed!V150,ROW($1:$5),1))*
ROW($1:$5),0),ROW($1:$5))+1,1)*10^ROW($1:$5)/10)</f>
        <v>0</v>
      </c>
      <c r="Y158">
        <f>feed!W150</f>
        <v>0</v>
      </c>
      <c r="Z158" s="4">
        <f>V158-H158*750-K158*375-L158*375</f>
        <v>15689</v>
      </c>
      <c r="AA158" s="8">
        <f>V158/N158</f>
        <v>11.263922518159806</v>
      </c>
      <c r="AB158" s="4">
        <f>N158/6</f>
        <v>481.83333333333331</v>
      </c>
      <c r="AC158" s="4">
        <f>V158/6</f>
        <v>5427.333333333333</v>
      </c>
    </row>
    <row r="159" spans="1:29" hidden="1" x14ac:dyDescent="0.25">
      <c r="A159" t="str">
        <f>feed!A11</f>
        <v>TheDarkSide</v>
      </c>
      <c r="B159" t="str">
        <f>feed!B11</f>
        <v>LordVader</v>
      </c>
      <c r="C159" t="str">
        <f>feed!C11</f>
        <v>Misanthropics</v>
      </c>
      <c r="D159">
        <f>SUMPRODUCT(MID(0&amp;feed!D11,LARGE(INDEX(ISNUMBER(--MID(feed!D11,ROW($1:$19),1))*
ROW($1:$19),0),ROW($1:$19))+1,1)*10^ROW($1:$19)/10)</f>
        <v>30</v>
      </c>
      <c r="E159">
        <f>SUMPRODUCT(MID(0&amp;feed!E11,LARGE(INDEX(ISNUMBER(--MID(feed!E11,ROW($1:$19),1))*
ROW($1:$19),0),ROW($1:$19))+1,1)*10^ROW($1:$19)/10)</f>
        <v>11</v>
      </c>
      <c r="F159" t="str">
        <f>feed!F11</f>
        <v>Vietnam War surplus</v>
      </c>
      <c r="G159" t="str">
        <f>feed!G11</f>
        <v>Gandhi-like</v>
      </c>
      <c r="H159">
        <f>SUMPRODUCT(MID(0&amp;feed!H11,LARGE(INDEX(ISNUMBER(--MID(feed!H11,ROW($1:$19),1))*
ROW($1:$19),0),ROW($1:$19))+1,1)*10^ROW($1:$19)/10)</f>
        <v>4</v>
      </c>
      <c r="I159" t="str">
        <f>feed!I11</f>
        <v>Undisciplined Rabble</v>
      </c>
      <c r="J159">
        <f>SUMPRODUCT(MID(0&amp;feed!J11,LARGE(INDEX(ISNUMBER(--MID(feed!J11,ROW($1:$19),1))*
ROW($1:$19),0),ROW($1:$19))+1,1)*10^ROW($1:$19)/10)</f>
        <v>3</v>
      </c>
      <c r="K159">
        <f>SUMPRODUCT(MID(0&amp;feed!K11,LARGE(INDEX(ISNUMBER(--MID(feed!K11,ROW($1:$19),1))*
ROW($1:$19),0),ROW($1:$19))+1,1)*10^ROW($1:$19)/10)</f>
        <v>24</v>
      </c>
      <c r="L159">
        <f>SUMPRODUCT(MID(0&amp;feed!L11,LARGE(INDEX(ISNUMBER(--MID(feed!L11,ROW($1:$19),1))*
ROW($1:$19),0),ROW($1:$19))+1,1)*10^ROW($1:$19)/10)</f>
        <v>4</v>
      </c>
      <c r="M159" t="str">
        <f>feed!M11</f>
        <v>Central Planning</v>
      </c>
      <c r="N159">
        <f>SUMPRODUCT(MID(0&amp;feed!N11,LARGE(INDEX(ISNUMBER(--MID(feed!N11,ROW($1:$5),1))*
ROW($1:$5),0),ROW($1:$5))+1,1)*10^ROW($1:$5)/10)</f>
        <v>5044</v>
      </c>
      <c r="O159">
        <f>SUMPRODUCT(MID(0&amp;feed!O11,LARGE(INDEX(ISNUMBER(--MID(feed!O11,ROW($1:$5),1))*
ROW($1:$5),0),ROW($1:$5))+1,1)*10^ROW($1:$5)/10)</f>
        <v>392</v>
      </c>
      <c r="P159">
        <f>feed!P11</f>
        <v>0</v>
      </c>
      <c r="Q159">
        <f>IF(P159=0,40, IF(P159="Depleted",0, IF(P159="Near Depletion",10, IF(P159="Plentiful",70, IF(P159="Untapped",90,"Error")))))</f>
        <v>40</v>
      </c>
      <c r="R159" t="str">
        <f>feed!Q11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feed!R11</f>
        <v>East Indies</v>
      </c>
      <c r="U159" t="str">
        <f>feed!S11</f>
        <v>Neutral</v>
      </c>
      <c r="V159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159" t="str">
        <f>feed!U11</f>
        <v>http://blocgame.com/stats.php?id=63139</v>
      </c>
      <c r="X159" s="4">
        <f>SUMPRODUCT(MID(0&amp;feed!V11,LARGE(INDEX(ISNUMBER(--MID(feed!V11,ROW($1:$5),1))*
ROW($1:$5),0),ROW($1:$5))+1,1)*10^ROW($1:$5)/10)</f>
        <v>0</v>
      </c>
      <c r="Y159">
        <f>feed!W11</f>
        <v>0</v>
      </c>
      <c r="Z159" s="4">
        <f>V159-H159*750-K159*375-L159*375</f>
        <v>29838</v>
      </c>
      <c r="AA159" s="8">
        <f>V159/N159</f>
        <v>8.5919904837430607</v>
      </c>
      <c r="AB159" s="4">
        <f>N159/6</f>
        <v>840.66666666666663</v>
      </c>
      <c r="AC159" s="4">
        <f>V159/6</f>
        <v>7223</v>
      </c>
    </row>
    <row r="160" spans="1:29" hidden="1" x14ac:dyDescent="0.25">
      <c r="A160" t="str">
        <f>feed!A165</f>
        <v>Bolshevikistan</v>
      </c>
      <c r="B160" t="str">
        <f>feed!B165</f>
        <v>S.D.Plessken</v>
      </c>
      <c r="C160" t="str">
        <f>feed!C165</f>
        <v>Brotherhood of Nod</v>
      </c>
      <c r="D160">
        <f>SUMPRODUCT(MID(0&amp;feed!D165,LARGE(INDEX(ISNUMBER(--MID(feed!D165,ROW($1:$19),1))*
ROW($1:$19),0),ROW($1:$19))+1,1)*10^ROW($1:$19)/10)</f>
        <v>113</v>
      </c>
      <c r="E160">
        <f>SUMPRODUCT(MID(0&amp;feed!E165,LARGE(INDEX(ISNUMBER(--MID(feed!E165,ROW($1:$19),1))*
ROW($1:$19),0),ROW($1:$19))+1,1)*10^ROW($1:$19)/10)</f>
        <v>3</v>
      </c>
      <c r="F160" t="str">
        <f>feed!F165</f>
        <v>Second World War surplus</v>
      </c>
      <c r="G160" t="str">
        <f>feed!G165</f>
        <v>Gandhi-like</v>
      </c>
      <c r="H160">
        <f>SUMPRODUCT(MID(0&amp;feed!H165,LARGE(INDEX(ISNUMBER(--MID(feed!H165,ROW($1:$19),1))*
ROW($1:$19),0),ROW($1:$19))+1,1)*10^ROW($1:$19)/10)</f>
        <v>4</v>
      </c>
      <c r="I160" t="str">
        <f>feed!I165</f>
        <v>Good</v>
      </c>
      <c r="J160">
        <f>SUMPRODUCT(MID(0&amp;feed!J165,LARGE(INDEX(ISNUMBER(--MID(feed!J165,ROW($1:$19),1))*
ROW($1:$19),0),ROW($1:$19))+1,1)*10^ROW($1:$19)/10)</f>
        <v>3</v>
      </c>
      <c r="K160">
        <f>SUMPRODUCT(MID(0&amp;feed!K165,LARGE(INDEX(ISNUMBER(--MID(feed!K165,ROW($1:$19),1))*
ROW($1:$19),0),ROW($1:$19))+1,1)*10^ROW($1:$19)/10)</f>
        <v>27</v>
      </c>
      <c r="L160">
        <f>SUMPRODUCT(MID(0&amp;feed!L165,LARGE(INDEX(ISNUMBER(--MID(feed!L165,ROW($1:$19),1))*
ROW($1:$19),0),ROW($1:$19))+1,1)*10^ROW($1:$19)/10)</f>
        <v>0</v>
      </c>
      <c r="M160" t="str">
        <f>feed!M165</f>
        <v>Central Planning</v>
      </c>
      <c r="N160">
        <f>SUMPRODUCT(MID(0&amp;feed!N165,LARGE(INDEX(ISNUMBER(--MID(feed!N165,ROW($1:$5),1))*
ROW($1:$5),0),ROW($1:$5))+1,1)*10^ROW($1:$5)/10)</f>
        <v>2777</v>
      </c>
      <c r="O160">
        <f>SUMPRODUCT(MID(0&amp;feed!O165,LARGE(INDEX(ISNUMBER(--MID(feed!O165,ROW($1:$5),1))*
ROW($1:$5),0),ROW($1:$5))+1,1)*10^ROW($1:$5)/10)</f>
        <v>44</v>
      </c>
      <c r="P160" t="str">
        <f>feed!P165</f>
        <v>Untapped</v>
      </c>
      <c r="Q160">
        <f>IF(P160=0,40, IF(P160="Depleted",0, IF(P160="Near Depletion",10, IF(P160="Plentiful",70, IF(P160="Untapped",90,"Error")))))</f>
        <v>90</v>
      </c>
      <c r="R160" t="str">
        <f>feed!Q165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feed!R165</f>
        <v>Congo</v>
      </c>
      <c r="U160" t="str">
        <f>feed!S165</f>
        <v>Soviet Union</v>
      </c>
      <c r="V160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20473</v>
      </c>
      <c r="W160" t="str">
        <f>feed!U165</f>
        <v>http://blocgame.com/stats.php?id=60189</v>
      </c>
      <c r="X160" s="4">
        <f>SUMPRODUCT(MID(0&amp;feed!V165,LARGE(INDEX(ISNUMBER(--MID(feed!V165,ROW($1:$5),1))*
ROW($1:$5),0),ROW($1:$5))+1,1)*10^ROW($1:$5)/10)</f>
        <v>0</v>
      </c>
      <c r="Y160">
        <f>feed!W165</f>
        <v>0</v>
      </c>
      <c r="Z160" s="4">
        <f>V160-H160*750-K160*375-L160*375</f>
        <v>7348</v>
      </c>
      <c r="AA160" s="8">
        <f>V160/N160</f>
        <v>7.3723442563917896</v>
      </c>
      <c r="AB160" s="4">
        <f>N160/6</f>
        <v>462.83333333333331</v>
      </c>
      <c r="AC160" s="4">
        <f>V160/6</f>
        <v>3412.1666666666665</v>
      </c>
    </row>
    <row r="161" spans="1:29" hidden="1" x14ac:dyDescent="0.25">
      <c r="A161" t="str">
        <f>feed!A613</f>
        <v>Ira</v>
      </c>
      <c r="B161" t="str">
        <f>feed!B613</f>
        <v>TheCatOfTens</v>
      </c>
      <c r="C161" t="str">
        <f>feed!C613</f>
        <v>The Order</v>
      </c>
      <c r="D161">
        <f>SUMPRODUCT(MID(0&amp;feed!D613,LARGE(INDEX(ISNUMBER(--MID(feed!D613,ROW($1:$19),1))*
ROW($1:$19),0),ROW($1:$19))+1,1)*10^ROW($1:$19)/10)</f>
        <v>198</v>
      </c>
      <c r="E161">
        <f>SUMPRODUCT(MID(0&amp;feed!E613,LARGE(INDEX(ISNUMBER(--MID(feed!E613,ROW($1:$19),1))*
ROW($1:$19),0),ROW($1:$19))+1,1)*10^ROW($1:$19)/10)</f>
        <v>1</v>
      </c>
      <c r="F161" t="str">
        <f>feed!F613</f>
        <v>Korean War surplus</v>
      </c>
      <c r="G161" t="str">
        <f>feed!G613</f>
        <v>Gandhi-like</v>
      </c>
      <c r="H161">
        <f>SUMPRODUCT(MID(0&amp;feed!H613,LARGE(INDEX(ISNUMBER(--MID(feed!H613,ROW($1:$19),1))*
ROW($1:$19),0),ROW($1:$19))+1,1)*10^ROW($1:$19)/10)</f>
        <v>4</v>
      </c>
      <c r="I161" t="str">
        <f>feed!I613</f>
        <v>Standard</v>
      </c>
      <c r="J161">
        <f>SUMPRODUCT(MID(0&amp;feed!J613,LARGE(INDEX(ISNUMBER(--MID(feed!J613,ROW($1:$19),1))*
ROW($1:$19),0),ROW($1:$19))+1,1)*10^ROW($1:$19)/10)</f>
        <v>2</v>
      </c>
      <c r="K161">
        <f>SUMPRODUCT(MID(0&amp;feed!K613,LARGE(INDEX(ISNUMBER(--MID(feed!K613,ROW($1:$19),1))*
ROW($1:$19),0),ROW($1:$19))+1,1)*10^ROW($1:$19)/10)</f>
        <v>53</v>
      </c>
      <c r="L161">
        <f>SUMPRODUCT(MID(0&amp;feed!L613,LARGE(INDEX(ISNUMBER(--MID(feed!L613,ROW($1:$19),1))*
ROW($1:$19),0),ROW($1:$19))+1,1)*10^ROW($1:$19)/10)</f>
        <v>0</v>
      </c>
      <c r="M161" t="str">
        <f>feed!M613</f>
        <v>Free Market</v>
      </c>
      <c r="N161">
        <f>SUMPRODUCT(MID(0&amp;feed!N613,LARGE(INDEX(ISNUMBER(--MID(feed!N613,ROW($1:$5),1))*
ROW($1:$5),0),ROW($1:$5))+1,1)*10^ROW($1:$5)/10)</f>
        <v>974</v>
      </c>
      <c r="O161">
        <f>SUMPRODUCT(MID(0&amp;feed!O613,LARGE(INDEX(ISNUMBER(--MID(feed!O613,ROW($1:$5),1))*
ROW($1:$5),0),ROW($1:$5))+1,1)*10^ROW($1:$5)/10)</f>
        <v>8</v>
      </c>
      <c r="P161" t="str">
        <f>feed!P613</f>
        <v>Untapped</v>
      </c>
      <c r="Q161">
        <f>IF(P161=0,40, IF(P161="Depleted",0, IF(P161="Near Depletion",10, IF(P161="Plentiful",70, IF(P161="Untapped",90,"Error")))))</f>
        <v>90</v>
      </c>
      <c r="R161" t="str">
        <f>feed!Q613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feed!R613</f>
        <v>Congo</v>
      </c>
      <c r="U161" t="str">
        <f>feed!S613</f>
        <v>United States</v>
      </c>
      <c r="V161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43394</v>
      </c>
      <c r="W161" t="str">
        <f>feed!U613</f>
        <v>http://blocgame.com/stats.php?id=62332</v>
      </c>
      <c r="X161" s="4">
        <f>SUMPRODUCT(MID(0&amp;feed!V613,LARGE(INDEX(ISNUMBER(--MID(feed!V613,ROW($1:$5),1))*
ROW($1:$5),0),ROW($1:$5))+1,1)*10^ROW($1:$5)/10)</f>
        <v>0</v>
      </c>
      <c r="Y161">
        <f>feed!W613</f>
        <v>0</v>
      </c>
      <c r="Z161" s="4">
        <f>V161-H161*750-K161*375-L161*375</f>
        <v>20519</v>
      </c>
      <c r="AA161" s="8">
        <f>V161/N161</f>
        <v>44.552361396303901</v>
      </c>
      <c r="AB161" s="4">
        <f>N161/6</f>
        <v>162.33333333333334</v>
      </c>
      <c r="AC161" s="4">
        <f>V161/6</f>
        <v>7232.333333333333</v>
      </c>
    </row>
    <row r="162" spans="1:29" hidden="1" x14ac:dyDescent="0.25">
      <c r="A162" t="str">
        <f>feed!A534</f>
        <v>MyKingdom</v>
      </c>
      <c r="B162" t="str">
        <f>feed!B534</f>
        <v>General</v>
      </c>
      <c r="C162" t="str">
        <f>feed!C534</f>
        <v>PIRATES</v>
      </c>
      <c r="D162">
        <f>SUMPRODUCT(MID(0&amp;feed!D534,LARGE(INDEX(ISNUMBER(--MID(feed!D534,ROW($1:$19),1))*
ROW($1:$19),0),ROW($1:$19))+1,1)*10^ROW($1:$19)/10)</f>
        <v>127</v>
      </c>
      <c r="E162">
        <f>SUMPRODUCT(MID(0&amp;feed!E534,LARGE(INDEX(ISNUMBER(--MID(feed!E534,ROW($1:$19),1))*
ROW($1:$19),0),ROW($1:$19))+1,1)*10^ROW($1:$19)/10)</f>
        <v>8</v>
      </c>
      <c r="F162" t="str">
        <f>feed!F534</f>
        <v>Second World War surplus</v>
      </c>
      <c r="G162" t="str">
        <f>feed!G534</f>
        <v>Angelic</v>
      </c>
      <c r="H162">
        <f>SUMPRODUCT(MID(0&amp;feed!H534,LARGE(INDEX(ISNUMBER(--MID(feed!H534,ROW($1:$19),1))*
ROW($1:$19),0),ROW($1:$19))+1,1)*10^ROW($1:$19)/10)</f>
        <v>4</v>
      </c>
      <c r="I162" t="str">
        <f>feed!I534</f>
        <v>Good</v>
      </c>
      <c r="J162">
        <f>SUMPRODUCT(MID(0&amp;feed!J534,LARGE(INDEX(ISNUMBER(--MID(feed!J534,ROW($1:$19),1))*
ROW($1:$19),0),ROW($1:$19))+1,1)*10^ROW($1:$19)/10)</f>
        <v>2</v>
      </c>
      <c r="K162">
        <f>SUMPRODUCT(MID(0&amp;feed!K534,LARGE(INDEX(ISNUMBER(--MID(feed!K534,ROW($1:$19),1))*
ROW($1:$19),0),ROW($1:$19))+1,1)*10^ROW($1:$19)/10)</f>
        <v>31</v>
      </c>
      <c r="L162">
        <f>SUMPRODUCT(MID(0&amp;feed!L534,LARGE(INDEX(ISNUMBER(--MID(feed!L534,ROW($1:$19),1))*
ROW($1:$19),0),ROW($1:$19))+1,1)*10^ROW($1:$19)/10)</f>
        <v>11</v>
      </c>
      <c r="M162" t="str">
        <f>feed!M534</f>
        <v>Central Planning</v>
      </c>
      <c r="N162">
        <f>SUMPRODUCT(MID(0&amp;feed!N534,LARGE(INDEX(ISNUMBER(--MID(feed!N534,ROW($1:$5),1))*
ROW($1:$5),0),ROW($1:$5))+1,1)*10^ROW($1:$5)/10)</f>
        <v>1190</v>
      </c>
      <c r="O162">
        <f>SUMPRODUCT(MID(0&amp;feed!O534,LARGE(INDEX(ISNUMBER(--MID(feed!O534,ROW($1:$5),1))*
ROW($1:$5),0),ROW($1:$5))+1,1)*10^ROW($1:$5)/10)</f>
        <v>274</v>
      </c>
      <c r="P162" t="str">
        <f>feed!P534</f>
        <v>Untapped</v>
      </c>
      <c r="Q162">
        <f>IF(P162=0,40, IF(P162="Depleted",0, IF(P162="Near Depletion",10, IF(P162="Plentiful",70, IF(P162="Untapped",90,"Error")))))</f>
        <v>90</v>
      </c>
      <c r="R162" t="str">
        <f>feed!Q534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feed!R534</f>
        <v>East Indies</v>
      </c>
      <c r="U162" t="str">
        <f>feed!S534</f>
        <v>Soviet Union</v>
      </c>
      <c r="V162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46296</v>
      </c>
      <c r="W162" t="str">
        <f>feed!U534</f>
        <v>http://blocgame.com/stats.php?id=60728</v>
      </c>
      <c r="X162" s="4">
        <f>SUMPRODUCT(MID(0&amp;feed!V534,LARGE(INDEX(ISNUMBER(--MID(feed!V534,ROW($1:$5),1))*
ROW($1:$5),0),ROW($1:$5))+1,1)*10^ROW($1:$5)/10)</f>
        <v>0</v>
      </c>
      <c r="Y162">
        <f>feed!W534</f>
        <v>0</v>
      </c>
      <c r="Z162" s="4">
        <f>V162-H162*750-K162*375-L162*375</f>
        <v>27546</v>
      </c>
      <c r="AA162" s="8">
        <f>V162/N162</f>
        <v>38.904201680672266</v>
      </c>
      <c r="AB162" s="4">
        <f>N162/6</f>
        <v>198.33333333333334</v>
      </c>
      <c r="AC162" s="4">
        <f>V162/6</f>
        <v>7716</v>
      </c>
    </row>
    <row r="163" spans="1:29" hidden="1" x14ac:dyDescent="0.25">
      <c r="A163" t="str">
        <f>feed!A255</f>
        <v>Utea</v>
      </c>
      <c r="B163" t="str">
        <f>feed!B255</f>
        <v>SephiXarados</v>
      </c>
      <c r="C163" t="str">
        <f>feed!C255</f>
        <v>The Order</v>
      </c>
      <c r="D163">
        <f>SUMPRODUCT(MID(0&amp;feed!D255,LARGE(INDEX(ISNUMBER(--MID(feed!D255,ROW($1:$19),1))*
ROW($1:$19),0),ROW($1:$19))+1,1)*10^ROW($1:$19)/10)</f>
        <v>96</v>
      </c>
      <c r="E163">
        <f>SUMPRODUCT(MID(0&amp;feed!E255,LARGE(INDEX(ISNUMBER(--MID(feed!E255,ROW($1:$19),1))*
ROW($1:$19),0),ROW($1:$19))+1,1)*10^ROW($1:$19)/10)</f>
        <v>3</v>
      </c>
      <c r="F163" t="str">
        <f>feed!F255</f>
        <v>Korean War surplus</v>
      </c>
      <c r="G163" t="str">
        <f>feed!G255</f>
        <v>Gandhi-like</v>
      </c>
      <c r="H163">
        <f>SUMPRODUCT(MID(0&amp;feed!H255,LARGE(INDEX(ISNUMBER(--MID(feed!H255,ROW($1:$19),1))*
ROW($1:$19),0),ROW($1:$19))+1,1)*10^ROW($1:$19)/10)</f>
        <v>4</v>
      </c>
      <c r="I163" t="str">
        <f>feed!I255</f>
        <v>Good</v>
      </c>
      <c r="J163">
        <f>SUMPRODUCT(MID(0&amp;feed!J255,LARGE(INDEX(ISNUMBER(--MID(feed!J255,ROW($1:$19),1))*
ROW($1:$19),0),ROW($1:$19))+1,1)*10^ROW($1:$19)/10)</f>
        <v>2</v>
      </c>
      <c r="K163">
        <f>SUMPRODUCT(MID(0&amp;feed!K255,LARGE(INDEX(ISNUMBER(--MID(feed!K255,ROW($1:$19),1))*
ROW($1:$19),0),ROW($1:$19))+1,1)*10^ROW($1:$19)/10)</f>
        <v>44</v>
      </c>
      <c r="L163">
        <f>SUMPRODUCT(MID(0&amp;feed!L255,LARGE(INDEX(ISNUMBER(--MID(feed!L255,ROW($1:$19),1))*
ROW($1:$19),0),ROW($1:$19))+1,1)*10^ROW($1:$19)/10)</f>
        <v>7</v>
      </c>
      <c r="M163" t="str">
        <f>feed!M255</f>
        <v>Free Market</v>
      </c>
      <c r="N163">
        <f>SUMPRODUCT(MID(0&amp;feed!N255,LARGE(INDEX(ISNUMBER(--MID(feed!N255,ROW($1:$5),1))*
ROW($1:$5),0),ROW($1:$5))+1,1)*10^ROW($1:$5)/10)</f>
        <v>2282</v>
      </c>
      <c r="O163">
        <f>SUMPRODUCT(MID(0&amp;feed!O255,LARGE(INDEX(ISNUMBER(--MID(feed!O255,ROW($1:$5),1))*
ROW($1:$5),0),ROW($1:$5))+1,1)*10^ROW($1:$5)/10)</f>
        <v>282</v>
      </c>
      <c r="P163" t="str">
        <f>feed!P255</f>
        <v>Untapped</v>
      </c>
      <c r="Q163">
        <f>IF(P163=0,40, IF(P163="Depleted",0, IF(P163="Near Depletion",10, IF(P163="Plentiful",70, IF(P163="Untapped",90,"Error")))))</f>
        <v>90</v>
      </c>
      <c r="R163" t="str">
        <f>feed!Q255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feed!R255</f>
        <v>Amazonia</v>
      </c>
      <c r="U163" t="str">
        <f>feed!S255</f>
        <v>United States</v>
      </c>
      <c r="V163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75790</v>
      </c>
      <c r="W163" t="str">
        <f>feed!U255</f>
        <v>http://blocgame.com/stats.php?id=49905</v>
      </c>
      <c r="X163" s="4">
        <f>SUMPRODUCT(MID(0&amp;feed!V255,LARGE(INDEX(ISNUMBER(--MID(feed!V255,ROW($1:$5),1))*
ROW($1:$5),0),ROW($1:$5))+1,1)*10^ROW($1:$5)/10)</f>
        <v>0</v>
      </c>
      <c r="Y163">
        <f>feed!W255</f>
        <v>0</v>
      </c>
      <c r="Z163" s="4">
        <f>V163-H163*750-K163*375-L163*375</f>
        <v>53665</v>
      </c>
      <c r="AA163" s="8">
        <f>V163/N163</f>
        <v>33.212094653812443</v>
      </c>
      <c r="AB163" s="4">
        <f>N163/6</f>
        <v>380.33333333333331</v>
      </c>
      <c r="AC163" s="4">
        <f>V163/6</f>
        <v>12631.666666666666</v>
      </c>
    </row>
    <row r="164" spans="1:29" hidden="1" x14ac:dyDescent="0.25">
      <c r="A164" t="str">
        <f>feed!A511</f>
        <v>Spooktune</v>
      </c>
      <c r="B164" t="str">
        <f>feed!B511</f>
        <v>Spookwave</v>
      </c>
      <c r="C164" t="str">
        <f>feed!C511</f>
        <v>Brotherhood of Nod</v>
      </c>
      <c r="D164">
        <f>SUMPRODUCT(MID(0&amp;feed!D511,LARGE(INDEX(ISNUMBER(--MID(feed!D511,ROW($1:$19),1))*
ROW($1:$19),0),ROW($1:$19))+1,1)*10^ROW($1:$19)/10)</f>
        <v>79</v>
      </c>
      <c r="E164">
        <f>SUMPRODUCT(MID(0&amp;feed!E511,LARGE(INDEX(ISNUMBER(--MID(feed!E511,ROW($1:$19),1))*
ROW($1:$19),0),ROW($1:$19))+1,1)*10^ROW($1:$19)/10)</f>
        <v>7</v>
      </c>
      <c r="F164" t="str">
        <f>feed!F511</f>
        <v>Vietnam War surplus</v>
      </c>
      <c r="G164" t="str">
        <f>feed!G511</f>
        <v>Gandhi-like</v>
      </c>
      <c r="H164">
        <f>SUMPRODUCT(MID(0&amp;feed!H511,LARGE(INDEX(ISNUMBER(--MID(feed!H511,ROW($1:$19),1))*
ROW($1:$19),0),ROW($1:$19))+1,1)*10^ROW($1:$19)/10)</f>
        <v>4</v>
      </c>
      <c r="I164" t="str">
        <f>feed!I511</f>
        <v>Elite</v>
      </c>
      <c r="J164">
        <f>SUMPRODUCT(MID(0&amp;feed!J511,LARGE(INDEX(ISNUMBER(--MID(feed!J511,ROW($1:$19),1))*
ROW($1:$19),0),ROW($1:$19))+1,1)*10^ROW($1:$19)/10)</f>
        <v>2</v>
      </c>
      <c r="K164">
        <f>SUMPRODUCT(MID(0&amp;feed!K511,LARGE(INDEX(ISNUMBER(--MID(feed!K511,ROW($1:$19),1))*
ROW($1:$19),0),ROW($1:$19))+1,1)*10^ROW($1:$19)/10)</f>
        <v>21</v>
      </c>
      <c r="L164">
        <f>SUMPRODUCT(MID(0&amp;feed!L511,LARGE(INDEX(ISNUMBER(--MID(feed!L511,ROW($1:$19),1))*
ROW($1:$19),0),ROW($1:$19))+1,1)*10^ROW($1:$19)/10)</f>
        <v>14</v>
      </c>
      <c r="M164" t="str">
        <f>feed!M511</f>
        <v>Central Planning</v>
      </c>
      <c r="N164">
        <f>SUMPRODUCT(MID(0&amp;feed!N511,LARGE(INDEX(ISNUMBER(--MID(feed!N511,ROW($1:$5),1))*
ROW($1:$5),0),ROW($1:$5))+1,1)*10^ROW($1:$5)/10)</f>
        <v>1239</v>
      </c>
      <c r="O164">
        <f>SUMPRODUCT(MID(0&amp;feed!O511,LARGE(INDEX(ISNUMBER(--MID(feed!O511,ROW($1:$5),1))*
ROW($1:$5),0),ROW($1:$5))+1,1)*10^ROW($1:$5)/10)</f>
        <v>386</v>
      </c>
      <c r="P164" t="str">
        <f>feed!P511</f>
        <v>Untapped</v>
      </c>
      <c r="Q164">
        <f>IF(P164=0,40, IF(P164="Depleted",0, IF(P164="Near Depletion",10, IF(P164="Plentiful",70, IF(P164="Untapped",90,"Error")))))</f>
        <v>90</v>
      </c>
      <c r="R164" t="str">
        <f>feed!Q511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feed!R511</f>
        <v>China</v>
      </c>
      <c r="U164" t="str">
        <f>feed!S511</f>
        <v>Soviet Union</v>
      </c>
      <c r="V164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40809</v>
      </c>
      <c r="W164" t="str">
        <f>feed!U511</f>
        <v>http://blocgame.com/stats.php?id=62983</v>
      </c>
      <c r="X164" s="4">
        <f>SUMPRODUCT(MID(0&amp;feed!V511,LARGE(INDEX(ISNUMBER(--MID(feed!V511,ROW($1:$5),1))*
ROW($1:$5),0),ROW($1:$5))+1,1)*10^ROW($1:$5)/10)</f>
        <v>0</v>
      </c>
      <c r="Y164">
        <f>feed!W511</f>
        <v>0</v>
      </c>
      <c r="Z164" s="4">
        <f>V164-H164*750-K164*375-L164*375</f>
        <v>24684</v>
      </c>
      <c r="AA164" s="8">
        <f>V164/N164</f>
        <v>32.937046004842614</v>
      </c>
      <c r="AB164" s="4">
        <f>N164/6</f>
        <v>206.5</v>
      </c>
      <c r="AC164" s="4">
        <f>V164/6</f>
        <v>6801.5</v>
      </c>
    </row>
    <row r="165" spans="1:29" hidden="1" x14ac:dyDescent="0.25">
      <c r="A165" t="str">
        <f>feed!A406</f>
        <v>Nova Ikaki</v>
      </c>
      <c r="B165" t="str">
        <f>feed!B406</f>
        <v>Bisimbi</v>
      </c>
      <c r="C165" t="str">
        <f>feed!C406</f>
        <v>Brotherhood of Nod</v>
      </c>
      <c r="D165">
        <f>SUMPRODUCT(MID(0&amp;feed!D406,LARGE(INDEX(ISNUMBER(--MID(feed!D406,ROW($1:$19),1))*
ROW($1:$19),0),ROW($1:$19))+1,1)*10^ROW($1:$19)/10)</f>
        <v>106</v>
      </c>
      <c r="E165">
        <f>SUMPRODUCT(MID(0&amp;feed!E406,LARGE(INDEX(ISNUMBER(--MID(feed!E406,ROW($1:$19),1))*
ROW($1:$19),0),ROW($1:$19))+1,1)*10^ROW($1:$19)/10)</f>
        <v>0</v>
      </c>
      <c r="F165" t="str">
        <f>feed!F406</f>
        <v>Korean War surplus</v>
      </c>
      <c r="G165" t="str">
        <f>feed!G406</f>
        <v>Gandhi-like</v>
      </c>
      <c r="H165">
        <f>SUMPRODUCT(MID(0&amp;feed!H406,LARGE(INDEX(ISNUMBER(--MID(feed!H406,ROW($1:$19),1))*
ROW($1:$19),0),ROW($1:$19))+1,1)*10^ROW($1:$19)/10)</f>
        <v>4</v>
      </c>
      <c r="I165" t="str">
        <f>feed!I406</f>
        <v>Standard</v>
      </c>
      <c r="J165">
        <f>SUMPRODUCT(MID(0&amp;feed!J406,LARGE(INDEX(ISNUMBER(--MID(feed!J406,ROW($1:$19),1))*
ROW($1:$19),0),ROW($1:$19))+1,1)*10^ROW($1:$19)/10)</f>
        <v>2</v>
      </c>
      <c r="K165">
        <f>SUMPRODUCT(MID(0&amp;feed!K406,LARGE(INDEX(ISNUMBER(--MID(feed!K406,ROW($1:$19),1))*
ROW($1:$19),0),ROW($1:$19))+1,1)*10^ROW($1:$19)/10)</f>
        <v>16</v>
      </c>
      <c r="L165">
        <f>SUMPRODUCT(MID(0&amp;feed!L406,LARGE(INDEX(ISNUMBER(--MID(feed!L406,ROW($1:$19),1))*
ROW($1:$19),0),ROW($1:$19))+1,1)*10^ROW($1:$19)/10)</f>
        <v>16</v>
      </c>
      <c r="M165" t="str">
        <f>feed!M406</f>
        <v>Free Market</v>
      </c>
      <c r="N165">
        <f>SUMPRODUCT(MID(0&amp;feed!N406,LARGE(INDEX(ISNUMBER(--MID(feed!N406,ROW($1:$5),1))*
ROW($1:$5),0),ROW($1:$5))+1,1)*10^ROW($1:$5)/10)</f>
        <v>1624</v>
      </c>
      <c r="O165">
        <f>SUMPRODUCT(MID(0&amp;feed!O406,LARGE(INDEX(ISNUMBER(--MID(feed!O406,ROW($1:$5),1))*
ROW($1:$5),0),ROW($1:$5))+1,1)*10^ROW($1:$5)/10)</f>
        <v>10648</v>
      </c>
      <c r="P165" t="str">
        <f>feed!P406</f>
        <v>Untapped</v>
      </c>
      <c r="Q165">
        <f>IF(P165=0,40, IF(P165="Depleted",0, IF(P165="Near Depletion",10, IF(P165="Plentiful",70, IF(P165="Untapped",90,"Error")))))</f>
        <v>90</v>
      </c>
      <c r="R165" t="str">
        <f>feed!Q406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feed!R406</f>
        <v>Arabia</v>
      </c>
      <c r="U165" t="str">
        <f>feed!S406</f>
        <v>United States</v>
      </c>
      <c r="V165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37696</v>
      </c>
      <c r="W165" t="str">
        <f>feed!U406</f>
        <v>http://blocgame.com/stats.php?id=55911</v>
      </c>
      <c r="X165" s="4">
        <f>SUMPRODUCT(MID(0&amp;feed!V406,LARGE(INDEX(ISNUMBER(--MID(feed!V406,ROW($1:$5),1))*
ROW($1:$5),0),ROW($1:$5))+1,1)*10^ROW($1:$5)/10)</f>
        <v>0</v>
      </c>
      <c r="Y165">
        <f>feed!W406</f>
        <v>0</v>
      </c>
      <c r="Z165" s="4">
        <f>V165-H165*750-K165*375-L165*375</f>
        <v>22696</v>
      </c>
      <c r="AA165" s="8">
        <f>V165/N165</f>
        <v>23.211822660098523</v>
      </c>
      <c r="AB165" s="4">
        <f>N165/6</f>
        <v>270.66666666666669</v>
      </c>
      <c r="AC165" s="4">
        <f>V165/6</f>
        <v>6282.666666666667</v>
      </c>
    </row>
    <row r="166" spans="1:29" hidden="1" x14ac:dyDescent="0.25">
      <c r="A166" t="str">
        <f>feed!A236</f>
        <v>Nueva Pilipinas</v>
      </c>
      <c r="B166" t="str">
        <f>feed!B236</f>
        <v>Angelo Manrique</v>
      </c>
      <c r="C166" t="str">
        <f>feed!C236</f>
        <v>Interpol</v>
      </c>
      <c r="D166">
        <f>SUMPRODUCT(MID(0&amp;feed!D236,LARGE(INDEX(ISNUMBER(--MID(feed!D236,ROW($1:$19),1))*
ROW($1:$19),0),ROW($1:$19))+1,1)*10^ROW($1:$19)/10)</f>
        <v>79</v>
      </c>
      <c r="E166">
        <f>SUMPRODUCT(MID(0&amp;feed!E236,LARGE(INDEX(ISNUMBER(--MID(feed!E236,ROW($1:$19),1))*
ROW($1:$19),0),ROW($1:$19))+1,1)*10^ROW($1:$19)/10)</f>
        <v>1</v>
      </c>
      <c r="F166" t="str">
        <f>feed!F236</f>
        <v>Korean War surplus</v>
      </c>
      <c r="G166" t="str">
        <f>feed!G236</f>
        <v>Gandhi-like</v>
      </c>
      <c r="H166">
        <f>SUMPRODUCT(MID(0&amp;feed!H236,LARGE(INDEX(ISNUMBER(--MID(feed!H236,ROW($1:$19),1))*
ROW($1:$19),0),ROW($1:$19))+1,1)*10^ROW($1:$19)/10)</f>
        <v>4</v>
      </c>
      <c r="I166" t="str">
        <f>feed!I236</f>
        <v>Elite</v>
      </c>
      <c r="J166">
        <f>SUMPRODUCT(MID(0&amp;feed!J236,LARGE(INDEX(ISNUMBER(--MID(feed!J236,ROW($1:$19),1))*
ROW($1:$19),0),ROW($1:$19))+1,1)*10^ROW($1:$19)/10)</f>
        <v>2</v>
      </c>
      <c r="K166">
        <f>SUMPRODUCT(MID(0&amp;feed!K236,LARGE(INDEX(ISNUMBER(--MID(feed!K236,ROW($1:$19),1))*
ROW($1:$19),0),ROW($1:$19))+1,1)*10^ROW($1:$19)/10)</f>
        <v>15</v>
      </c>
      <c r="L166">
        <f>SUMPRODUCT(MID(0&amp;feed!L236,LARGE(INDEX(ISNUMBER(--MID(feed!L236,ROW($1:$19),1))*
ROW($1:$19),0),ROW($1:$19))+1,1)*10^ROW($1:$19)/10)</f>
        <v>13</v>
      </c>
      <c r="M166" t="str">
        <f>feed!M236</f>
        <v>Central Planning</v>
      </c>
      <c r="N166">
        <f>SUMPRODUCT(MID(0&amp;feed!N236,LARGE(INDEX(ISNUMBER(--MID(feed!N236,ROW($1:$5),1))*
ROW($1:$5),0),ROW($1:$5))+1,1)*10^ROW($1:$5)/10)</f>
        <v>2377</v>
      </c>
      <c r="O166">
        <f>SUMPRODUCT(MID(0&amp;feed!O236,LARGE(INDEX(ISNUMBER(--MID(feed!O236,ROW($1:$5),1))*
ROW($1:$5),0),ROW($1:$5))+1,1)*10^ROW($1:$5)/10)</f>
        <v>345</v>
      </c>
      <c r="P166" t="str">
        <f>feed!P236</f>
        <v>Untapped</v>
      </c>
      <c r="Q166">
        <f>IF(P166=0,40, IF(P166="Depleted",0, IF(P166="Near Depletion",10, IF(P166="Plentiful",70, IF(P166="Untapped",90,"Error")))))</f>
        <v>90</v>
      </c>
      <c r="R166" t="str">
        <f>feed!Q236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feed!R236</f>
        <v>Pacific Rim</v>
      </c>
      <c r="U166" t="str">
        <f>feed!S236</f>
        <v>Soviet Union</v>
      </c>
      <c r="V16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35553</v>
      </c>
      <c r="W166" t="str">
        <f>feed!U236</f>
        <v>http://blocgame.com/stats.php?id=53008</v>
      </c>
      <c r="X166" s="4">
        <f>SUMPRODUCT(MID(0&amp;feed!V236,LARGE(INDEX(ISNUMBER(--MID(feed!V236,ROW($1:$5),1))*
ROW($1:$5),0),ROW($1:$5))+1,1)*10^ROW($1:$5)/10)</f>
        <v>0</v>
      </c>
      <c r="Y166">
        <f>feed!W236</f>
        <v>0</v>
      </c>
      <c r="Z166" s="4">
        <f>V166-H166*750-K166*375-L166*375</f>
        <v>22053</v>
      </c>
      <c r="AA166" s="8">
        <f>V166/N166</f>
        <v>14.957088767353808</v>
      </c>
      <c r="AB166" s="4">
        <f>N166/6</f>
        <v>396.16666666666669</v>
      </c>
      <c r="AC166" s="4">
        <f>V166/6</f>
        <v>5925.5</v>
      </c>
    </row>
    <row r="167" spans="1:29" hidden="1" x14ac:dyDescent="0.25">
      <c r="A167" t="str">
        <f>feed!A35</f>
        <v>Reim</v>
      </c>
      <c r="B167" t="str">
        <f>feed!B35</f>
        <v>Azrael</v>
      </c>
      <c r="C167" t="str">
        <f>feed!C35</f>
        <v>SPQR</v>
      </c>
      <c r="D167">
        <f>SUMPRODUCT(MID(0&amp;feed!D35,LARGE(INDEX(ISNUMBER(--MID(feed!D35,ROW($1:$19),1))*
ROW($1:$19),0),ROW($1:$19))+1,1)*10^ROW($1:$19)/10)</f>
        <v>118</v>
      </c>
      <c r="E167">
        <f>SUMPRODUCT(MID(0&amp;feed!E35,LARGE(INDEX(ISNUMBER(--MID(feed!E35,ROW($1:$19),1))*
ROW($1:$19),0),ROW($1:$19))+1,1)*10^ROW($1:$19)/10)</f>
        <v>11</v>
      </c>
      <c r="F167" t="str">
        <f>feed!F35</f>
        <v>Korean War surplus</v>
      </c>
      <c r="G167" t="str">
        <f>feed!G35</f>
        <v>Gandhi-like</v>
      </c>
      <c r="H167">
        <f>SUMPRODUCT(MID(0&amp;feed!H35,LARGE(INDEX(ISNUMBER(--MID(feed!H35,ROW($1:$19),1))*
ROW($1:$19),0),ROW($1:$19))+1,1)*10^ROW($1:$19)/10)</f>
        <v>4</v>
      </c>
      <c r="I167" t="str">
        <f>feed!I35</f>
        <v>Good</v>
      </c>
      <c r="J167">
        <f>SUMPRODUCT(MID(0&amp;feed!J35,LARGE(INDEX(ISNUMBER(--MID(feed!J35,ROW($1:$19),1))*
ROW($1:$19),0),ROW($1:$19))+1,1)*10^ROW($1:$19)/10)</f>
        <v>2</v>
      </c>
      <c r="K167">
        <f>SUMPRODUCT(MID(0&amp;feed!K35,LARGE(INDEX(ISNUMBER(--MID(feed!K35,ROW($1:$19),1))*
ROW($1:$19),0),ROW($1:$19))+1,1)*10^ROW($1:$19)/10)</f>
        <v>36</v>
      </c>
      <c r="L167">
        <f>SUMPRODUCT(MID(0&amp;feed!L35,LARGE(INDEX(ISNUMBER(--MID(feed!L35,ROW($1:$19),1))*
ROW($1:$19),0),ROW($1:$19))+1,1)*10^ROW($1:$19)/10)</f>
        <v>11</v>
      </c>
      <c r="M167" t="str">
        <f>feed!M35</f>
        <v>Central Planning</v>
      </c>
      <c r="N167">
        <f>SUMPRODUCT(MID(0&amp;feed!N35,LARGE(INDEX(ISNUMBER(--MID(feed!N35,ROW($1:$5),1))*
ROW($1:$5),0),ROW($1:$5))+1,1)*10^ROW($1:$5)/10)</f>
        <v>4172</v>
      </c>
      <c r="O167">
        <f>SUMPRODUCT(MID(0&amp;feed!O35,LARGE(INDEX(ISNUMBER(--MID(feed!O35,ROW($1:$5),1))*
ROW($1:$5),0),ROW($1:$5))+1,1)*10^ROW($1:$5)/10)</f>
        <v>335</v>
      </c>
      <c r="P167" t="str">
        <f>feed!P35</f>
        <v>Untapped</v>
      </c>
      <c r="Q167">
        <f>IF(P167=0,40, IF(P167="Depleted",0, IF(P167="Near Depletion",10, IF(P167="Plentiful",70, IF(P167="Untapped",90,"Error")))))</f>
        <v>90</v>
      </c>
      <c r="R167" t="str">
        <f>feed!Q35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feed!R35</f>
        <v>Pacific Rim</v>
      </c>
      <c r="U167" t="str">
        <f>feed!S35</f>
        <v>Soviet Union</v>
      </c>
      <c r="V167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61628</v>
      </c>
      <c r="W167" t="str">
        <f>feed!U35</f>
        <v>http://blocgame.com/stats.php?id=41073</v>
      </c>
      <c r="X167" s="4">
        <f>SUMPRODUCT(MID(0&amp;feed!V35,LARGE(INDEX(ISNUMBER(--MID(feed!V35,ROW($1:$5),1))*
ROW($1:$5),0),ROW($1:$5))+1,1)*10^ROW($1:$5)/10)</f>
        <v>0</v>
      </c>
      <c r="Y167">
        <f>feed!W35</f>
        <v>0</v>
      </c>
      <c r="Z167" s="4">
        <f>V167-H167*750-K167*375-L167*375</f>
        <v>41003</v>
      </c>
      <c r="AA167" s="8">
        <f>V167/N167</f>
        <v>14.771812080536913</v>
      </c>
      <c r="AB167" s="4">
        <f>N167/6</f>
        <v>695.33333333333337</v>
      </c>
      <c r="AC167" s="4">
        <f>V167/6</f>
        <v>10271.333333333334</v>
      </c>
    </row>
    <row r="168" spans="1:29" hidden="1" x14ac:dyDescent="0.25">
      <c r="A168" t="str">
        <f>feed!A53</f>
        <v>DFWEFWEF</v>
      </c>
      <c r="B168" t="str">
        <f>feed!B53</f>
        <v>dmc5</v>
      </c>
      <c r="C168" t="str">
        <f>feed!C53</f>
        <v>Interpol</v>
      </c>
      <c r="D168">
        <f>SUMPRODUCT(MID(0&amp;feed!D53,LARGE(INDEX(ISNUMBER(--MID(feed!D53,ROW($1:$19),1))*
ROW($1:$19),0),ROW($1:$19))+1,1)*10^ROW($1:$19)/10)</f>
        <v>65</v>
      </c>
      <c r="E168">
        <f>SUMPRODUCT(MID(0&amp;feed!E53,LARGE(INDEX(ISNUMBER(--MID(feed!E53,ROW($1:$19),1))*
ROW($1:$19),0),ROW($1:$19))+1,1)*10^ROW($1:$19)/10)</f>
        <v>8</v>
      </c>
      <c r="F168" t="str">
        <f>feed!F53</f>
        <v>Korean War surplus</v>
      </c>
      <c r="G168" t="str">
        <f>feed!G53</f>
        <v>Gandhi-like</v>
      </c>
      <c r="H168">
        <f>SUMPRODUCT(MID(0&amp;feed!H53,LARGE(INDEX(ISNUMBER(--MID(feed!H53,ROW($1:$19),1))*
ROW($1:$19),0),ROW($1:$19))+1,1)*10^ROW($1:$19)/10)</f>
        <v>4</v>
      </c>
      <c r="I168" t="str">
        <f>feed!I53</f>
        <v>Elite</v>
      </c>
      <c r="J168">
        <f>SUMPRODUCT(MID(0&amp;feed!J53,LARGE(INDEX(ISNUMBER(--MID(feed!J53,ROW($1:$19),1))*
ROW($1:$19),0),ROW($1:$19))+1,1)*10^ROW($1:$19)/10)</f>
        <v>2</v>
      </c>
      <c r="K168">
        <f>SUMPRODUCT(MID(0&amp;feed!K53,LARGE(INDEX(ISNUMBER(--MID(feed!K53,ROW($1:$19),1))*
ROW($1:$19),0),ROW($1:$19))+1,1)*10^ROW($1:$19)/10)</f>
        <v>11</v>
      </c>
      <c r="L168">
        <f>SUMPRODUCT(MID(0&amp;feed!L53,LARGE(INDEX(ISNUMBER(--MID(feed!L53,ROW($1:$19),1))*
ROW($1:$19),0),ROW($1:$19))+1,1)*10^ROW($1:$19)/10)</f>
        <v>6</v>
      </c>
      <c r="M168" t="str">
        <f>feed!M53</f>
        <v>Central Planning</v>
      </c>
      <c r="N168">
        <f>SUMPRODUCT(MID(0&amp;feed!N53,LARGE(INDEX(ISNUMBER(--MID(feed!N53,ROW($1:$5),1))*
ROW($1:$5),0),ROW($1:$5))+1,1)*10^ROW($1:$5)/10)</f>
        <v>3786</v>
      </c>
      <c r="O168">
        <f>SUMPRODUCT(MID(0&amp;feed!O53,LARGE(INDEX(ISNUMBER(--MID(feed!O53,ROW($1:$5),1))*
ROW($1:$5),0),ROW($1:$5))+1,1)*10^ROW($1:$5)/10)</f>
        <v>6849</v>
      </c>
      <c r="P168" t="str">
        <f>feed!P53</f>
        <v>Plentiful</v>
      </c>
      <c r="Q168">
        <f>IF(P168=0,40, IF(P168="Depleted",0, IF(P168="Near Depletion",10, IF(P168="Plentiful",70, IF(P168="Untapped",90,"Error")))))</f>
        <v>70</v>
      </c>
      <c r="R168" t="str">
        <f>feed!Q53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feed!R53</f>
        <v>Arabia</v>
      </c>
      <c r="U168" t="str">
        <f>feed!S53</f>
        <v>Neutral</v>
      </c>
      <c r="V168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168" t="str">
        <f>feed!U53</f>
        <v>http://blocgame.com/stats.php?id=55118</v>
      </c>
      <c r="X168" s="4">
        <f>SUMPRODUCT(MID(0&amp;feed!V53,LARGE(INDEX(ISNUMBER(--MID(feed!V53,ROW($1:$5),1))*
ROW($1:$5),0),ROW($1:$5))+1,1)*10^ROW($1:$5)/10)</f>
        <v>0</v>
      </c>
      <c r="Y168">
        <f>feed!W53</f>
        <v>0</v>
      </c>
      <c r="Z168" s="4">
        <f>V168-H168*750-K168*375-L168*375</f>
        <v>45748</v>
      </c>
      <c r="AA168" s="8">
        <f>V168/N168</f>
        <v>14.559693608029583</v>
      </c>
      <c r="AB168" s="4">
        <f>N168/6</f>
        <v>631</v>
      </c>
      <c r="AC168" s="4">
        <f>V168/6</f>
        <v>9187.1666666666661</v>
      </c>
    </row>
    <row r="169" spans="1:29" hidden="1" x14ac:dyDescent="0.25">
      <c r="A169" t="str">
        <f>feed!A122</f>
        <v>Kuto</v>
      </c>
      <c r="B169" t="str">
        <f>feed!B122</f>
        <v>AKMB</v>
      </c>
      <c r="C169" t="str">
        <f>feed!C122</f>
        <v>The Federal Colonies</v>
      </c>
      <c r="D169">
        <f>SUMPRODUCT(MID(0&amp;feed!D122,LARGE(INDEX(ISNUMBER(--MID(feed!D122,ROW($1:$19),1))*
ROW($1:$19),0),ROW($1:$19))+1,1)*10^ROW($1:$19)/10)</f>
        <v>57</v>
      </c>
      <c r="E169">
        <f>SUMPRODUCT(MID(0&amp;feed!E122,LARGE(INDEX(ISNUMBER(--MID(feed!E122,ROW($1:$19),1))*
ROW($1:$19),0),ROW($1:$19))+1,1)*10^ROW($1:$19)/10)</f>
        <v>2</v>
      </c>
      <c r="F169" t="str">
        <f>feed!F122</f>
        <v>Korean War surplus</v>
      </c>
      <c r="G169" t="str">
        <f>feed!G122</f>
        <v>Gandhi-like</v>
      </c>
      <c r="H169">
        <f>SUMPRODUCT(MID(0&amp;feed!H122,LARGE(INDEX(ISNUMBER(--MID(feed!H122,ROW($1:$19),1))*
ROW($1:$19),0),ROW($1:$19))+1,1)*10^ROW($1:$19)/10)</f>
        <v>4</v>
      </c>
      <c r="I169" t="str">
        <f>feed!I122</f>
        <v>Good</v>
      </c>
      <c r="J169">
        <f>SUMPRODUCT(MID(0&amp;feed!J122,LARGE(INDEX(ISNUMBER(--MID(feed!J122,ROW($1:$19),1))*
ROW($1:$19),0),ROW($1:$19))+1,1)*10^ROW($1:$19)/10)</f>
        <v>2</v>
      </c>
      <c r="K169">
        <f>SUMPRODUCT(MID(0&amp;feed!K122,LARGE(INDEX(ISNUMBER(--MID(feed!K122,ROW($1:$19),1))*
ROW($1:$19),0),ROW($1:$19))+1,1)*10^ROW($1:$19)/10)</f>
        <v>15</v>
      </c>
      <c r="L169">
        <f>SUMPRODUCT(MID(0&amp;feed!L122,LARGE(INDEX(ISNUMBER(--MID(feed!L122,ROW($1:$19),1))*
ROW($1:$19),0),ROW($1:$19))+1,1)*10^ROW($1:$19)/10)</f>
        <v>15</v>
      </c>
      <c r="M169" t="str">
        <f>feed!M122</f>
        <v>Central Planning</v>
      </c>
      <c r="N169">
        <f>SUMPRODUCT(MID(0&amp;feed!N122,LARGE(INDEX(ISNUMBER(--MID(feed!N122,ROW($1:$5),1))*
ROW($1:$5),0),ROW($1:$5))+1,1)*10^ROW($1:$5)/10)</f>
        <v>3146</v>
      </c>
      <c r="O169">
        <f>SUMPRODUCT(MID(0&amp;feed!O122,LARGE(INDEX(ISNUMBER(--MID(feed!O122,ROW($1:$5),1))*
ROW($1:$5),0),ROW($1:$5))+1,1)*10^ROW($1:$5)/10)</f>
        <v>3882</v>
      </c>
      <c r="P169" t="str">
        <f>feed!P122</f>
        <v>Untapped</v>
      </c>
      <c r="Q169">
        <f>IF(P169=0,40, IF(P169="Depleted",0, IF(P169="Near Depletion",10, IF(P169="Plentiful",70, IF(P169="Untapped",90,"Error")))))</f>
        <v>90</v>
      </c>
      <c r="R169" t="str">
        <f>feed!Q122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feed!R122</f>
        <v>Persia</v>
      </c>
      <c r="U169" t="str">
        <f>feed!S122</f>
        <v>Soviet Union</v>
      </c>
      <c r="V16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29589</v>
      </c>
      <c r="W169" t="str">
        <f>feed!U122</f>
        <v>http://blocgame.com/stats.php?id=40095</v>
      </c>
      <c r="X169" s="4">
        <f>SUMPRODUCT(MID(0&amp;feed!V122,LARGE(INDEX(ISNUMBER(--MID(feed!V122,ROW($1:$5),1))*
ROW($1:$5),0),ROW($1:$5))+1,1)*10^ROW($1:$5)/10)</f>
        <v>0</v>
      </c>
      <c r="Y169">
        <f>feed!W122</f>
        <v>0</v>
      </c>
      <c r="Z169" s="4">
        <f>V169-H169*750-K169*375-L169*375</f>
        <v>15339</v>
      </c>
      <c r="AA169" s="8">
        <f>V169/N169</f>
        <v>9.4052765416401787</v>
      </c>
      <c r="AB169" s="4">
        <f>N169/6</f>
        <v>524.33333333333337</v>
      </c>
      <c r="AC169" s="4">
        <f>V169/6</f>
        <v>4931.5</v>
      </c>
    </row>
    <row r="170" spans="1:29" hidden="1" x14ac:dyDescent="0.25">
      <c r="A170" t="str">
        <f>feed!A16</f>
        <v>Lorigan</v>
      </c>
      <c r="B170" t="str">
        <f>feed!B16</f>
        <v>Lorigan</v>
      </c>
      <c r="C170" t="str">
        <f>feed!C16</f>
        <v>Interpol</v>
      </c>
      <c r="D170">
        <f>SUMPRODUCT(MID(0&amp;feed!D16,LARGE(INDEX(ISNUMBER(--MID(feed!D16,ROW($1:$19),1))*
ROW($1:$19),0),ROW($1:$19))+1,1)*10^ROW($1:$19)/10)</f>
        <v>108</v>
      </c>
      <c r="E170">
        <f>SUMPRODUCT(MID(0&amp;feed!E16,LARGE(INDEX(ISNUMBER(--MID(feed!E16,ROW($1:$19),1))*
ROW($1:$19),0),ROW($1:$19))+1,1)*10^ROW($1:$19)/10)</f>
        <v>6</v>
      </c>
      <c r="F170" t="str">
        <f>feed!F16</f>
        <v>Korean War surplus</v>
      </c>
      <c r="G170" t="str">
        <f>feed!G16</f>
        <v>Gandhi-like</v>
      </c>
      <c r="H170">
        <f>SUMPRODUCT(MID(0&amp;feed!H16,LARGE(INDEX(ISNUMBER(--MID(feed!H16,ROW($1:$19),1))*
ROW($1:$19),0),ROW($1:$19))+1,1)*10^ROW($1:$19)/10)</f>
        <v>4</v>
      </c>
      <c r="I170" t="str">
        <f>feed!I16</f>
        <v>Elite</v>
      </c>
      <c r="J170">
        <f>SUMPRODUCT(MID(0&amp;feed!J16,LARGE(INDEX(ISNUMBER(--MID(feed!J16,ROW($1:$19),1))*
ROW($1:$19),0),ROW($1:$19))+1,1)*10^ROW($1:$19)/10)</f>
        <v>2</v>
      </c>
      <c r="K170">
        <f>SUMPRODUCT(MID(0&amp;feed!K16,LARGE(INDEX(ISNUMBER(--MID(feed!K16,ROW($1:$19),1))*
ROW($1:$19),0),ROW($1:$19))+1,1)*10^ROW($1:$19)/10)</f>
        <v>29</v>
      </c>
      <c r="L170">
        <f>SUMPRODUCT(MID(0&amp;feed!L16,LARGE(INDEX(ISNUMBER(--MID(feed!L16,ROW($1:$19),1))*
ROW($1:$19),0),ROW($1:$19))+1,1)*10^ROW($1:$19)/10)</f>
        <v>8</v>
      </c>
      <c r="M170" t="str">
        <f>feed!M16</f>
        <v>Central Planning</v>
      </c>
      <c r="N170">
        <f>SUMPRODUCT(MID(0&amp;feed!N16,LARGE(INDEX(ISNUMBER(--MID(feed!N16,ROW($1:$5),1))*
ROW($1:$5),0),ROW($1:$5))+1,1)*10^ROW($1:$5)/10)</f>
        <v>4703</v>
      </c>
      <c r="O170">
        <f>SUMPRODUCT(MID(0&amp;feed!O16,LARGE(INDEX(ISNUMBER(--MID(feed!O16,ROW($1:$5),1))*
ROW($1:$5),0),ROW($1:$5))+1,1)*10^ROW($1:$5)/10)</f>
        <v>159</v>
      </c>
      <c r="P170" t="str">
        <f>feed!P16</f>
        <v>Plentiful</v>
      </c>
      <c r="Q170">
        <f>IF(P170=0,40, IF(P170="Depleted",0, IF(P170="Near Depletion",10, IF(P170="Plentiful",70, IF(P170="Untapped",90,"Error")))))</f>
        <v>70</v>
      </c>
      <c r="R170" t="str">
        <f>feed!Q16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feed!R16</f>
        <v>Amazonia</v>
      </c>
      <c r="U170" t="str">
        <f>feed!S16</f>
        <v>Soviet Union</v>
      </c>
      <c r="V170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43631</v>
      </c>
      <c r="W170" t="str">
        <f>feed!U16</f>
        <v>http://blocgame.com/stats.php?id=59787</v>
      </c>
      <c r="X170" s="4">
        <f>SUMPRODUCT(MID(0&amp;feed!V16,LARGE(INDEX(ISNUMBER(--MID(feed!V16,ROW($1:$5),1))*
ROW($1:$5),0),ROW($1:$5))+1,1)*10^ROW($1:$5)/10)</f>
        <v>0</v>
      </c>
      <c r="Y170">
        <f>feed!W16</f>
        <v>0</v>
      </c>
      <c r="Z170" s="4">
        <f>V170-H170*750-K170*375-L170*375</f>
        <v>26756</v>
      </c>
      <c r="AA170" s="8">
        <f>V170/N170</f>
        <v>9.2772698277695085</v>
      </c>
      <c r="AB170" s="4">
        <f>N170/6</f>
        <v>783.83333333333337</v>
      </c>
      <c r="AC170" s="4">
        <f>V170/6</f>
        <v>7271.833333333333</v>
      </c>
    </row>
    <row r="171" spans="1:29" hidden="1" x14ac:dyDescent="0.25">
      <c r="A171" t="str">
        <f>feed!A25</f>
        <v>SettingMoon</v>
      </c>
      <c r="B171" t="str">
        <f>feed!B25</f>
        <v>Hawk</v>
      </c>
      <c r="C171" t="str">
        <f>feed!C25</f>
        <v>The Order</v>
      </c>
      <c r="D171">
        <f>SUMPRODUCT(MID(0&amp;feed!D25,LARGE(INDEX(ISNUMBER(--MID(feed!D25,ROW($1:$19),1))*
ROW($1:$19),0),ROW($1:$19))+1,1)*10^ROW($1:$19)/10)</f>
        <v>36</v>
      </c>
      <c r="E171">
        <f>SUMPRODUCT(MID(0&amp;feed!E25,LARGE(INDEX(ISNUMBER(--MID(feed!E25,ROW($1:$19),1))*
ROW($1:$19),0),ROW($1:$19))+1,1)*10^ROW($1:$19)/10)</f>
        <v>10</v>
      </c>
      <c r="F171" t="str">
        <f>feed!F25</f>
        <v>Korean War surplus</v>
      </c>
      <c r="G171" t="str">
        <f>feed!G25</f>
        <v>Gandhi-like</v>
      </c>
      <c r="H171">
        <f>SUMPRODUCT(MID(0&amp;feed!H25,LARGE(INDEX(ISNUMBER(--MID(feed!H25,ROW($1:$19),1))*
ROW($1:$19),0),ROW($1:$19))+1,1)*10^ROW($1:$19)/10)</f>
        <v>4</v>
      </c>
      <c r="I171" t="str">
        <f>feed!I25</f>
        <v>Elite</v>
      </c>
      <c r="J171">
        <f>SUMPRODUCT(MID(0&amp;feed!J25,LARGE(INDEX(ISNUMBER(--MID(feed!J25,ROW($1:$19),1))*
ROW($1:$19),0),ROW($1:$19))+1,1)*10^ROW($1:$19)/10)</f>
        <v>2</v>
      </c>
      <c r="K171">
        <f>SUMPRODUCT(MID(0&amp;feed!K25,LARGE(INDEX(ISNUMBER(--MID(feed!K25,ROW($1:$19),1))*
ROW($1:$19),0),ROW($1:$19))+1,1)*10^ROW($1:$19)/10)</f>
        <v>16</v>
      </c>
      <c r="L171">
        <f>SUMPRODUCT(MID(0&amp;feed!L25,LARGE(INDEX(ISNUMBER(--MID(feed!L25,ROW($1:$19),1))*
ROW($1:$19),0),ROW($1:$19))+1,1)*10^ROW($1:$19)/10)</f>
        <v>5</v>
      </c>
      <c r="M171" t="str">
        <f>feed!M25</f>
        <v>Central Planning</v>
      </c>
      <c r="N171">
        <f>SUMPRODUCT(MID(0&amp;feed!N25,LARGE(INDEX(ISNUMBER(--MID(feed!N25,ROW($1:$5),1))*
ROW($1:$5),0),ROW($1:$5))+1,1)*10^ROW($1:$5)/10)</f>
        <v>4405</v>
      </c>
      <c r="O171">
        <f>SUMPRODUCT(MID(0&amp;feed!O25,LARGE(INDEX(ISNUMBER(--MID(feed!O25,ROW($1:$5),1))*
ROW($1:$5),0),ROW($1:$5))+1,1)*10^ROW($1:$5)/10)</f>
        <v>232</v>
      </c>
      <c r="P171" t="str">
        <f>feed!P25</f>
        <v>Untapped</v>
      </c>
      <c r="Q171">
        <f>IF(P171=0,40, IF(P171="Depleted",0, IF(P171="Near Depletion",10, IF(P171="Plentiful",70, IF(P171="Untapped",90,"Error")))))</f>
        <v>90</v>
      </c>
      <c r="R171" t="str">
        <f>feed!Q25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feed!R25</f>
        <v>East Indies</v>
      </c>
      <c r="U171" t="str">
        <f>feed!S25</f>
        <v>Soviet Union</v>
      </c>
      <c r="V171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18007</v>
      </c>
      <c r="W171" t="str">
        <f>feed!U25</f>
        <v>http://blocgame.com/stats.php?id=62839</v>
      </c>
      <c r="X171" s="4">
        <f>SUMPRODUCT(MID(0&amp;feed!V25,LARGE(INDEX(ISNUMBER(--MID(feed!V25,ROW($1:$5),1))*
ROW($1:$5),0),ROW($1:$5))+1,1)*10^ROW($1:$5)/10)</f>
        <v>0</v>
      </c>
      <c r="Y171">
        <f>feed!W25</f>
        <v>0</v>
      </c>
      <c r="Z171" s="4">
        <f>V171-H171*750-K171*375-L171*375</f>
        <v>7132</v>
      </c>
      <c r="AA171" s="8">
        <f>V171/N171</f>
        <v>4.0878547105561864</v>
      </c>
      <c r="AB171" s="4">
        <f>N171/6</f>
        <v>734.16666666666663</v>
      </c>
      <c r="AC171" s="4">
        <f>V171/6</f>
        <v>3001.1666666666665</v>
      </c>
    </row>
    <row r="172" spans="1:29" hidden="1" x14ac:dyDescent="0.25">
      <c r="A172" t="str">
        <f>feed!A367</f>
        <v>Pooland</v>
      </c>
      <c r="B172" t="str">
        <f>feed!B367</f>
        <v>kurwa</v>
      </c>
      <c r="C172" t="str">
        <f>feed!C367</f>
        <v>Brotherhood of Nod</v>
      </c>
      <c r="D172">
        <f>SUMPRODUCT(MID(0&amp;feed!D367,LARGE(INDEX(ISNUMBER(--MID(feed!D367,ROW($1:$19),1))*
ROW($1:$19),0),ROW($1:$19))+1,1)*10^ROW($1:$19)/10)</f>
        <v>135</v>
      </c>
      <c r="E172">
        <f>SUMPRODUCT(MID(0&amp;feed!E367,LARGE(INDEX(ISNUMBER(--MID(feed!E367,ROW($1:$19),1))*
ROW($1:$19),0),ROW($1:$19))+1,1)*10^ROW($1:$19)/10)</f>
        <v>1</v>
      </c>
      <c r="F172" t="str">
        <f>feed!F367</f>
        <v>Korean War surplus</v>
      </c>
      <c r="G172" t="str">
        <f>feed!G367</f>
        <v>Gandhi-like</v>
      </c>
      <c r="H172">
        <f>SUMPRODUCT(MID(0&amp;feed!H367,LARGE(INDEX(ISNUMBER(--MID(feed!H367,ROW($1:$19),1))*
ROW($1:$19),0),ROW($1:$19))+1,1)*10^ROW($1:$19)/10)</f>
        <v>4</v>
      </c>
      <c r="I172" t="str">
        <f>feed!I367</f>
        <v>Poor</v>
      </c>
      <c r="J172">
        <f>SUMPRODUCT(MID(0&amp;feed!J367,LARGE(INDEX(ISNUMBER(--MID(feed!J367,ROW($1:$19),1))*
ROW($1:$19),0),ROW($1:$19))+1,1)*10^ROW($1:$19)/10)</f>
        <v>1</v>
      </c>
      <c r="K172">
        <f>SUMPRODUCT(MID(0&amp;feed!K367,LARGE(INDEX(ISNUMBER(--MID(feed!K367,ROW($1:$19),1))*
ROW($1:$19),0),ROW($1:$19))+1,1)*10^ROW($1:$19)/10)</f>
        <v>33</v>
      </c>
      <c r="L172">
        <f>SUMPRODUCT(MID(0&amp;feed!L367,LARGE(INDEX(ISNUMBER(--MID(feed!L367,ROW($1:$19),1))*
ROW($1:$19),0),ROW($1:$19))+1,1)*10^ROW($1:$19)/10)</f>
        <v>31</v>
      </c>
      <c r="M172" t="str">
        <f>feed!M367</f>
        <v>Central Planning</v>
      </c>
      <c r="N172">
        <f>SUMPRODUCT(MID(0&amp;feed!N367,LARGE(INDEX(ISNUMBER(--MID(feed!N367,ROW($1:$5),1))*
ROW($1:$5),0),ROW($1:$5))+1,1)*10^ROW($1:$5)/10)</f>
        <v>1752</v>
      </c>
      <c r="O172">
        <f>SUMPRODUCT(MID(0&amp;feed!O367,LARGE(INDEX(ISNUMBER(--MID(feed!O367,ROW($1:$5),1))*
ROW($1:$5),0),ROW($1:$5))+1,1)*10^ROW($1:$5)/10)</f>
        <v>5799</v>
      </c>
      <c r="P172" t="str">
        <f>feed!P367</f>
        <v>Untapped</v>
      </c>
      <c r="Q172">
        <f>IF(P172=0,40, IF(P172="Depleted",0, IF(P172="Near Depletion",10, IF(P172="Plentiful",70, IF(P172="Untapped",90,"Error")))))</f>
        <v>90</v>
      </c>
      <c r="R172" t="str">
        <f>feed!Q367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feed!R367</f>
        <v>Atlas</v>
      </c>
      <c r="U172" t="str">
        <f>feed!S367</f>
        <v>Soviet Union</v>
      </c>
      <c r="V172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53645</v>
      </c>
      <c r="W172" t="str">
        <f>feed!U367</f>
        <v>http://blocgame.com/stats.php?id=49295</v>
      </c>
      <c r="X172" s="4">
        <f>SUMPRODUCT(MID(0&amp;feed!V367,LARGE(INDEX(ISNUMBER(--MID(feed!V367,ROW($1:$5),1))*
ROW($1:$5),0),ROW($1:$5))+1,1)*10^ROW($1:$5)/10)</f>
        <v>0</v>
      </c>
      <c r="Y172">
        <f>feed!W367</f>
        <v>0</v>
      </c>
      <c r="Z172" s="4">
        <f>V172-H172*750-K172*375-L172*375</f>
        <v>26645</v>
      </c>
      <c r="AA172" s="8">
        <f>V172/N172</f>
        <v>30.619292237442924</v>
      </c>
      <c r="AB172" s="4">
        <f>N172/6</f>
        <v>292</v>
      </c>
      <c r="AC172" s="4">
        <f>V172/6</f>
        <v>8940.8333333333339</v>
      </c>
    </row>
    <row r="173" spans="1:29" hidden="1" x14ac:dyDescent="0.25">
      <c r="A173" t="str">
        <f>feed!A422</f>
        <v>Dirk-Dirkastan</v>
      </c>
      <c r="B173" t="str">
        <f>feed!B422</f>
        <v>Vyper</v>
      </c>
      <c r="C173" t="str">
        <f>feed!C422</f>
        <v>The Order</v>
      </c>
      <c r="D173">
        <f>SUMPRODUCT(MID(0&amp;feed!D422,LARGE(INDEX(ISNUMBER(--MID(feed!D422,ROW($1:$19),1))*
ROW($1:$19),0),ROW($1:$19))+1,1)*10^ROW($1:$19)/10)</f>
        <v>101</v>
      </c>
      <c r="E173">
        <f>SUMPRODUCT(MID(0&amp;feed!E422,LARGE(INDEX(ISNUMBER(--MID(feed!E422,ROW($1:$19),1))*
ROW($1:$19),0),ROW($1:$19))+1,1)*10^ROW($1:$19)/10)</f>
        <v>4</v>
      </c>
      <c r="F173" t="str">
        <f>feed!F422</f>
        <v>Korean War surplus</v>
      </c>
      <c r="G173" t="str">
        <f>feed!G422</f>
        <v>Good</v>
      </c>
      <c r="H173">
        <f>SUMPRODUCT(MID(0&amp;feed!H422,LARGE(INDEX(ISNUMBER(--MID(feed!H422,ROW($1:$19),1))*
ROW($1:$19),0),ROW($1:$19))+1,1)*10^ROW($1:$19)/10)</f>
        <v>4</v>
      </c>
      <c r="I173" t="str">
        <f>feed!I422</f>
        <v>Good</v>
      </c>
      <c r="J173">
        <f>SUMPRODUCT(MID(0&amp;feed!J422,LARGE(INDEX(ISNUMBER(--MID(feed!J422,ROW($1:$19),1))*
ROW($1:$19),0),ROW($1:$19))+1,1)*10^ROW($1:$19)/10)</f>
        <v>1</v>
      </c>
      <c r="K173">
        <f>SUMPRODUCT(MID(0&amp;feed!K422,LARGE(INDEX(ISNUMBER(--MID(feed!K422,ROW($1:$19),1))*
ROW($1:$19),0),ROW($1:$19))+1,1)*10^ROW($1:$19)/10)</f>
        <v>26</v>
      </c>
      <c r="L173">
        <f>SUMPRODUCT(MID(0&amp;feed!L422,LARGE(INDEX(ISNUMBER(--MID(feed!L422,ROW($1:$19),1))*
ROW($1:$19),0),ROW($1:$19))+1,1)*10^ROW($1:$19)/10)</f>
        <v>12</v>
      </c>
      <c r="M173" t="str">
        <f>feed!M422</f>
        <v>Mixed Economy</v>
      </c>
      <c r="N173">
        <f>SUMPRODUCT(MID(0&amp;feed!N422,LARGE(INDEX(ISNUMBER(--MID(feed!N422,ROW($1:$5),1))*
ROW($1:$5),0),ROW($1:$5))+1,1)*10^ROW($1:$5)/10)</f>
        <v>1574</v>
      </c>
      <c r="O173">
        <f>SUMPRODUCT(MID(0&amp;feed!O422,LARGE(INDEX(ISNUMBER(--MID(feed!O422,ROW($1:$5),1))*
ROW($1:$5),0),ROW($1:$5))+1,1)*10^ROW($1:$5)/10)</f>
        <v>85</v>
      </c>
      <c r="P173">
        <f>feed!P422</f>
        <v>0</v>
      </c>
      <c r="Q173">
        <f>IF(P173=0,40, IF(P173="Depleted",0, IF(P173="Near Depletion",10, IF(P173="Plentiful",70, IF(P173="Untapped",90,"Error")))))</f>
        <v>40</v>
      </c>
      <c r="R173" t="str">
        <f>feed!Q422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feed!R422</f>
        <v>Caribbean</v>
      </c>
      <c r="U173" t="str">
        <f>feed!S422</f>
        <v>United States</v>
      </c>
      <c r="V173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34452</v>
      </c>
      <c r="W173" t="str">
        <f>feed!U422</f>
        <v>http://blocgame.com/stats.php?id=63936</v>
      </c>
      <c r="X173" s="4">
        <f>SUMPRODUCT(MID(0&amp;feed!V422,LARGE(INDEX(ISNUMBER(--MID(feed!V422,ROW($1:$5),1))*
ROW($1:$5),0),ROW($1:$5))+1,1)*10^ROW($1:$5)/10)</f>
        <v>0</v>
      </c>
      <c r="Y173">
        <f>feed!W422</f>
        <v>0</v>
      </c>
      <c r="Z173" s="4">
        <f>V173-H173*750-K173*375-L173*375</f>
        <v>17202</v>
      </c>
      <c r="AA173" s="8">
        <f>V173/N173</f>
        <v>21.88818297331639</v>
      </c>
      <c r="AB173" s="4">
        <f>N173/6</f>
        <v>262.33333333333331</v>
      </c>
      <c r="AC173" s="4">
        <f>V173/6</f>
        <v>5742</v>
      </c>
    </row>
    <row r="174" spans="1:29" hidden="1" x14ac:dyDescent="0.25">
      <c r="A174" t="str">
        <f>feed!A273</f>
        <v>ï¿½ï¿½ï¿½ï¿½ï¿½ï¿½ï¿½ï¿½ï¿½ï¿½</v>
      </c>
      <c r="B174" t="str">
        <f>feed!B273</f>
        <v>ï¿½ï¿½ï¿½ï¿½ï¿½ï¿½ ï¿½ï¿½ï¿½ï¿½ï¿½ï¿½ï¿½</v>
      </c>
      <c r="C174" t="str">
        <f>feed!C273</f>
        <v>Interpol</v>
      </c>
      <c r="D174">
        <f>SUMPRODUCT(MID(0&amp;feed!D273,LARGE(INDEX(ISNUMBER(--MID(feed!D273,ROW($1:$19),1))*
ROW($1:$19),0),ROW($1:$19))+1,1)*10^ROW($1:$19)/10)</f>
        <v>139</v>
      </c>
      <c r="E174">
        <f>SUMPRODUCT(MID(0&amp;feed!E273,LARGE(INDEX(ISNUMBER(--MID(feed!E273,ROW($1:$19),1))*
ROW($1:$19),0),ROW($1:$19))+1,1)*10^ROW($1:$19)/10)</f>
        <v>3</v>
      </c>
      <c r="F174" t="str">
        <f>feed!F273</f>
        <v>Korean War surplus</v>
      </c>
      <c r="G174" t="str">
        <f>feed!G273</f>
        <v>Gandhi-like</v>
      </c>
      <c r="H174">
        <f>SUMPRODUCT(MID(0&amp;feed!H273,LARGE(INDEX(ISNUMBER(--MID(feed!H273,ROW($1:$19),1))*
ROW($1:$19),0),ROW($1:$19))+1,1)*10^ROW($1:$19)/10)</f>
        <v>4</v>
      </c>
      <c r="I174" t="str">
        <f>feed!I273</f>
        <v>Good</v>
      </c>
      <c r="J174">
        <f>SUMPRODUCT(MID(0&amp;feed!J273,LARGE(INDEX(ISNUMBER(--MID(feed!J273,ROW($1:$19),1))*
ROW($1:$19),0),ROW($1:$19))+1,1)*10^ROW($1:$19)/10)</f>
        <v>1</v>
      </c>
      <c r="K174">
        <f>SUMPRODUCT(MID(0&amp;feed!K273,LARGE(INDEX(ISNUMBER(--MID(feed!K273,ROW($1:$19),1))*
ROW($1:$19),0),ROW($1:$19))+1,1)*10^ROW($1:$19)/10)</f>
        <v>25</v>
      </c>
      <c r="L174">
        <f>SUMPRODUCT(MID(0&amp;feed!L273,LARGE(INDEX(ISNUMBER(--MID(feed!L273,ROW($1:$19),1))*
ROW($1:$19),0),ROW($1:$19))+1,1)*10^ROW($1:$19)/10)</f>
        <v>14</v>
      </c>
      <c r="M174" t="str">
        <f>feed!M273</f>
        <v>Central Planning</v>
      </c>
      <c r="N174">
        <f>SUMPRODUCT(MID(0&amp;feed!N273,LARGE(INDEX(ISNUMBER(--MID(feed!N273,ROW($1:$5),1))*
ROW($1:$5),0),ROW($1:$5))+1,1)*10^ROW($1:$5)/10)</f>
        <v>2151</v>
      </c>
      <c r="O174">
        <f>SUMPRODUCT(MID(0&amp;feed!O273,LARGE(INDEX(ISNUMBER(--MID(feed!O273,ROW($1:$5),1))*
ROW($1:$5),0),ROW($1:$5))+1,1)*10^ROW($1:$5)/10)</f>
        <v>236</v>
      </c>
      <c r="P174" t="str">
        <f>feed!P273</f>
        <v>Untapped</v>
      </c>
      <c r="Q174">
        <f>IF(P174=0,40, IF(P174="Depleted",0, IF(P174="Near Depletion",10, IF(P174="Plentiful",70, IF(P174="Untapped",90,"Error")))))</f>
        <v>90</v>
      </c>
      <c r="R174" t="str">
        <f>feed!Q273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feed!R273</f>
        <v>Gran Colombia</v>
      </c>
      <c r="U174" t="str">
        <f>feed!S273</f>
        <v>Soviet Union</v>
      </c>
      <c r="V174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174" t="str">
        <f>feed!U273</f>
        <v>http://blocgame.com/stats.php?id=54626</v>
      </c>
      <c r="X174" s="4">
        <f>SUMPRODUCT(MID(0&amp;feed!V273,LARGE(INDEX(ISNUMBER(--MID(feed!V273,ROW($1:$5),1))*
ROW($1:$5),0),ROW($1:$5))+1,1)*10^ROW($1:$5)/10)</f>
        <v>0</v>
      </c>
      <c r="Y174">
        <f>feed!W273</f>
        <v>0</v>
      </c>
      <c r="Z174" s="4">
        <f>V174-H174*750-K174*375-L174*375</f>
        <v>19334</v>
      </c>
      <c r="AA174" s="8">
        <f>V174/N174</f>
        <v>17.182240818224081</v>
      </c>
      <c r="AB174" s="4">
        <f>N174/6</f>
        <v>358.5</v>
      </c>
      <c r="AC174" s="4">
        <f>V174/6</f>
        <v>6159.833333333333</v>
      </c>
    </row>
    <row r="175" spans="1:29" hidden="1" x14ac:dyDescent="0.25">
      <c r="A175" t="str">
        <f>feed!A86</f>
        <v>New Luzon</v>
      </c>
      <c r="B175" t="str">
        <f>feed!B86</f>
        <v>Chester E. Marquez</v>
      </c>
      <c r="C175" t="str">
        <f>feed!C86</f>
        <v>The Order</v>
      </c>
      <c r="D175">
        <f>SUMPRODUCT(MID(0&amp;feed!D86,LARGE(INDEX(ISNUMBER(--MID(feed!D86,ROW($1:$19),1))*
ROW($1:$19),0),ROW($1:$19))+1,1)*10^ROW($1:$19)/10)</f>
        <v>94</v>
      </c>
      <c r="E175">
        <f>SUMPRODUCT(MID(0&amp;feed!E86,LARGE(INDEX(ISNUMBER(--MID(feed!E86,ROW($1:$19),1))*
ROW($1:$19),0),ROW($1:$19))+1,1)*10^ROW($1:$19)/10)</f>
        <v>8</v>
      </c>
      <c r="F175" t="str">
        <f>feed!F86</f>
        <v>Korean War surplus</v>
      </c>
      <c r="G175" t="str">
        <f>feed!G86</f>
        <v>Gandhi-like</v>
      </c>
      <c r="H175">
        <f>SUMPRODUCT(MID(0&amp;feed!H86,LARGE(INDEX(ISNUMBER(--MID(feed!H86,ROW($1:$19),1))*
ROW($1:$19),0),ROW($1:$19))+1,1)*10^ROW($1:$19)/10)</f>
        <v>4</v>
      </c>
      <c r="I175" t="str">
        <f>feed!I86</f>
        <v>Elite</v>
      </c>
      <c r="J175">
        <f>SUMPRODUCT(MID(0&amp;feed!J86,LARGE(INDEX(ISNUMBER(--MID(feed!J86,ROW($1:$19),1))*
ROW($1:$19),0),ROW($1:$19))+1,1)*10^ROW($1:$19)/10)</f>
        <v>1</v>
      </c>
      <c r="K175">
        <f>SUMPRODUCT(MID(0&amp;feed!K86,LARGE(INDEX(ISNUMBER(--MID(feed!K86,ROW($1:$19),1))*
ROW($1:$19),0),ROW($1:$19))+1,1)*10^ROW($1:$19)/10)</f>
        <v>12</v>
      </c>
      <c r="L175">
        <f>SUMPRODUCT(MID(0&amp;feed!L86,LARGE(INDEX(ISNUMBER(--MID(feed!L86,ROW($1:$19),1))*
ROW($1:$19),0),ROW($1:$19))+1,1)*10^ROW($1:$19)/10)</f>
        <v>10</v>
      </c>
      <c r="M175" t="str">
        <f>feed!M86</f>
        <v>Mixed Economy</v>
      </c>
      <c r="N175">
        <f>SUMPRODUCT(MID(0&amp;feed!N86,LARGE(INDEX(ISNUMBER(--MID(feed!N86,ROW($1:$5),1))*
ROW($1:$5),0),ROW($1:$5))+1,1)*10^ROW($1:$5)/10)</f>
        <v>3504</v>
      </c>
      <c r="O175">
        <f>SUMPRODUCT(MID(0&amp;feed!O86,LARGE(INDEX(ISNUMBER(--MID(feed!O86,ROW($1:$5),1))*
ROW($1:$5),0),ROW($1:$5))+1,1)*10^ROW($1:$5)/10)</f>
        <v>4553</v>
      </c>
      <c r="P175" t="str">
        <f>feed!P86</f>
        <v>Untapped</v>
      </c>
      <c r="Q175">
        <f>IF(P175=0,40, IF(P175="Depleted",0, IF(P175="Near Depletion",10, IF(P175="Plentiful",70, IF(P175="Untapped",90,"Error")))))</f>
        <v>90</v>
      </c>
      <c r="R175" t="str">
        <f>feed!Q86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feed!R86</f>
        <v>Egypt</v>
      </c>
      <c r="U175" t="str">
        <f>feed!S86</f>
        <v>Neutral</v>
      </c>
      <c r="V175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36192</v>
      </c>
      <c r="W175" t="str">
        <f>feed!U86</f>
        <v>http://blocgame.com/stats.php?id=63066</v>
      </c>
      <c r="X175" s="4">
        <f>SUMPRODUCT(MID(0&amp;feed!V86,LARGE(INDEX(ISNUMBER(--MID(feed!V86,ROW($1:$5),1))*
ROW($1:$5),0),ROW($1:$5))+1,1)*10^ROW($1:$5)/10)</f>
        <v>0</v>
      </c>
      <c r="Y175">
        <f>feed!W86</f>
        <v>0</v>
      </c>
      <c r="Z175" s="4">
        <f>V175-H175*750-K175*375-L175*375</f>
        <v>24942</v>
      </c>
      <c r="AA175" s="8">
        <f>V175/N175</f>
        <v>10.328767123287671</v>
      </c>
      <c r="AB175" s="4">
        <f>N175/6</f>
        <v>584</v>
      </c>
      <c r="AC175" s="4">
        <f>V175/6</f>
        <v>6032</v>
      </c>
    </row>
    <row r="176" spans="1:29" hidden="1" x14ac:dyDescent="0.25">
      <c r="A176" t="str">
        <f>feed!A238</f>
        <v>Pokok Sena</v>
      </c>
      <c r="B176" t="str">
        <f>feed!B238</f>
        <v>bobit2</v>
      </c>
      <c r="C176" t="str">
        <f>feed!C238</f>
        <v>PIRATES</v>
      </c>
      <c r="D176">
        <f>SUMPRODUCT(MID(0&amp;feed!D238,LARGE(INDEX(ISNUMBER(--MID(feed!D238,ROW($1:$19),1))*
ROW($1:$19),0),ROW($1:$19))+1,1)*10^ROW($1:$19)/10)</f>
        <v>38</v>
      </c>
      <c r="E176">
        <f>SUMPRODUCT(MID(0&amp;feed!E238,LARGE(INDEX(ISNUMBER(--MID(feed!E238,ROW($1:$19),1))*
ROW($1:$19),0),ROW($1:$19))+1,1)*10^ROW($1:$19)/10)</f>
        <v>0</v>
      </c>
      <c r="F176" t="str">
        <f>feed!F238</f>
        <v>Second World War surplus</v>
      </c>
      <c r="G176" t="str">
        <f>feed!G238</f>
        <v>Gandhi-like</v>
      </c>
      <c r="H176">
        <f>SUMPRODUCT(MID(0&amp;feed!H238,LARGE(INDEX(ISNUMBER(--MID(feed!H238,ROW($1:$19),1))*
ROW($1:$19),0),ROW($1:$19))+1,1)*10^ROW($1:$19)/10)</f>
        <v>4</v>
      </c>
      <c r="I176" t="str">
        <f>feed!I238</f>
        <v>Good</v>
      </c>
      <c r="J176">
        <f>SUMPRODUCT(MID(0&amp;feed!J238,LARGE(INDEX(ISNUMBER(--MID(feed!J238,ROW($1:$19),1))*
ROW($1:$19),0),ROW($1:$19))+1,1)*10^ROW($1:$19)/10)</f>
        <v>1</v>
      </c>
      <c r="K176">
        <f>SUMPRODUCT(MID(0&amp;feed!K238,LARGE(INDEX(ISNUMBER(--MID(feed!K238,ROW($1:$19),1))*
ROW($1:$19),0),ROW($1:$19))+1,1)*10^ROW($1:$19)/10)</f>
        <v>7</v>
      </c>
      <c r="L176">
        <f>SUMPRODUCT(MID(0&amp;feed!L238,LARGE(INDEX(ISNUMBER(--MID(feed!L238,ROW($1:$19),1))*
ROW($1:$19),0),ROW($1:$19))+1,1)*10^ROW($1:$19)/10)</f>
        <v>4</v>
      </c>
      <c r="M176" t="str">
        <f>feed!M238</f>
        <v>Central Planning</v>
      </c>
      <c r="N176">
        <f>SUMPRODUCT(MID(0&amp;feed!N238,LARGE(INDEX(ISNUMBER(--MID(feed!N238,ROW($1:$5),1))*
ROW($1:$5),0),ROW($1:$5))+1,1)*10^ROW($1:$5)/10)</f>
        <v>2369</v>
      </c>
      <c r="O176">
        <f>SUMPRODUCT(MID(0&amp;feed!O238,LARGE(INDEX(ISNUMBER(--MID(feed!O238,ROW($1:$5),1))*
ROW($1:$5),0),ROW($1:$5))+1,1)*10^ROW($1:$5)/10)</f>
        <v>273</v>
      </c>
      <c r="P176" t="str">
        <f>feed!P238</f>
        <v>Plentiful</v>
      </c>
      <c r="Q176">
        <f>IF(P176=0,40, IF(P176="Depleted",0, IF(P176="Near Depletion",10, IF(P176="Plentiful",70, IF(P176="Untapped",90,"Error")))))</f>
        <v>70</v>
      </c>
      <c r="R176" t="str">
        <f>feed!Q238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feed!R238</f>
        <v>East Indies</v>
      </c>
      <c r="U176" t="str">
        <f>feed!S238</f>
        <v>Soviet Union</v>
      </c>
      <c r="V176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22935</v>
      </c>
      <c r="W176" t="str">
        <f>feed!U238</f>
        <v>http://blocgame.com/stats.php?id=63144</v>
      </c>
      <c r="X176" s="4">
        <f>SUMPRODUCT(MID(0&amp;feed!V238,LARGE(INDEX(ISNUMBER(--MID(feed!V238,ROW($1:$5),1))*
ROW($1:$5),0),ROW($1:$5))+1,1)*10^ROW($1:$5)/10)</f>
        <v>0</v>
      </c>
      <c r="Y176">
        <f>feed!W238</f>
        <v>0</v>
      </c>
      <c r="Z176" s="4">
        <f>V176-H176*750-K176*375-L176*375</f>
        <v>15810</v>
      </c>
      <c r="AA176" s="8">
        <f>V176/N176</f>
        <v>9.6813001266357119</v>
      </c>
      <c r="AB176" s="4">
        <f>N176/6</f>
        <v>394.83333333333331</v>
      </c>
      <c r="AC176" s="4">
        <f>V176/6</f>
        <v>3822.5</v>
      </c>
    </row>
    <row r="177" spans="1:29" hidden="1" x14ac:dyDescent="0.25">
      <c r="A177" t="str">
        <f>feed!A182</f>
        <v>Prometheus</v>
      </c>
      <c r="B177" t="str">
        <f>feed!B182</f>
        <v>Jefferson</v>
      </c>
      <c r="C177" t="str">
        <f>feed!C182</f>
        <v>The Order</v>
      </c>
      <c r="D177">
        <f>SUMPRODUCT(MID(0&amp;feed!D182,LARGE(INDEX(ISNUMBER(--MID(feed!D182,ROW($1:$19),1))*
ROW($1:$19),0),ROW($1:$19))+1,1)*10^ROW($1:$19)/10)</f>
        <v>43</v>
      </c>
      <c r="E177">
        <f>SUMPRODUCT(MID(0&amp;feed!E182,LARGE(INDEX(ISNUMBER(--MID(feed!E182,ROW($1:$19),1))*
ROW($1:$19),0),ROW($1:$19))+1,1)*10^ROW($1:$19)/10)</f>
        <v>2</v>
      </c>
      <c r="F177" t="str">
        <f>feed!F182</f>
        <v>Korean War surplus</v>
      </c>
      <c r="G177" t="str">
        <f>feed!G182</f>
        <v>Gandhi-like</v>
      </c>
      <c r="H177">
        <f>SUMPRODUCT(MID(0&amp;feed!H182,LARGE(INDEX(ISNUMBER(--MID(feed!H182,ROW($1:$19),1))*
ROW($1:$19),0),ROW($1:$19))+1,1)*10^ROW($1:$19)/10)</f>
        <v>4</v>
      </c>
      <c r="I177" t="str">
        <f>feed!I182</f>
        <v>Elite</v>
      </c>
      <c r="J177">
        <f>SUMPRODUCT(MID(0&amp;feed!J182,LARGE(INDEX(ISNUMBER(--MID(feed!J182,ROW($1:$19),1))*
ROW($1:$19),0),ROW($1:$19))+1,1)*10^ROW($1:$19)/10)</f>
        <v>1</v>
      </c>
      <c r="K177">
        <f>SUMPRODUCT(MID(0&amp;feed!K182,LARGE(INDEX(ISNUMBER(--MID(feed!K182,ROW($1:$19),1))*
ROW($1:$19),0),ROW($1:$19))+1,1)*10^ROW($1:$19)/10)</f>
        <v>27</v>
      </c>
      <c r="L177">
        <f>SUMPRODUCT(MID(0&amp;feed!L182,LARGE(INDEX(ISNUMBER(--MID(feed!L182,ROW($1:$19),1))*
ROW($1:$19),0),ROW($1:$19))+1,1)*10^ROW($1:$19)/10)</f>
        <v>3</v>
      </c>
      <c r="M177" t="str">
        <f>feed!M182</f>
        <v>Free Market</v>
      </c>
      <c r="N177">
        <f>SUMPRODUCT(MID(0&amp;feed!N182,LARGE(INDEX(ISNUMBER(--MID(feed!N182,ROW($1:$5),1))*
ROW($1:$5),0),ROW($1:$5))+1,1)*10^ROW($1:$5)/10)</f>
        <v>2679</v>
      </c>
      <c r="O177">
        <f>SUMPRODUCT(MID(0&amp;feed!O182,LARGE(INDEX(ISNUMBER(--MID(feed!O182,ROW($1:$5),1))*
ROW($1:$5),0),ROW($1:$5))+1,1)*10^ROW($1:$5)/10)</f>
        <v>174</v>
      </c>
      <c r="P177" t="str">
        <f>feed!P182</f>
        <v>Depleted</v>
      </c>
      <c r="Q177">
        <f>IF(P177=0,40, IF(P177="Depleted",0, IF(P177="Near Depletion",10, IF(P177="Plentiful",70, IF(P177="Untapped",90,"Error")))))</f>
        <v>0</v>
      </c>
      <c r="R177" t="str">
        <f>feed!Q182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feed!R182</f>
        <v>Caribbean</v>
      </c>
      <c r="U177" t="str">
        <f>feed!S182</f>
        <v>United States</v>
      </c>
      <c r="V177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23606</v>
      </c>
      <c r="W177" t="str">
        <f>feed!U182</f>
        <v>http://blocgame.com/stats.php?id=56022</v>
      </c>
      <c r="X177" s="4">
        <f>SUMPRODUCT(MID(0&amp;feed!V182,LARGE(INDEX(ISNUMBER(--MID(feed!V182,ROW($1:$5),1))*
ROW($1:$5),0),ROW($1:$5))+1,1)*10^ROW($1:$5)/10)</f>
        <v>0</v>
      </c>
      <c r="Y177">
        <f>feed!W182</f>
        <v>0</v>
      </c>
      <c r="Z177" s="4">
        <f>V177-H177*750-K177*375-L177*375</f>
        <v>9356</v>
      </c>
      <c r="AA177" s="8">
        <f>V177/N177</f>
        <v>8.8114968271743184</v>
      </c>
      <c r="AB177" s="4">
        <f>N177/6</f>
        <v>446.5</v>
      </c>
      <c r="AC177" s="4">
        <f>V177/6</f>
        <v>3934.3333333333335</v>
      </c>
    </row>
    <row r="178" spans="1:29" hidden="1" x14ac:dyDescent="0.25">
      <c r="A178" t="str">
        <f>feed!A71</f>
        <v>Eleuthera</v>
      </c>
      <c r="B178" t="str">
        <f>feed!B71</f>
        <v>Gamb</v>
      </c>
      <c r="C178" t="str">
        <f>feed!C71</f>
        <v>Dictators United</v>
      </c>
      <c r="D178">
        <f>SUMPRODUCT(MID(0&amp;feed!D71,LARGE(INDEX(ISNUMBER(--MID(feed!D71,ROW($1:$19),1))*
ROW($1:$19),0),ROW($1:$19))+1,1)*10^ROW($1:$19)/10)</f>
        <v>37</v>
      </c>
      <c r="E178">
        <f>SUMPRODUCT(MID(0&amp;feed!E71,LARGE(INDEX(ISNUMBER(--MID(feed!E71,ROW($1:$19),1))*
ROW($1:$19),0),ROW($1:$19))+1,1)*10^ROW($1:$19)/10)</f>
        <v>1</v>
      </c>
      <c r="F178" t="str">
        <f>feed!F71</f>
        <v>Korean War surplus</v>
      </c>
      <c r="G178" t="str">
        <f>feed!G71</f>
        <v>Normal</v>
      </c>
      <c r="H178">
        <f>SUMPRODUCT(MID(0&amp;feed!H71,LARGE(INDEX(ISNUMBER(--MID(feed!H71,ROW($1:$19),1))*
ROW($1:$19),0),ROW($1:$19))+1,1)*10^ROW($1:$19)/10)</f>
        <v>4</v>
      </c>
      <c r="I178" t="str">
        <f>feed!I71</f>
        <v>Elite</v>
      </c>
      <c r="J178">
        <f>SUMPRODUCT(MID(0&amp;feed!J71,LARGE(INDEX(ISNUMBER(--MID(feed!J71,ROW($1:$19),1))*
ROW($1:$19),0),ROW($1:$19))+1,1)*10^ROW($1:$19)/10)</f>
        <v>1</v>
      </c>
      <c r="K178">
        <f>SUMPRODUCT(MID(0&amp;feed!K71,LARGE(INDEX(ISNUMBER(--MID(feed!K71,ROW($1:$19),1))*
ROW($1:$19),0),ROW($1:$19))+1,1)*10^ROW($1:$19)/10)</f>
        <v>29</v>
      </c>
      <c r="L178">
        <f>SUMPRODUCT(MID(0&amp;feed!L71,LARGE(INDEX(ISNUMBER(--MID(feed!L71,ROW($1:$19),1))*
ROW($1:$19),0),ROW($1:$19))+1,1)*10^ROW($1:$19)/10)</f>
        <v>17</v>
      </c>
      <c r="M178" t="str">
        <f>feed!M71</f>
        <v>Central Planning</v>
      </c>
      <c r="N178">
        <f>SUMPRODUCT(MID(0&amp;feed!N71,LARGE(INDEX(ISNUMBER(--MID(feed!N71,ROW($1:$5),1))*
ROW($1:$5),0),ROW($1:$5))+1,1)*10^ROW($1:$5)/10)</f>
        <v>3658</v>
      </c>
      <c r="O178">
        <f>SUMPRODUCT(MID(0&amp;feed!O71,LARGE(INDEX(ISNUMBER(--MID(feed!O71,ROW($1:$5),1))*
ROW($1:$5),0),ROW($1:$5))+1,1)*10^ROW($1:$5)/10)</f>
        <v>17</v>
      </c>
      <c r="P178">
        <f>feed!P71</f>
        <v>0</v>
      </c>
      <c r="Q178">
        <f>IF(P178=0,40, IF(P178="Depleted",0, IF(P178="Near Depletion",10, IF(P178="Plentiful",70, IF(P178="Untapped",90,"Error")))))</f>
        <v>40</v>
      </c>
      <c r="R178" t="str">
        <f>feed!Q71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feed!R71</f>
        <v>Caribbean</v>
      </c>
      <c r="U178" t="str">
        <f>feed!S71</f>
        <v>Soviet Union</v>
      </c>
      <c r="V17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24090</v>
      </c>
      <c r="W178" t="str">
        <f>feed!U71</f>
        <v>http://blocgame.com/stats.php?id=63029</v>
      </c>
      <c r="X178" s="4">
        <f>SUMPRODUCT(MID(0&amp;feed!V71,LARGE(INDEX(ISNUMBER(--MID(feed!V71,ROW($1:$5),1))*
ROW($1:$5),0),ROW($1:$5))+1,1)*10^ROW($1:$5)/10)</f>
        <v>0</v>
      </c>
      <c r="Y178">
        <f>feed!W71</f>
        <v>0</v>
      </c>
      <c r="Z178" s="4">
        <f>V178-H178*750-K178*375-L178*375</f>
        <v>3840</v>
      </c>
      <c r="AA178" s="8">
        <f>V178/N178</f>
        <v>6.585565882996173</v>
      </c>
      <c r="AB178" s="4">
        <f>N178/6</f>
        <v>609.66666666666663</v>
      </c>
      <c r="AC178" s="4">
        <f>V178/6</f>
        <v>4015</v>
      </c>
    </row>
    <row r="179" spans="1:29" hidden="1" x14ac:dyDescent="0.25">
      <c r="A179" t="str">
        <f>feed!A838</f>
        <v>eQna8</v>
      </c>
      <c r="B179" t="str">
        <f>feed!B838</f>
        <v>Dave_Smith</v>
      </c>
      <c r="C179" t="str">
        <f>feed!C838</f>
        <v>The Order</v>
      </c>
      <c r="D179">
        <f>SUMPRODUCT(MID(0&amp;feed!D838,LARGE(INDEX(ISNUMBER(--MID(feed!D838,ROW($1:$19),1))*
ROW($1:$19),0),ROW($1:$19))+1,1)*10^ROW($1:$19)/10)</f>
        <v>70</v>
      </c>
      <c r="E179">
        <f>SUMPRODUCT(MID(0&amp;feed!E838,LARGE(INDEX(ISNUMBER(--MID(feed!E838,ROW($1:$19),1))*
ROW($1:$19),0),ROW($1:$19))+1,1)*10^ROW($1:$19)/10)</f>
        <v>0</v>
      </c>
      <c r="F179" t="str">
        <f>feed!F838</f>
        <v>Vietnam War surplus</v>
      </c>
      <c r="G179" t="str">
        <f>feed!G838</f>
        <v>Gandhi-like</v>
      </c>
      <c r="H179">
        <f>SUMPRODUCT(MID(0&amp;feed!H838,LARGE(INDEX(ISNUMBER(--MID(feed!H838,ROW($1:$19),1))*
ROW($1:$19),0),ROW($1:$19))+1,1)*10^ROW($1:$19)/10)</f>
        <v>4</v>
      </c>
      <c r="I179" t="str">
        <f>feed!I838</f>
        <v>Good</v>
      </c>
      <c r="J179">
        <f>SUMPRODUCT(MID(0&amp;feed!J838,LARGE(INDEX(ISNUMBER(--MID(feed!J838,ROW($1:$19),1))*
ROW($1:$19),0),ROW($1:$19))+1,1)*10^ROW($1:$19)/10)</f>
        <v>0</v>
      </c>
      <c r="K179">
        <f>SUMPRODUCT(MID(0&amp;feed!K838,LARGE(INDEX(ISNUMBER(--MID(feed!K838,ROW($1:$19),1))*
ROW($1:$19),0),ROW($1:$19))+1,1)*10^ROW($1:$19)/10)</f>
        <v>70</v>
      </c>
      <c r="L179">
        <f>SUMPRODUCT(MID(0&amp;feed!L838,LARGE(INDEX(ISNUMBER(--MID(feed!L838,ROW($1:$19),1))*
ROW($1:$19),0),ROW($1:$19))+1,1)*10^ROW($1:$19)/10)</f>
        <v>0</v>
      </c>
      <c r="M179" t="str">
        <f>feed!M838</f>
        <v>Central Planning</v>
      </c>
      <c r="N179">
        <f>SUMPRODUCT(MID(0&amp;feed!N838,LARGE(INDEX(ISNUMBER(--MID(feed!N838,ROW($1:$5),1))*
ROW($1:$5),0),ROW($1:$5))+1,1)*10^ROW($1:$5)/10)</f>
        <v>528</v>
      </c>
      <c r="O179">
        <f>SUMPRODUCT(MID(0&amp;feed!O838,LARGE(INDEX(ISNUMBER(--MID(feed!O838,ROW($1:$5),1))*
ROW($1:$5),0),ROW($1:$5))+1,1)*10^ROW($1:$5)/10)</f>
        <v>109</v>
      </c>
      <c r="P179" t="str">
        <f>feed!P838</f>
        <v>Untapped</v>
      </c>
      <c r="Q179">
        <f>IF(P179=0,40, IF(P179="Depleted",0, IF(P179="Near Depletion",10, IF(P179="Plentiful",70, IF(P179="Untapped",90,"Error")))))</f>
        <v>90</v>
      </c>
      <c r="R179" t="str">
        <f>feed!Q838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feed!R838</f>
        <v>Congo</v>
      </c>
      <c r="U179" t="str">
        <f>feed!S838</f>
        <v>Soviet Union</v>
      </c>
      <c r="V179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55762</v>
      </c>
      <c r="W179" t="str">
        <f>feed!U838</f>
        <v>http://blocgame.com/stats.php?id=48695</v>
      </c>
      <c r="X179" s="4">
        <f>SUMPRODUCT(MID(0&amp;feed!V838,LARGE(INDEX(ISNUMBER(--MID(feed!V838,ROW($1:$5),1))*
ROW($1:$5),0),ROW($1:$5))+1,1)*10^ROW($1:$5)/10)</f>
        <v>0</v>
      </c>
      <c r="Y179">
        <f>feed!W838</f>
        <v>0</v>
      </c>
      <c r="Z179" s="4">
        <f>V179-H179*750-K179*375-L179*375</f>
        <v>26512</v>
      </c>
      <c r="AA179" s="8">
        <f>V179/N179</f>
        <v>105.60984848484848</v>
      </c>
      <c r="AB179" s="4">
        <f>N179/6</f>
        <v>88</v>
      </c>
      <c r="AC179" s="4">
        <f>V179/6</f>
        <v>9293.6666666666661</v>
      </c>
    </row>
    <row r="180" spans="1:29" hidden="1" x14ac:dyDescent="0.25">
      <c r="A180" t="str">
        <f>feed!A412</f>
        <v>Uzbekistan.</v>
      </c>
      <c r="B180" t="str">
        <f>feed!B412</f>
        <v>Ittin</v>
      </c>
      <c r="C180" t="str">
        <f>feed!C412</f>
        <v>Brotherhood of Nod</v>
      </c>
      <c r="D180">
        <f>SUMPRODUCT(MID(0&amp;feed!D412,LARGE(INDEX(ISNUMBER(--MID(feed!D412,ROW($1:$19),1))*
ROW($1:$19),0),ROW($1:$19))+1,1)*10^ROW($1:$19)/10)</f>
        <v>206</v>
      </c>
      <c r="E180">
        <f>SUMPRODUCT(MID(0&amp;feed!E412,LARGE(INDEX(ISNUMBER(--MID(feed!E412,ROW($1:$19),1))*
ROW($1:$19),0),ROW($1:$19))+1,1)*10^ROW($1:$19)/10)</f>
        <v>3</v>
      </c>
      <c r="F180" t="str">
        <f>feed!F412</f>
        <v>Korean War surplus</v>
      </c>
      <c r="G180" t="str">
        <f>feed!G412</f>
        <v>Gandhi-like</v>
      </c>
      <c r="H180">
        <f>SUMPRODUCT(MID(0&amp;feed!H412,LARGE(INDEX(ISNUMBER(--MID(feed!H412,ROW($1:$19),1))*
ROW($1:$19),0),ROW($1:$19))+1,1)*10^ROW($1:$19)/10)</f>
        <v>4</v>
      </c>
      <c r="I180" t="str">
        <f>feed!I412</f>
        <v>Elite</v>
      </c>
      <c r="J180">
        <f>SUMPRODUCT(MID(0&amp;feed!J412,LARGE(INDEX(ISNUMBER(--MID(feed!J412,ROW($1:$19),1))*
ROW($1:$19),0),ROW($1:$19))+1,1)*10^ROW($1:$19)/10)</f>
        <v>0</v>
      </c>
      <c r="K180">
        <f>SUMPRODUCT(MID(0&amp;feed!K412,LARGE(INDEX(ISNUMBER(--MID(feed!K412,ROW($1:$19),1))*
ROW($1:$19),0),ROW($1:$19))+1,1)*10^ROW($1:$19)/10)</f>
        <v>47</v>
      </c>
      <c r="L180">
        <f>SUMPRODUCT(MID(0&amp;feed!L412,LARGE(INDEX(ISNUMBER(--MID(feed!L412,ROW($1:$19),1))*
ROW($1:$19),0),ROW($1:$19))+1,1)*10^ROW($1:$19)/10)</f>
        <v>14</v>
      </c>
      <c r="M180" t="str">
        <f>feed!M412</f>
        <v>Central Planning</v>
      </c>
      <c r="N180">
        <f>SUMPRODUCT(MID(0&amp;feed!N412,LARGE(INDEX(ISNUMBER(--MID(feed!N412,ROW($1:$5),1))*
ROW($1:$5),0),ROW($1:$5))+1,1)*10^ROW($1:$5)/10)</f>
        <v>1599</v>
      </c>
      <c r="O180">
        <f>SUMPRODUCT(MID(0&amp;feed!O412,LARGE(INDEX(ISNUMBER(--MID(feed!O412,ROW($1:$5),1))*
ROW($1:$5),0),ROW($1:$5))+1,1)*10^ROW($1:$5)/10)</f>
        <v>5282</v>
      </c>
      <c r="P180" t="str">
        <f>feed!P412</f>
        <v>Untapped</v>
      </c>
      <c r="Q180">
        <f>IF(P180=0,40, IF(P180="Depleted",0, IF(P180="Near Depletion",10, IF(P180="Plentiful",70, IF(P180="Untapped",90,"Error")))))</f>
        <v>90</v>
      </c>
      <c r="R180" t="str">
        <f>feed!Q412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feed!R412</f>
        <v>Persia</v>
      </c>
      <c r="U180" t="str">
        <f>feed!S412</f>
        <v>Soviet Union</v>
      </c>
      <c r="V180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58873</v>
      </c>
      <c r="W180" t="str">
        <f>feed!U412</f>
        <v>http://blocgame.com/stats.php?id=59590</v>
      </c>
      <c r="X180" s="4">
        <f>SUMPRODUCT(MID(0&amp;feed!V412,LARGE(INDEX(ISNUMBER(--MID(feed!V412,ROW($1:$5),1))*
ROW($1:$5),0),ROW($1:$5))+1,1)*10^ROW($1:$5)/10)</f>
        <v>0</v>
      </c>
      <c r="Y180">
        <f>feed!W412</f>
        <v>0</v>
      </c>
      <c r="Z180" s="4">
        <f>V180-H180*750-K180*375-L180*375</f>
        <v>32998</v>
      </c>
      <c r="AA180" s="8">
        <f>V180/N180</f>
        <v>36.818636647904938</v>
      </c>
      <c r="AB180" s="4">
        <f>N180/6</f>
        <v>266.5</v>
      </c>
      <c r="AC180" s="4">
        <f>V180/6</f>
        <v>9812.1666666666661</v>
      </c>
    </row>
    <row r="181" spans="1:29" hidden="1" x14ac:dyDescent="0.25">
      <c r="A181" t="str">
        <f>feed!A318</f>
        <v>Wafflonia</v>
      </c>
      <c r="B181" t="str">
        <f>feed!B318</f>
        <v>Stellarwaffle</v>
      </c>
      <c r="C181" t="str">
        <f>feed!C318</f>
        <v>SPQR</v>
      </c>
      <c r="D181">
        <f>SUMPRODUCT(MID(0&amp;feed!D318,LARGE(INDEX(ISNUMBER(--MID(feed!D318,ROW($1:$19),1))*
ROW($1:$19),0),ROW($1:$19))+1,1)*10^ROW($1:$19)/10)</f>
        <v>82</v>
      </c>
      <c r="E181">
        <f>SUMPRODUCT(MID(0&amp;feed!E318,LARGE(INDEX(ISNUMBER(--MID(feed!E318,ROW($1:$19),1))*
ROW($1:$19),0),ROW($1:$19))+1,1)*10^ROW($1:$19)/10)</f>
        <v>0</v>
      </c>
      <c r="F181" t="str">
        <f>feed!F318</f>
        <v>Korean War surplus</v>
      </c>
      <c r="G181" t="str">
        <f>feed!G318</f>
        <v>Nice</v>
      </c>
      <c r="H181">
        <f>SUMPRODUCT(MID(0&amp;feed!H318,LARGE(INDEX(ISNUMBER(--MID(feed!H318,ROW($1:$19),1))*
ROW($1:$19),0),ROW($1:$19))+1,1)*10^ROW($1:$19)/10)</f>
        <v>4</v>
      </c>
      <c r="I181" t="str">
        <f>feed!I318</f>
        <v>Good</v>
      </c>
      <c r="J181">
        <f>SUMPRODUCT(MID(0&amp;feed!J318,LARGE(INDEX(ISNUMBER(--MID(feed!J318,ROW($1:$19),1))*
ROW($1:$19),0),ROW($1:$19))+1,1)*10^ROW($1:$19)/10)</f>
        <v>0</v>
      </c>
      <c r="K181">
        <f>SUMPRODUCT(MID(0&amp;feed!K318,LARGE(INDEX(ISNUMBER(--MID(feed!K318,ROW($1:$19),1))*
ROW($1:$19),0),ROW($1:$19))+1,1)*10^ROW($1:$19)/10)</f>
        <v>22</v>
      </c>
      <c r="L181">
        <f>SUMPRODUCT(MID(0&amp;feed!L318,LARGE(INDEX(ISNUMBER(--MID(feed!L318,ROW($1:$19),1))*
ROW($1:$19),0),ROW($1:$19))+1,1)*10^ROW($1:$19)/10)</f>
        <v>12</v>
      </c>
      <c r="M181" t="str">
        <f>feed!M318</f>
        <v>Central Planning</v>
      </c>
      <c r="N181">
        <f>SUMPRODUCT(MID(0&amp;feed!N318,LARGE(INDEX(ISNUMBER(--MID(feed!N318,ROW($1:$5),1))*
ROW($1:$5),0),ROW($1:$5))+1,1)*10^ROW($1:$5)/10)</f>
        <v>1992</v>
      </c>
      <c r="O181">
        <f>SUMPRODUCT(MID(0&amp;feed!O318,LARGE(INDEX(ISNUMBER(--MID(feed!O318,ROW($1:$5),1))*
ROW($1:$5),0),ROW($1:$5))+1,1)*10^ROW($1:$5)/10)</f>
        <v>3922</v>
      </c>
      <c r="P181" t="str">
        <f>feed!P318</f>
        <v>Plentiful</v>
      </c>
      <c r="Q181">
        <f>IF(P181=0,40, IF(P181="Depleted",0, IF(P181="Near Depletion",10, IF(P181="Plentiful",70, IF(P181="Untapped",90,"Error")))))</f>
        <v>70</v>
      </c>
      <c r="R181" t="str">
        <f>feed!Q318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feed!R318</f>
        <v>Egypt</v>
      </c>
      <c r="U181" t="str">
        <f>feed!S318</f>
        <v>Soviet Union</v>
      </c>
      <c r="V181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43778</v>
      </c>
      <c r="W181" t="str">
        <f>feed!U318</f>
        <v>http://blocgame.com/stats.php?id=63064</v>
      </c>
      <c r="X181" s="4">
        <f>SUMPRODUCT(MID(0&amp;feed!V318,LARGE(INDEX(ISNUMBER(--MID(feed!V318,ROW($1:$5),1))*
ROW($1:$5),0),ROW($1:$5))+1,1)*10^ROW($1:$5)/10)</f>
        <v>0</v>
      </c>
      <c r="Y181">
        <f>feed!W318</f>
        <v>0</v>
      </c>
      <c r="Z181" s="4">
        <f>V181-H181*750-K181*375-L181*375</f>
        <v>28028</v>
      </c>
      <c r="AA181" s="8">
        <f>V181/N181</f>
        <v>21.976907630522089</v>
      </c>
      <c r="AB181" s="4">
        <f>N181/6</f>
        <v>332</v>
      </c>
      <c r="AC181" s="4">
        <f>V181/6</f>
        <v>7296.333333333333</v>
      </c>
    </row>
    <row r="182" spans="1:29" hidden="1" x14ac:dyDescent="0.25">
      <c r="A182" t="str">
        <f>feed!A154</f>
        <v>Lyranistan</v>
      </c>
      <c r="B182" t="str">
        <f>feed!B154</f>
        <v>Lyranistan</v>
      </c>
      <c r="C182" t="str">
        <f>feed!C154</f>
        <v>Brotherhood of Nod</v>
      </c>
      <c r="D182">
        <f>SUMPRODUCT(MID(0&amp;feed!D154,LARGE(INDEX(ISNUMBER(--MID(feed!D154,ROW($1:$19),1))*
ROW($1:$19),0),ROW($1:$19))+1,1)*10^ROW($1:$19)/10)</f>
        <v>118</v>
      </c>
      <c r="E182">
        <f>SUMPRODUCT(MID(0&amp;feed!E154,LARGE(INDEX(ISNUMBER(--MID(feed!E154,ROW($1:$19),1))*
ROW($1:$19),0),ROW($1:$19))+1,1)*10^ROW($1:$19)/10)</f>
        <v>5</v>
      </c>
      <c r="F182" t="str">
        <f>feed!F154</f>
        <v>Vietnam War surplus</v>
      </c>
      <c r="G182" t="str">
        <f>feed!G154</f>
        <v>Pariah</v>
      </c>
      <c r="H182">
        <f>SUMPRODUCT(MID(0&amp;feed!H154,LARGE(INDEX(ISNUMBER(--MID(feed!H154,ROW($1:$19),1))*
ROW($1:$19),0),ROW($1:$19))+1,1)*10^ROW($1:$19)/10)</f>
        <v>4</v>
      </c>
      <c r="I182" t="str">
        <f>feed!I154</f>
        <v>Standard</v>
      </c>
      <c r="J182">
        <f>SUMPRODUCT(MID(0&amp;feed!J154,LARGE(INDEX(ISNUMBER(--MID(feed!J154,ROW($1:$19),1))*
ROW($1:$19),0),ROW($1:$19))+1,1)*10^ROW($1:$19)/10)</f>
        <v>0</v>
      </c>
      <c r="K182">
        <f>SUMPRODUCT(MID(0&amp;feed!K154,LARGE(INDEX(ISNUMBER(--MID(feed!K154,ROW($1:$19),1))*
ROW($1:$19),0),ROW($1:$19))+1,1)*10^ROW($1:$19)/10)</f>
        <v>35</v>
      </c>
      <c r="L182">
        <f>SUMPRODUCT(MID(0&amp;feed!L154,LARGE(INDEX(ISNUMBER(--MID(feed!L154,ROW($1:$19),1))*
ROW($1:$19),0),ROW($1:$19))+1,1)*10^ROW($1:$19)/10)</f>
        <v>25</v>
      </c>
      <c r="M182" t="str">
        <f>feed!M154</f>
        <v>Central Planning</v>
      </c>
      <c r="N182">
        <f>SUMPRODUCT(MID(0&amp;feed!N154,LARGE(INDEX(ISNUMBER(--MID(feed!N154,ROW($1:$5),1))*
ROW($1:$5),0),ROW($1:$5))+1,1)*10^ROW($1:$5)/10)</f>
        <v>2864</v>
      </c>
      <c r="O182">
        <f>SUMPRODUCT(MID(0&amp;feed!O154,LARGE(INDEX(ISNUMBER(--MID(feed!O154,ROW($1:$5),1))*
ROW($1:$5),0),ROW($1:$5))+1,1)*10^ROW($1:$5)/10)</f>
        <v>3493</v>
      </c>
      <c r="P182" t="str">
        <f>feed!P154</f>
        <v>Untapped</v>
      </c>
      <c r="Q182">
        <f>IF(P182=0,40, IF(P182="Depleted",0, IF(P182="Near Depletion",10, IF(P182="Plentiful",70, IF(P182="Untapped",90,"Error")))))</f>
        <v>90</v>
      </c>
      <c r="R182" t="str">
        <f>feed!Q154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feed!R154</f>
        <v>Mesopotamia</v>
      </c>
      <c r="U182" t="str">
        <f>feed!S154</f>
        <v>Soviet Union</v>
      </c>
      <c r="V182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52190</v>
      </c>
      <c r="W182" t="str">
        <f>feed!U154</f>
        <v>http://blocgame.com/stats.php?id=56860</v>
      </c>
      <c r="X182" s="4">
        <f>SUMPRODUCT(MID(0&amp;feed!V154,LARGE(INDEX(ISNUMBER(--MID(feed!V154,ROW($1:$5),1))*
ROW($1:$5),0),ROW($1:$5))+1,1)*10^ROW($1:$5)/10)</f>
        <v>2</v>
      </c>
      <c r="Y182">
        <f>feed!W154</f>
        <v>0</v>
      </c>
      <c r="Z182" s="4">
        <f>V182-H182*750-K182*375-L182*375</f>
        <v>26690</v>
      </c>
      <c r="AA182" s="8">
        <f>V182/N182</f>
        <v>18.222765363128492</v>
      </c>
      <c r="AB182" s="4">
        <f>N182/6</f>
        <v>477.33333333333331</v>
      </c>
      <c r="AC182" s="4">
        <f>V182/6</f>
        <v>8698.3333333333339</v>
      </c>
    </row>
    <row r="183" spans="1:29" hidden="1" x14ac:dyDescent="0.25">
      <c r="A183" t="str">
        <f>feed!A189</f>
        <v>Kryzikstan</v>
      </c>
      <c r="B183" t="str">
        <f>feed!B189</f>
        <v>Carl Barrett</v>
      </c>
      <c r="C183" t="str">
        <f>feed!C189</f>
        <v>Socialist Arab Union</v>
      </c>
      <c r="D183">
        <f>SUMPRODUCT(MID(0&amp;feed!D189,LARGE(INDEX(ISNUMBER(--MID(feed!D189,ROW($1:$19),1))*
ROW($1:$19),0),ROW($1:$19))+1,1)*10^ROW($1:$19)/10)</f>
        <v>119</v>
      </c>
      <c r="E183">
        <f>SUMPRODUCT(MID(0&amp;feed!E189,LARGE(INDEX(ISNUMBER(--MID(feed!E189,ROW($1:$19),1))*
ROW($1:$19),0),ROW($1:$19))+1,1)*10^ROW($1:$19)/10)</f>
        <v>4</v>
      </c>
      <c r="F183" t="str">
        <f>feed!F189</f>
        <v>Second World War surplus</v>
      </c>
      <c r="G183" t="str">
        <f>feed!G189</f>
        <v>Gandhi-like</v>
      </c>
      <c r="H183">
        <f>SUMPRODUCT(MID(0&amp;feed!H189,LARGE(INDEX(ISNUMBER(--MID(feed!H189,ROW($1:$19),1))*
ROW($1:$19),0),ROW($1:$19))+1,1)*10^ROW($1:$19)/10)</f>
        <v>4</v>
      </c>
      <c r="I183" t="str">
        <f>feed!I189</f>
        <v>Good</v>
      </c>
      <c r="J183">
        <f>SUMPRODUCT(MID(0&amp;feed!J189,LARGE(INDEX(ISNUMBER(--MID(feed!J189,ROW($1:$19),1))*
ROW($1:$19),0),ROW($1:$19))+1,1)*10^ROW($1:$19)/10)</f>
        <v>0</v>
      </c>
      <c r="K183">
        <f>SUMPRODUCT(MID(0&amp;feed!K189,LARGE(INDEX(ISNUMBER(--MID(feed!K189,ROW($1:$19),1))*
ROW($1:$19),0),ROW($1:$19))+1,1)*10^ROW($1:$19)/10)</f>
        <v>18</v>
      </c>
      <c r="L183">
        <f>SUMPRODUCT(MID(0&amp;feed!L189,LARGE(INDEX(ISNUMBER(--MID(feed!L189,ROW($1:$19),1))*
ROW($1:$19),0),ROW($1:$19))+1,1)*10^ROW($1:$19)/10)</f>
        <v>18</v>
      </c>
      <c r="M183" t="str">
        <f>feed!M189</f>
        <v>Central Planning</v>
      </c>
      <c r="N183">
        <f>SUMPRODUCT(MID(0&amp;feed!N189,LARGE(INDEX(ISNUMBER(--MID(feed!N189,ROW($1:$5),1))*
ROW($1:$5),0),ROW($1:$5))+1,1)*10^ROW($1:$5)/10)</f>
        <v>2630</v>
      </c>
      <c r="O183">
        <f>SUMPRODUCT(MID(0&amp;feed!O189,LARGE(INDEX(ISNUMBER(--MID(feed!O189,ROW($1:$5),1))*
ROW($1:$5),0),ROW($1:$5))+1,1)*10^ROW($1:$5)/10)</f>
        <v>6594</v>
      </c>
      <c r="P183">
        <f>feed!P189</f>
        <v>0</v>
      </c>
      <c r="Q183">
        <f>IF(P183=0,40, IF(P183="Depleted",0, IF(P183="Near Depletion",10, IF(P183="Plentiful",70, IF(P183="Untapped",90,"Error")))))</f>
        <v>40</v>
      </c>
      <c r="R183" t="str">
        <f>feed!Q189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feed!R189</f>
        <v>Egypt</v>
      </c>
      <c r="U183" t="str">
        <f>feed!S189</f>
        <v>Soviet Union</v>
      </c>
      <c r="V18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42985</v>
      </c>
      <c r="W183" t="str">
        <f>feed!U189</f>
        <v>http://blocgame.com/stats.php?id=64855</v>
      </c>
      <c r="X183" s="4">
        <f>SUMPRODUCT(MID(0&amp;feed!V189,LARGE(INDEX(ISNUMBER(--MID(feed!V189,ROW($1:$5),1))*
ROW($1:$5),0),ROW($1:$5))+1,1)*10^ROW($1:$5)/10)</f>
        <v>0</v>
      </c>
      <c r="Y183">
        <f>feed!W189</f>
        <v>0</v>
      </c>
      <c r="Z183" s="4">
        <f>V183-H183*750-K183*375-L183*375</f>
        <v>26485</v>
      </c>
      <c r="AA183" s="8">
        <f>V183/N183</f>
        <v>16.344106463878326</v>
      </c>
      <c r="AB183" s="4">
        <f>N183/6</f>
        <v>438.33333333333331</v>
      </c>
      <c r="AC183" s="4">
        <f>V183/6</f>
        <v>7164.166666666667</v>
      </c>
    </row>
    <row r="184" spans="1:29" hidden="1" x14ac:dyDescent="0.25">
      <c r="A184" t="str">
        <f>feed!A79</f>
        <v>Almania</v>
      </c>
      <c r="B184" t="str">
        <f>feed!B79</f>
        <v>Almanich</v>
      </c>
      <c r="C184" t="str">
        <f>feed!C79</f>
        <v>Brotherhood of Nod</v>
      </c>
      <c r="D184">
        <f>SUMPRODUCT(MID(0&amp;feed!D79,LARGE(INDEX(ISNUMBER(--MID(feed!D79,ROW($1:$19),1))*
ROW($1:$19),0),ROW($1:$19))+1,1)*10^ROW($1:$19)/10)</f>
        <v>91</v>
      </c>
      <c r="E184">
        <f>SUMPRODUCT(MID(0&amp;feed!E79,LARGE(INDEX(ISNUMBER(--MID(feed!E79,ROW($1:$19),1))*
ROW($1:$19),0),ROW($1:$19))+1,1)*10^ROW($1:$19)/10)</f>
        <v>0</v>
      </c>
      <c r="F184" t="str">
        <f>feed!F79</f>
        <v>Korean War surplus</v>
      </c>
      <c r="G184" t="str">
        <f>feed!G79</f>
        <v>Gandhi-like</v>
      </c>
      <c r="H184">
        <f>SUMPRODUCT(MID(0&amp;feed!H79,LARGE(INDEX(ISNUMBER(--MID(feed!H79,ROW($1:$19),1))*
ROW($1:$19),0),ROW($1:$19))+1,1)*10^ROW($1:$19)/10)</f>
        <v>4</v>
      </c>
      <c r="I184" t="str">
        <f>feed!I79</f>
        <v>Elite</v>
      </c>
      <c r="J184">
        <f>SUMPRODUCT(MID(0&amp;feed!J79,LARGE(INDEX(ISNUMBER(--MID(feed!J79,ROW($1:$19),1))*
ROW($1:$19),0),ROW($1:$19))+1,1)*10^ROW($1:$19)/10)</f>
        <v>0</v>
      </c>
      <c r="K184">
        <f>SUMPRODUCT(MID(0&amp;feed!K79,LARGE(INDEX(ISNUMBER(--MID(feed!K79,ROW($1:$19),1))*
ROW($1:$19),0),ROW($1:$19))+1,1)*10^ROW($1:$19)/10)</f>
        <v>2</v>
      </c>
      <c r="L184">
        <f>SUMPRODUCT(MID(0&amp;feed!L79,LARGE(INDEX(ISNUMBER(--MID(feed!L79,ROW($1:$19),1))*
ROW($1:$19),0),ROW($1:$19))+1,1)*10^ROW($1:$19)/10)</f>
        <v>0</v>
      </c>
      <c r="M184" t="str">
        <f>feed!M79</f>
        <v>Central Planning</v>
      </c>
      <c r="N184">
        <f>SUMPRODUCT(MID(0&amp;feed!N79,LARGE(INDEX(ISNUMBER(--MID(feed!N79,ROW($1:$5),1))*
ROW($1:$5),0),ROW($1:$5))+1,1)*10^ROW($1:$5)/10)</f>
        <v>3574</v>
      </c>
      <c r="O184">
        <f>SUMPRODUCT(MID(0&amp;feed!O79,LARGE(INDEX(ISNUMBER(--MID(feed!O79,ROW($1:$5),1))*
ROW($1:$5),0),ROW($1:$5))+1,1)*10^ROW($1:$5)/10)</f>
        <v>221</v>
      </c>
      <c r="P184" t="str">
        <f>feed!P79</f>
        <v>Untapped</v>
      </c>
      <c r="Q184">
        <f>IF(P184=0,40, IF(P184="Depleted",0, IF(P184="Near Depletion",10, IF(P184="Plentiful",70, IF(P184="Untapped",90,"Error")))))</f>
        <v>90</v>
      </c>
      <c r="R184" t="str">
        <f>feed!Q79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feed!R79</f>
        <v>China</v>
      </c>
      <c r="U184" t="str">
        <f>feed!S79</f>
        <v>Soviet Union</v>
      </c>
      <c r="V184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57993</v>
      </c>
      <c r="W184" t="str">
        <f>feed!U79</f>
        <v>http://blocgame.com/stats.php?id=51725</v>
      </c>
      <c r="X184" s="4">
        <f>SUMPRODUCT(MID(0&amp;feed!V79,LARGE(INDEX(ISNUMBER(--MID(feed!V79,ROW($1:$5),1))*
ROW($1:$5),0),ROW($1:$5))+1,1)*10^ROW($1:$5)/10)</f>
        <v>0</v>
      </c>
      <c r="Y184">
        <f>feed!W79</f>
        <v>0</v>
      </c>
      <c r="Z184" s="4">
        <f>V184-H184*750-K184*375-L184*375</f>
        <v>54243</v>
      </c>
      <c r="AA184" s="8">
        <f>V184/N184</f>
        <v>16.226357022943482</v>
      </c>
      <c r="AB184" s="4">
        <f>N184/6</f>
        <v>595.66666666666663</v>
      </c>
      <c r="AC184" s="4">
        <f>V184/6</f>
        <v>9665.5</v>
      </c>
    </row>
    <row r="185" spans="1:29" hidden="1" x14ac:dyDescent="0.25">
      <c r="A185" t="str">
        <f>feed!A96</f>
        <v>South Park</v>
      </c>
      <c r="B185" t="str">
        <f>feed!B96</f>
        <v>cartman</v>
      </c>
      <c r="C185" t="str">
        <f>feed!C96</f>
        <v>SPQR</v>
      </c>
      <c r="D185">
        <f>SUMPRODUCT(MID(0&amp;feed!D96,LARGE(INDEX(ISNUMBER(--MID(feed!D96,ROW($1:$19),1))*
ROW($1:$19),0),ROW($1:$19))+1,1)*10^ROW($1:$19)/10)</f>
        <v>109</v>
      </c>
      <c r="E185">
        <f>SUMPRODUCT(MID(0&amp;feed!E96,LARGE(INDEX(ISNUMBER(--MID(feed!E96,ROW($1:$19),1))*
ROW($1:$19),0),ROW($1:$19))+1,1)*10^ROW($1:$19)/10)</f>
        <v>7</v>
      </c>
      <c r="F185" t="str">
        <f>feed!F96</f>
        <v>Korean War surplus</v>
      </c>
      <c r="G185" t="str">
        <f>feed!G96</f>
        <v>Gandhi-like</v>
      </c>
      <c r="H185">
        <f>SUMPRODUCT(MID(0&amp;feed!H96,LARGE(INDEX(ISNUMBER(--MID(feed!H96,ROW($1:$19),1))*
ROW($1:$19),0),ROW($1:$19))+1,1)*10^ROW($1:$19)/10)</f>
        <v>4</v>
      </c>
      <c r="I185" t="str">
        <f>feed!I96</f>
        <v>Elite</v>
      </c>
      <c r="J185">
        <f>SUMPRODUCT(MID(0&amp;feed!J96,LARGE(INDEX(ISNUMBER(--MID(feed!J96,ROW($1:$19),1))*
ROW($1:$19),0),ROW($1:$19))+1,1)*10^ROW($1:$19)/10)</f>
        <v>0</v>
      </c>
      <c r="K185">
        <f>SUMPRODUCT(MID(0&amp;feed!K96,LARGE(INDEX(ISNUMBER(--MID(feed!K96,ROW($1:$19),1))*
ROW($1:$19),0),ROW($1:$19))+1,1)*10^ROW($1:$19)/10)</f>
        <v>24</v>
      </c>
      <c r="L185">
        <f>SUMPRODUCT(MID(0&amp;feed!L96,LARGE(INDEX(ISNUMBER(--MID(feed!L96,ROW($1:$19),1))*
ROW($1:$19),0),ROW($1:$19))+1,1)*10^ROW($1:$19)/10)</f>
        <v>7</v>
      </c>
      <c r="M185" t="str">
        <f>feed!M96</f>
        <v>Free Market</v>
      </c>
      <c r="N185">
        <f>SUMPRODUCT(MID(0&amp;feed!N96,LARGE(INDEX(ISNUMBER(--MID(feed!N96,ROW($1:$5),1))*
ROW($1:$5),0),ROW($1:$5))+1,1)*10^ROW($1:$5)/10)</f>
        <v>3377</v>
      </c>
      <c r="O185">
        <f>SUMPRODUCT(MID(0&amp;feed!O96,LARGE(INDEX(ISNUMBER(--MID(feed!O96,ROW($1:$5),1))*
ROW($1:$5),0),ROW($1:$5))+1,1)*10^ROW($1:$5)/10)</f>
        <v>257</v>
      </c>
      <c r="P185" t="str">
        <f>feed!P96</f>
        <v>Untapped</v>
      </c>
      <c r="Q185">
        <f>IF(P185=0,40, IF(P185="Depleted",0, IF(P185="Near Depletion",10, IF(P185="Plentiful",70, IF(P185="Untapped",90,"Error")))))</f>
        <v>90</v>
      </c>
      <c r="R185" t="str">
        <f>feed!Q96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feed!R96</f>
        <v>Caribbean</v>
      </c>
      <c r="U185" t="str">
        <f>feed!S96</f>
        <v>United States</v>
      </c>
      <c r="V185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85" t="str">
        <f>feed!U96</f>
        <v>http://blocgame.com/stats.php?id=228</v>
      </c>
      <c r="X185" s="4">
        <f>SUMPRODUCT(MID(0&amp;feed!V96,LARGE(INDEX(ISNUMBER(--MID(feed!V96,ROW($1:$5),1))*
ROW($1:$5),0),ROW($1:$5))+1,1)*10^ROW($1:$5)/10)</f>
        <v>0</v>
      </c>
      <c r="Y185">
        <f>feed!W96</f>
        <v>0</v>
      </c>
      <c r="Z185" s="4">
        <f>V185-H185*750-K185*375-L185*375</f>
        <v>30113</v>
      </c>
      <c r="AA185" s="8">
        <f>V185/N185</f>
        <v>13.247853124074622</v>
      </c>
      <c r="AB185" s="4">
        <f>N185/6</f>
        <v>562.83333333333337</v>
      </c>
      <c r="AC185" s="4">
        <f>V185/6</f>
        <v>7456.333333333333</v>
      </c>
    </row>
    <row r="186" spans="1:29" hidden="1" x14ac:dyDescent="0.25">
      <c r="A186" t="str">
        <f>feed!A123</f>
        <v>Baden</v>
      </c>
      <c r="B186" t="str">
        <f>feed!B123</f>
        <v>Spectral.Knight</v>
      </c>
      <c r="C186" t="str">
        <f>feed!C123</f>
        <v>SPQR</v>
      </c>
      <c r="D186">
        <f>SUMPRODUCT(MID(0&amp;feed!D123,LARGE(INDEX(ISNUMBER(--MID(feed!D123,ROW($1:$19),1))*
ROW($1:$19),0),ROW($1:$19))+1,1)*10^ROW($1:$19)/10)</f>
        <v>115</v>
      </c>
      <c r="E186">
        <f>SUMPRODUCT(MID(0&amp;feed!E123,LARGE(INDEX(ISNUMBER(--MID(feed!E123,ROW($1:$19),1))*
ROW($1:$19),0),ROW($1:$19))+1,1)*10^ROW($1:$19)/10)</f>
        <v>1</v>
      </c>
      <c r="F186" t="str">
        <f>feed!F123</f>
        <v>Korean War surplus</v>
      </c>
      <c r="G186" t="str">
        <f>feed!G123</f>
        <v>Gandhi-like</v>
      </c>
      <c r="H186">
        <f>SUMPRODUCT(MID(0&amp;feed!H123,LARGE(INDEX(ISNUMBER(--MID(feed!H123,ROW($1:$19),1))*
ROW($1:$19),0),ROW($1:$19))+1,1)*10^ROW($1:$19)/10)</f>
        <v>4</v>
      </c>
      <c r="I186" t="str">
        <f>feed!I123</f>
        <v>Good</v>
      </c>
      <c r="J186">
        <f>SUMPRODUCT(MID(0&amp;feed!J123,LARGE(INDEX(ISNUMBER(--MID(feed!J123,ROW($1:$19),1))*
ROW($1:$19),0),ROW($1:$19))+1,1)*10^ROW($1:$19)/10)</f>
        <v>0</v>
      </c>
      <c r="K186">
        <f>SUMPRODUCT(MID(0&amp;feed!K123,LARGE(INDEX(ISNUMBER(--MID(feed!K123,ROW($1:$19),1))*
ROW($1:$19),0),ROW($1:$19))+1,1)*10^ROW($1:$19)/10)</f>
        <v>21</v>
      </c>
      <c r="L186">
        <f>SUMPRODUCT(MID(0&amp;feed!L123,LARGE(INDEX(ISNUMBER(--MID(feed!L123,ROW($1:$19),1))*
ROW($1:$19),0),ROW($1:$19))+1,1)*10^ROW($1:$19)/10)</f>
        <v>5</v>
      </c>
      <c r="M186" t="str">
        <f>feed!M123</f>
        <v>Central Planning</v>
      </c>
      <c r="N186">
        <f>SUMPRODUCT(MID(0&amp;feed!N123,LARGE(INDEX(ISNUMBER(--MID(feed!N123,ROW($1:$5),1))*
ROW($1:$5),0),ROW($1:$5))+1,1)*10^ROW($1:$5)/10)</f>
        <v>3145</v>
      </c>
      <c r="O186">
        <f>SUMPRODUCT(MID(0&amp;feed!O123,LARGE(INDEX(ISNUMBER(--MID(feed!O123,ROW($1:$5),1))*
ROW($1:$5),0),ROW($1:$5))+1,1)*10^ROW($1:$5)/10)</f>
        <v>107</v>
      </c>
      <c r="P186" t="str">
        <f>feed!P123</f>
        <v>Untapped</v>
      </c>
      <c r="Q186">
        <f>IF(P186=0,40, IF(P186="Depleted",0, IF(P186="Near Depletion",10, IF(P186="Plentiful",70, IF(P186="Untapped",90,"Error")))))</f>
        <v>90</v>
      </c>
      <c r="R186" t="str">
        <f>feed!Q123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feed!R123</f>
        <v>East Indies</v>
      </c>
      <c r="U186" t="str">
        <f>feed!S123</f>
        <v>Soviet Union</v>
      </c>
      <c r="V186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40718</v>
      </c>
      <c r="W186" t="str">
        <f>feed!U123</f>
        <v>http://blocgame.com/stats.php?id=48684</v>
      </c>
      <c r="X186" s="4">
        <f>SUMPRODUCT(MID(0&amp;feed!V123,LARGE(INDEX(ISNUMBER(--MID(feed!V123,ROW($1:$5),1))*
ROW($1:$5),0),ROW($1:$5))+1,1)*10^ROW($1:$5)/10)</f>
        <v>0</v>
      </c>
      <c r="Y186">
        <f>feed!W123</f>
        <v>0</v>
      </c>
      <c r="Z186" s="4">
        <f>V186-H186*750-K186*375-L186*375</f>
        <v>27968</v>
      </c>
      <c r="AA186" s="8">
        <f>V186/N186</f>
        <v>12.946899841017489</v>
      </c>
      <c r="AB186" s="4">
        <f>N186/6</f>
        <v>524.16666666666663</v>
      </c>
      <c r="AC186" s="4">
        <f>V186/6</f>
        <v>6786.333333333333</v>
      </c>
    </row>
    <row r="187" spans="1:29" hidden="1" x14ac:dyDescent="0.25">
      <c r="A187" t="str">
        <f>feed!A18</f>
        <v>Platypus Island</v>
      </c>
      <c r="B187" t="str">
        <f>feed!B18</f>
        <v>Mark0Polo</v>
      </c>
      <c r="C187" t="str">
        <f>feed!C18</f>
        <v>SPQR</v>
      </c>
      <c r="D187">
        <f>SUMPRODUCT(MID(0&amp;feed!D18,LARGE(INDEX(ISNUMBER(--MID(feed!D18,ROW($1:$19),1))*
ROW($1:$19),0),ROW($1:$19))+1,1)*10^ROW($1:$19)/10)</f>
        <v>6</v>
      </c>
      <c r="E187">
        <f>SUMPRODUCT(MID(0&amp;feed!E18,LARGE(INDEX(ISNUMBER(--MID(feed!E18,ROW($1:$19),1))*
ROW($1:$19),0),ROW($1:$19))+1,1)*10^ROW($1:$19)/10)</f>
        <v>5</v>
      </c>
      <c r="F187" t="str">
        <f>feed!F18</f>
        <v>Second World War surplus</v>
      </c>
      <c r="G187" t="str">
        <f>feed!G18</f>
        <v>Nice</v>
      </c>
      <c r="H187">
        <f>SUMPRODUCT(MID(0&amp;feed!H18,LARGE(INDEX(ISNUMBER(--MID(feed!H18,ROW($1:$19),1))*
ROW($1:$19),0),ROW($1:$19))+1,1)*10^ROW($1:$19)/10)</f>
        <v>4</v>
      </c>
      <c r="I187" t="str">
        <f>feed!I18</f>
        <v>Standard</v>
      </c>
      <c r="J187">
        <f>SUMPRODUCT(MID(0&amp;feed!J18,LARGE(INDEX(ISNUMBER(--MID(feed!J18,ROW($1:$19),1))*
ROW($1:$19),0),ROW($1:$19))+1,1)*10^ROW($1:$19)/10)</f>
        <v>0</v>
      </c>
      <c r="K187">
        <f>SUMPRODUCT(MID(0&amp;feed!K18,LARGE(INDEX(ISNUMBER(--MID(feed!K18,ROW($1:$19),1))*
ROW($1:$19),0),ROW($1:$19))+1,1)*10^ROW($1:$19)/10)</f>
        <v>40</v>
      </c>
      <c r="L187">
        <f>SUMPRODUCT(MID(0&amp;feed!L18,LARGE(INDEX(ISNUMBER(--MID(feed!L18,ROW($1:$19),1))*
ROW($1:$19),0),ROW($1:$19))+1,1)*10^ROW($1:$19)/10)</f>
        <v>21</v>
      </c>
      <c r="M187" t="str">
        <f>feed!M18</f>
        <v>Central Planning</v>
      </c>
      <c r="N187">
        <f>SUMPRODUCT(MID(0&amp;feed!N18,LARGE(INDEX(ISNUMBER(--MID(feed!N18,ROW($1:$5),1))*
ROW($1:$5),0),ROW($1:$5))+1,1)*10^ROW($1:$5)/10)</f>
        <v>4628</v>
      </c>
      <c r="O187">
        <f>SUMPRODUCT(MID(0&amp;feed!O18,LARGE(INDEX(ISNUMBER(--MID(feed!O18,ROW($1:$5),1))*
ROW($1:$5),0),ROW($1:$5))+1,1)*10^ROW($1:$5)/10)</f>
        <v>21</v>
      </c>
      <c r="P187">
        <f>feed!P18</f>
        <v>0</v>
      </c>
      <c r="Q187">
        <f>IF(P187=0,40, IF(P187="Depleted",0, IF(P187="Near Depletion",10, IF(P187="Plentiful",70, IF(P187="Untapped",90,"Error")))))</f>
        <v>40</v>
      </c>
      <c r="R187" t="str">
        <f>feed!Q18</f>
        <v>Meagre</v>
      </c>
      <c r="S187">
        <f>IF(R187="None",0, IF(R187="Meagre",1.5, IF(R187="Small",3, IF(R187="Mediocre",4.5, IF(R187="Somewhat Large",6, IF(R187="Large",7.5, IF(R187="Powerful",9, IF(R187="Very Powerful",10,"Error"))))))))</f>
        <v>1.5</v>
      </c>
      <c r="T187" t="str">
        <f>feed!R18</f>
        <v>Indochina</v>
      </c>
      <c r="U187" t="str">
        <f>feed!S18</f>
        <v>Soviet Union</v>
      </c>
      <c r="V18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56213</v>
      </c>
      <c r="W187" t="str">
        <f>feed!U18</f>
        <v>http://blocgame.com/stats.php?id=63909</v>
      </c>
      <c r="X187" s="4">
        <f>SUMPRODUCT(MID(0&amp;feed!V18,LARGE(INDEX(ISNUMBER(--MID(feed!V18,ROW($1:$5),1))*
ROW($1:$5),0),ROW($1:$5))+1,1)*10^ROW($1:$5)/10)</f>
        <v>0</v>
      </c>
      <c r="Y187">
        <f>feed!W18</f>
        <v>0</v>
      </c>
      <c r="Z187" s="4">
        <f>V187-H187*750-K187*375-L187*375</f>
        <v>30338</v>
      </c>
      <c r="AA187" s="8">
        <f>V187/N187</f>
        <v>12.146283491789109</v>
      </c>
      <c r="AB187" s="4">
        <f>N187/6</f>
        <v>771.33333333333337</v>
      </c>
      <c r="AC187" s="4">
        <f>V187/6</f>
        <v>9368.8333333333339</v>
      </c>
    </row>
    <row r="188" spans="1:29" hidden="1" x14ac:dyDescent="0.25">
      <c r="A188" t="str">
        <f>feed!A143</f>
        <v>Krakozhia</v>
      </c>
      <c r="B188" t="str">
        <f>feed!B143</f>
        <v>Ilyich</v>
      </c>
      <c r="C188" t="str">
        <f>feed!C143</f>
        <v>Interpol</v>
      </c>
      <c r="D188">
        <f>SUMPRODUCT(MID(0&amp;feed!D143,LARGE(INDEX(ISNUMBER(--MID(feed!D143,ROW($1:$19),1))*
ROW($1:$19),0),ROW($1:$19))+1,1)*10^ROW($1:$19)/10)</f>
        <v>118</v>
      </c>
      <c r="E188">
        <f>SUMPRODUCT(MID(0&amp;feed!E143,LARGE(INDEX(ISNUMBER(--MID(feed!E143,ROW($1:$19),1))*
ROW($1:$19),0),ROW($1:$19))+1,1)*10^ROW($1:$19)/10)</f>
        <v>2</v>
      </c>
      <c r="F188" t="str">
        <f>feed!F143</f>
        <v>Vietnam War surplus</v>
      </c>
      <c r="G188" t="str">
        <f>feed!G143</f>
        <v>Gandhi-like</v>
      </c>
      <c r="H188">
        <f>SUMPRODUCT(MID(0&amp;feed!H143,LARGE(INDEX(ISNUMBER(--MID(feed!H143,ROW($1:$19),1))*
ROW($1:$19),0),ROW($1:$19))+1,1)*10^ROW($1:$19)/10)</f>
        <v>4</v>
      </c>
      <c r="I188" t="str">
        <f>feed!I143</f>
        <v>Good</v>
      </c>
      <c r="J188">
        <f>SUMPRODUCT(MID(0&amp;feed!J143,LARGE(INDEX(ISNUMBER(--MID(feed!J143,ROW($1:$19),1))*
ROW($1:$19),0),ROW($1:$19))+1,1)*10^ROW($1:$19)/10)</f>
        <v>0</v>
      </c>
      <c r="K188">
        <f>SUMPRODUCT(MID(0&amp;feed!K143,LARGE(INDEX(ISNUMBER(--MID(feed!K143,ROW($1:$19),1))*
ROW($1:$19),0),ROW($1:$19))+1,1)*10^ROW($1:$19)/10)</f>
        <v>23</v>
      </c>
      <c r="L188">
        <f>SUMPRODUCT(MID(0&amp;feed!L143,LARGE(INDEX(ISNUMBER(--MID(feed!L143,ROW($1:$19),1))*
ROW($1:$19),0),ROW($1:$19))+1,1)*10^ROW($1:$19)/10)</f>
        <v>6</v>
      </c>
      <c r="M188" t="str">
        <f>feed!M143</f>
        <v>Central Planning</v>
      </c>
      <c r="N188">
        <f>SUMPRODUCT(MID(0&amp;feed!N143,LARGE(INDEX(ISNUMBER(--MID(feed!N143,ROW($1:$5),1))*
ROW($1:$5),0),ROW($1:$5))+1,1)*10^ROW($1:$5)/10)</f>
        <v>2938</v>
      </c>
      <c r="O188">
        <f>SUMPRODUCT(MID(0&amp;feed!O143,LARGE(INDEX(ISNUMBER(--MID(feed!O143,ROW($1:$5),1))*
ROW($1:$5),0),ROW($1:$5))+1,1)*10^ROW($1:$5)/10)</f>
        <v>348</v>
      </c>
      <c r="P188" t="str">
        <f>feed!P143</f>
        <v>Untapped</v>
      </c>
      <c r="Q188">
        <f>IF(P188=0,40, IF(P188="Depleted",0, IF(P188="Near Depletion",10, IF(P188="Plentiful",70, IF(P188="Untapped",90,"Error")))))</f>
        <v>90</v>
      </c>
      <c r="R188" t="str">
        <f>feed!Q143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feed!R143</f>
        <v>Pacific Rim</v>
      </c>
      <c r="U188" t="str">
        <f>feed!S143</f>
        <v>Soviet Union</v>
      </c>
      <c r="V188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28409</v>
      </c>
      <c r="W188" t="str">
        <f>feed!U143</f>
        <v>http://blocgame.com/stats.php?id=39065</v>
      </c>
      <c r="X188" s="4">
        <f>SUMPRODUCT(MID(0&amp;feed!V143,LARGE(INDEX(ISNUMBER(--MID(feed!V143,ROW($1:$5),1))*
ROW($1:$5),0),ROW($1:$5))+1,1)*10^ROW($1:$5)/10)</f>
        <v>0</v>
      </c>
      <c r="Y188">
        <f>feed!W143</f>
        <v>0</v>
      </c>
      <c r="Z188" s="4">
        <f>V188-H188*750-K188*375-L188*375</f>
        <v>14534</v>
      </c>
      <c r="AA188" s="8">
        <f>V188/N188</f>
        <v>9.6695030633083725</v>
      </c>
      <c r="AB188" s="4">
        <f>N188/6</f>
        <v>489.66666666666669</v>
      </c>
      <c r="AC188" s="4">
        <f>V188/6</f>
        <v>4734.833333333333</v>
      </c>
    </row>
    <row r="189" spans="1:29" hidden="1" x14ac:dyDescent="0.25">
      <c r="A189" t="str">
        <f>feed!A61</f>
        <v>Glubistan</v>
      </c>
      <c r="B189" t="str">
        <f>feed!B61</f>
        <v>Glub</v>
      </c>
      <c r="C189" t="str">
        <f>feed!C61</f>
        <v>SPQR</v>
      </c>
      <c r="D189">
        <f>SUMPRODUCT(MID(0&amp;feed!D61,LARGE(INDEX(ISNUMBER(--MID(feed!D61,ROW($1:$19),1))*
ROW($1:$19),0),ROW($1:$19))+1,1)*10^ROW($1:$19)/10)</f>
        <v>109</v>
      </c>
      <c r="E189">
        <f>SUMPRODUCT(MID(0&amp;feed!E61,LARGE(INDEX(ISNUMBER(--MID(feed!E61,ROW($1:$19),1))*
ROW($1:$19),0),ROW($1:$19))+1,1)*10^ROW($1:$19)/10)</f>
        <v>3</v>
      </c>
      <c r="F189" t="str">
        <f>feed!F61</f>
        <v>Vietnam War surplus</v>
      </c>
      <c r="G189" t="str">
        <f>feed!G61</f>
        <v>Good</v>
      </c>
      <c r="H189">
        <f>SUMPRODUCT(MID(0&amp;feed!H61,LARGE(INDEX(ISNUMBER(--MID(feed!H61,ROW($1:$19),1))*
ROW($1:$19),0),ROW($1:$19))+1,1)*10^ROW($1:$19)/10)</f>
        <v>4</v>
      </c>
      <c r="I189" t="str">
        <f>feed!I61</f>
        <v>Undisciplined Rabble</v>
      </c>
      <c r="J189">
        <f>SUMPRODUCT(MID(0&amp;feed!J61,LARGE(INDEX(ISNUMBER(--MID(feed!J61,ROW($1:$19),1))*
ROW($1:$19),0),ROW($1:$19))+1,1)*10^ROW($1:$19)/10)</f>
        <v>0</v>
      </c>
      <c r="K189">
        <f>SUMPRODUCT(MID(0&amp;feed!K61,LARGE(INDEX(ISNUMBER(--MID(feed!K61,ROW($1:$19),1))*
ROW($1:$19),0),ROW($1:$19))+1,1)*10^ROW($1:$19)/10)</f>
        <v>25</v>
      </c>
      <c r="L189">
        <f>SUMPRODUCT(MID(0&amp;feed!L61,LARGE(INDEX(ISNUMBER(--MID(feed!L61,ROW($1:$19),1))*
ROW($1:$19),0),ROW($1:$19))+1,1)*10^ROW($1:$19)/10)</f>
        <v>14</v>
      </c>
      <c r="M189" t="str">
        <f>feed!M61</f>
        <v>Central Planning</v>
      </c>
      <c r="N189">
        <f>SUMPRODUCT(MID(0&amp;feed!N61,LARGE(INDEX(ISNUMBER(--MID(feed!N61,ROW($1:$5),1))*
ROW($1:$5),0),ROW($1:$5))+1,1)*10^ROW($1:$5)/10)</f>
        <v>3735</v>
      </c>
      <c r="O189">
        <f>SUMPRODUCT(MID(0&amp;feed!O61,LARGE(INDEX(ISNUMBER(--MID(feed!O61,ROW($1:$5),1))*
ROW($1:$5),0),ROW($1:$5))+1,1)*10^ROW($1:$5)/10)</f>
        <v>1768</v>
      </c>
      <c r="P189" t="str">
        <f>feed!P61</f>
        <v>Plentiful</v>
      </c>
      <c r="Q189">
        <f>IF(P189=0,40, IF(P189="Depleted",0, IF(P189="Near Depletion",10, IF(P189="Plentiful",70, IF(P189="Untapped",90,"Error")))))</f>
        <v>70</v>
      </c>
      <c r="R189" t="str">
        <f>feed!Q61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feed!R61</f>
        <v>Arabia</v>
      </c>
      <c r="U189" t="str">
        <f>feed!S61</f>
        <v>Soviet Union</v>
      </c>
      <c r="V18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189" t="str">
        <f>feed!U61</f>
        <v>http://blocgame.com/stats.php?id=63027</v>
      </c>
      <c r="X189" s="4">
        <f>SUMPRODUCT(MID(0&amp;feed!V61,LARGE(INDEX(ISNUMBER(--MID(feed!V61,ROW($1:$5),1))*
ROW($1:$5),0),ROW($1:$5))+1,1)*10^ROW($1:$5)/10)</f>
        <v>0</v>
      </c>
      <c r="Y189">
        <f>feed!W61</f>
        <v>0</v>
      </c>
      <c r="Z189" s="4">
        <f>V189-H189*750-K189*375-L189*375</f>
        <v>16342</v>
      </c>
      <c r="AA189" s="8">
        <f>V189/N189</f>
        <v>9.0942436412315928</v>
      </c>
      <c r="AB189" s="4">
        <f>N189/6</f>
        <v>622.5</v>
      </c>
      <c r="AC189" s="4">
        <f>V189/6</f>
        <v>5661.166666666667</v>
      </c>
    </row>
    <row r="190" spans="1:29" hidden="1" x14ac:dyDescent="0.25">
      <c r="A190" t="str">
        <f>feed!A587</f>
        <v>New Granada</v>
      </c>
      <c r="B190" t="str">
        <f>feed!B587</f>
        <v>Huey Long</v>
      </c>
      <c r="C190">
        <f>feed!C587</f>
        <v>0</v>
      </c>
      <c r="D190">
        <f>SUMPRODUCT(MID(0&amp;feed!D587,LARGE(INDEX(ISNUMBER(--MID(feed!D587,ROW($1:$19),1))*
ROW($1:$19),0),ROW($1:$19))+1,1)*10^ROW($1:$19)/10)</f>
        <v>110</v>
      </c>
      <c r="E190">
        <f>SUMPRODUCT(MID(0&amp;feed!E587,LARGE(INDEX(ISNUMBER(--MID(feed!E587,ROW($1:$19),1))*
ROW($1:$19),0),ROW($1:$19))+1,1)*10^ROW($1:$19)/10)</f>
        <v>0</v>
      </c>
      <c r="F190" t="str">
        <f>feed!F587</f>
        <v>Second World War surplus</v>
      </c>
      <c r="G190" t="str">
        <f>feed!G587</f>
        <v>Gandhi-like</v>
      </c>
      <c r="H190">
        <f>SUMPRODUCT(MID(0&amp;feed!H587,LARGE(INDEX(ISNUMBER(--MID(feed!H587,ROW($1:$19),1))*
ROW($1:$19),0),ROW($1:$19))+1,1)*10^ROW($1:$19)/10)</f>
        <v>3</v>
      </c>
      <c r="I190" t="str">
        <f>feed!I587</f>
        <v>Good</v>
      </c>
      <c r="J190">
        <f>SUMPRODUCT(MID(0&amp;feed!J587,LARGE(INDEX(ISNUMBER(--MID(feed!J587,ROW($1:$19),1))*
ROW($1:$19),0),ROW($1:$19))+1,1)*10^ROW($1:$19)/10)</f>
        <v>159</v>
      </c>
      <c r="K190">
        <f>SUMPRODUCT(MID(0&amp;feed!K587,LARGE(INDEX(ISNUMBER(--MID(feed!K587,ROW($1:$19),1))*
ROW($1:$19),0),ROW($1:$19))+1,1)*10^ROW($1:$19)/10)</f>
        <v>21</v>
      </c>
      <c r="L190">
        <f>SUMPRODUCT(MID(0&amp;feed!L587,LARGE(INDEX(ISNUMBER(--MID(feed!L587,ROW($1:$19),1))*
ROW($1:$19),0),ROW($1:$19))+1,1)*10^ROW($1:$19)/10)</f>
        <v>7</v>
      </c>
      <c r="M190" t="str">
        <f>feed!M587</f>
        <v>Mixed Economy</v>
      </c>
      <c r="N190">
        <f>SUMPRODUCT(MID(0&amp;feed!N587,LARGE(INDEX(ISNUMBER(--MID(feed!N587,ROW($1:$5),1))*
ROW($1:$5),0),ROW($1:$5))+1,1)*10^ROW($1:$5)/10)</f>
        <v>1028</v>
      </c>
      <c r="O190">
        <f>SUMPRODUCT(MID(0&amp;feed!O587,LARGE(INDEX(ISNUMBER(--MID(feed!O587,ROW($1:$5),1))*
ROW($1:$5),0),ROW($1:$5))+1,1)*10^ROW($1:$5)/10)</f>
        <v>246</v>
      </c>
      <c r="P190" t="str">
        <f>feed!P587</f>
        <v>Untapped</v>
      </c>
      <c r="Q190">
        <f>IF(P190=0,40, IF(P190="Depleted",0, IF(P190="Near Depletion",10, IF(P190="Plentiful",70, IF(P190="Untapped",90,"Error")))))</f>
        <v>90</v>
      </c>
      <c r="R190" t="str">
        <f>feed!Q587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feed!R587</f>
        <v>Southern Cone</v>
      </c>
      <c r="U190" t="str">
        <f>feed!S587</f>
        <v>United States</v>
      </c>
      <c r="V19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29677</v>
      </c>
      <c r="W190" t="str">
        <f>feed!U587</f>
        <v>http://blocgame.com/stats.php?id=63401</v>
      </c>
      <c r="X190" s="4">
        <f>SUMPRODUCT(MID(0&amp;feed!V587,LARGE(INDEX(ISNUMBER(--MID(feed!V587,ROW($1:$5),1))*
ROW($1:$5),0),ROW($1:$5))+1,1)*10^ROW($1:$5)/10)</f>
        <v>0</v>
      </c>
      <c r="Y190">
        <f>feed!W587</f>
        <v>0</v>
      </c>
      <c r="Z190" s="4">
        <f>V190-H190*750-K190*375-L190*375</f>
        <v>16927</v>
      </c>
      <c r="AA190" s="8">
        <f>V190/N190</f>
        <v>28.868677042801558</v>
      </c>
      <c r="AB190" s="4">
        <f>N190/6</f>
        <v>171.33333333333334</v>
      </c>
      <c r="AC190" s="4">
        <f>V190/6</f>
        <v>4946.166666666667</v>
      </c>
    </row>
    <row r="191" spans="1:29" hidden="1" x14ac:dyDescent="0.25">
      <c r="A191" t="str">
        <f>feed!A45</f>
        <v>Junovia</v>
      </c>
      <c r="B191" t="str">
        <f>feed!B45</f>
        <v>dontworryaboutit</v>
      </c>
      <c r="C191" t="str">
        <f>feed!C45</f>
        <v>Interpol</v>
      </c>
      <c r="D191">
        <f>SUMPRODUCT(MID(0&amp;feed!D45,LARGE(INDEX(ISNUMBER(--MID(feed!D45,ROW($1:$19),1))*
ROW($1:$19),0),ROW($1:$19))+1,1)*10^ROW($1:$19)/10)</f>
        <v>76</v>
      </c>
      <c r="E191">
        <f>SUMPRODUCT(MID(0&amp;feed!E45,LARGE(INDEX(ISNUMBER(--MID(feed!E45,ROW($1:$19),1))*
ROW($1:$19),0),ROW($1:$19))+1,1)*10^ROW($1:$19)/10)</f>
        <v>9</v>
      </c>
      <c r="F191" t="str">
        <f>feed!F45</f>
        <v>Second World War surplus</v>
      </c>
      <c r="G191" t="str">
        <f>feed!G45</f>
        <v>Gandhi-like</v>
      </c>
      <c r="H191">
        <f>SUMPRODUCT(MID(0&amp;feed!H45,LARGE(INDEX(ISNUMBER(--MID(feed!H45,ROW($1:$19),1))*
ROW($1:$19),0),ROW($1:$19))+1,1)*10^ROW($1:$19)/10)</f>
        <v>3</v>
      </c>
      <c r="I191" t="str">
        <f>feed!I45</f>
        <v>Good</v>
      </c>
      <c r="J191">
        <f>SUMPRODUCT(MID(0&amp;feed!J45,LARGE(INDEX(ISNUMBER(--MID(feed!J45,ROW($1:$19),1))*
ROW($1:$19),0),ROW($1:$19))+1,1)*10^ROW($1:$19)/10)</f>
        <v>142</v>
      </c>
      <c r="K191">
        <f>SUMPRODUCT(MID(0&amp;feed!K45,LARGE(INDEX(ISNUMBER(--MID(feed!K45,ROW($1:$19),1))*
ROW($1:$19),0),ROW($1:$19))+1,1)*10^ROW($1:$19)/10)</f>
        <v>24</v>
      </c>
      <c r="L191">
        <f>SUMPRODUCT(MID(0&amp;feed!L45,LARGE(INDEX(ISNUMBER(--MID(feed!L45,ROW($1:$19),1))*
ROW($1:$19),0),ROW($1:$19))+1,1)*10^ROW($1:$19)/10)</f>
        <v>7</v>
      </c>
      <c r="M191" t="str">
        <f>feed!M45</f>
        <v>Free Market</v>
      </c>
      <c r="N191">
        <f>SUMPRODUCT(MID(0&amp;feed!N45,LARGE(INDEX(ISNUMBER(--MID(feed!N45,ROW($1:$5),1))*
ROW($1:$5),0),ROW($1:$5))+1,1)*10^ROW($1:$5)/10)</f>
        <v>3973</v>
      </c>
      <c r="O191">
        <f>SUMPRODUCT(MID(0&amp;feed!O45,LARGE(INDEX(ISNUMBER(--MID(feed!O45,ROW($1:$5),1))*
ROW($1:$5),0),ROW($1:$5))+1,1)*10^ROW($1:$5)/10)</f>
        <v>108</v>
      </c>
      <c r="P191" t="str">
        <f>feed!P45</f>
        <v>Untapped</v>
      </c>
      <c r="Q191">
        <f>IF(P191=0,40, IF(P191="Depleted",0, IF(P191="Near Depletion",10, IF(P191="Plentiful",70, IF(P191="Untapped",90,"Error")))))</f>
        <v>90</v>
      </c>
      <c r="R191" t="str">
        <f>feed!Q45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feed!R45</f>
        <v>Pacific Rim</v>
      </c>
      <c r="U191" t="str">
        <f>feed!S45</f>
        <v>Neutral</v>
      </c>
      <c r="V19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W191" t="str">
        <f>feed!U45</f>
        <v>http://blocgame.com/stats.php?id=63088</v>
      </c>
      <c r="X191" s="4">
        <f>SUMPRODUCT(MID(0&amp;feed!V45,LARGE(INDEX(ISNUMBER(--MID(feed!V45,ROW($1:$5),1))*
ROW($1:$5),0),ROW($1:$5))+1,1)*10^ROW($1:$5)/10)</f>
        <v>0</v>
      </c>
      <c r="Y191">
        <f>feed!W45</f>
        <v>0</v>
      </c>
      <c r="Z191" s="4">
        <f>V191-H191*750-K191*375-L191*375</f>
        <v>7009</v>
      </c>
      <c r="AA191" s="8">
        <f>V191/N191</f>
        <v>5.2564812484268817</v>
      </c>
      <c r="AB191" s="4">
        <f>N191/6</f>
        <v>662.16666666666663</v>
      </c>
      <c r="AC191" s="4">
        <f>V191/6</f>
        <v>3480.6666666666665</v>
      </c>
    </row>
    <row r="192" spans="1:29" hidden="1" x14ac:dyDescent="0.25">
      <c r="A192" t="str">
        <f>feed!A176</f>
        <v>Zen killer</v>
      </c>
      <c r="B192" t="str">
        <f>feed!B176</f>
        <v>Jermainecrazy2157</v>
      </c>
      <c r="C192" t="str">
        <f>feed!C176</f>
        <v>Brotherhood of Nod</v>
      </c>
      <c r="D192">
        <f>SUMPRODUCT(MID(0&amp;feed!D176,LARGE(INDEX(ISNUMBER(--MID(feed!D176,ROW($1:$19),1))*
ROW($1:$19),0),ROW($1:$19))+1,1)*10^ROW($1:$19)/10)</f>
        <v>9</v>
      </c>
      <c r="E192">
        <f>SUMPRODUCT(MID(0&amp;feed!E176,LARGE(INDEX(ISNUMBER(--MID(feed!E176,ROW($1:$19),1))*
ROW($1:$19),0),ROW($1:$19))+1,1)*10^ROW($1:$19)/10)</f>
        <v>9</v>
      </c>
      <c r="F192" t="str">
        <f>feed!F176</f>
        <v>Second World War surplus</v>
      </c>
      <c r="G192" t="str">
        <f>feed!G176</f>
        <v>Gandhi-like</v>
      </c>
      <c r="H192">
        <f>SUMPRODUCT(MID(0&amp;feed!H176,LARGE(INDEX(ISNUMBER(--MID(feed!H176,ROW($1:$19),1))*
ROW($1:$19),0),ROW($1:$19))+1,1)*10^ROW($1:$19)/10)</f>
        <v>3</v>
      </c>
      <c r="I192" t="str">
        <f>feed!I176</f>
        <v>Elite</v>
      </c>
      <c r="J192">
        <f>SUMPRODUCT(MID(0&amp;feed!J176,LARGE(INDEX(ISNUMBER(--MID(feed!J176,ROW($1:$19),1))*
ROW($1:$19),0),ROW($1:$19))+1,1)*10^ROW($1:$19)/10)</f>
        <v>130</v>
      </c>
      <c r="K192">
        <f>SUMPRODUCT(MID(0&amp;feed!K176,LARGE(INDEX(ISNUMBER(--MID(feed!K176,ROW($1:$19),1))*
ROW($1:$19),0),ROW($1:$19))+1,1)*10^ROW($1:$19)/10)</f>
        <v>20</v>
      </c>
      <c r="L192">
        <f>SUMPRODUCT(MID(0&amp;feed!L176,LARGE(INDEX(ISNUMBER(--MID(feed!L176,ROW($1:$19),1))*
ROW($1:$19),0),ROW($1:$19))+1,1)*10^ROW($1:$19)/10)</f>
        <v>8</v>
      </c>
      <c r="M192" t="str">
        <f>feed!M176</f>
        <v>Central Planning</v>
      </c>
      <c r="N192">
        <f>SUMPRODUCT(MID(0&amp;feed!N176,LARGE(INDEX(ISNUMBER(--MID(feed!N176,ROW($1:$5),1))*
ROW($1:$5),0),ROW($1:$5))+1,1)*10^ROW($1:$5)/10)</f>
        <v>2711</v>
      </c>
      <c r="O192">
        <f>SUMPRODUCT(MID(0&amp;feed!O176,LARGE(INDEX(ISNUMBER(--MID(feed!O176,ROW($1:$5),1))*
ROW($1:$5),0),ROW($1:$5))+1,1)*10^ROW($1:$5)/10)</f>
        <v>8</v>
      </c>
      <c r="P192" t="str">
        <f>feed!P176</f>
        <v>Untapped</v>
      </c>
      <c r="Q192">
        <f>IF(P192=0,40, IF(P192="Depleted",0, IF(P192="Near Depletion",10, IF(P192="Plentiful",70, IF(P192="Untapped",90,"Error")))))</f>
        <v>90</v>
      </c>
      <c r="R192" t="str">
        <f>feed!Q176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feed!R176</f>
        <v>Pacific Rim</v>
      </c>
      <c r="U192" t="str">
        <f>feed!S176</f>
        <v>Soviet Union</v>
      </c>
      <c r="V192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38779</v>
      </c>
      <c r="W192" t="str">
        <f>feed!U176</f>
        <v>http://blocgame.com/stats.php?id=63107</v>
      </c>
      <c r="X192" s="4">
        <f>SUMPRODUCT(MID(0&amp;feed!V176,LARGE(INDEX(ISNUMBER(--MID(feed!V176,ROW($1:$5),1))*
ROW($1:$5),0),ROW($1:$5))+1,1)*10^ROW($1:$5)/10)</f>
        <v>0</v>
      </c>
      <c r="Y192">
        <f>feed!W176</f>
        <v>0</v>
      </c>
      <c r="Z192" s="4">
        <f>V192-H192*750-K192*375-L192*375</f>
        <v>26029</v>
      </c>
      <c r="AA192" s="8">
        <f>V192/N192</f>
        <v>14.304315750645518</v>
      </c>
      <c r="AB192" s="4">
        <f>N192/6</f>
        <v>451.83333333333331</v>
      </c>
      <c r="AC192" s="4">
        <f>V192/6</f>
        <v>6463.166666666667</v>
      </c>
    </row>
    <row r="193" spans="1:29" hidden="1" x14ac:dyDescent="0.25">
      <c r="A193" t="str">
        <f>feed!A186</f>
        <v>Zinlandia</v>
      </c>
      <c r="B193" t="str">
        <f>feed!B186</f>
        <v>Alaah</v>
      </c>
      <c r="C193">
        <f>feed!C186</f>
        <v>0</v>
      </c>
      <c r="D193">
        <f>SUMPRODUCT(MID(0&amp;feed!D186,LARGE(INDEX(ISNUMBER(--MID(feed!D186,ROW($1:$19),1))*
ROW($1:$19),0),ROW($1:$19))+1,1)*10^ROW($1:$19)/10)</f>
        <v>9</v>
      </c>
      <c r="E193">
        <f>SUMPRODUCT(MID(0&amp;feed!E186,LARGE(INDEX(ISNUMBER(--MID(feed!E186,ROW($1:$19),1))*
ROW($1:$19),0),ROW($1:$19))+1,1)*10^ROW($1:$19)/10)</f>
        <v>6</v>
      </c>
      <c r="F193" t="str">
        <f>feed!F186</f>
        <v>Korean War surplus</v>
      </c>
      <c r="G193" t="str">
        <f>feed!G186</f>
        <v>Gandhi-like</v>
      </c>
      <c r="H193">
        <f>SUMPRODUCT(MID(0&amp;feed!H186,LARGE(INDEX(ISNUMBER(--MID(feed!H186,ROW($1:$19),1))*
ROW($1:$19),0),ROW($1:$19))+1,1)*10^ROW($1:$19)/10)</f>
        <v>3</v>
      </c>
      <c r="I193" t="str">
        <f>feed!I186</f>
        <v>Good</v>
      </c>
      <c r="J193">
        <f>SUMPRODUCT(MID(0&amp;feed!J186,LARGE(INDEX(ISNUMBER(--MID(feed!J186,ROW($1:$19),1))*
ROW($1:$19),0),ROW($1:$19))+1,1)*10^ROW($1:$19)/10)</f>
        <v>122</v>
      </c>
      <c r="K193">
        <f>SUMPRODUCT(MID(0&amp;feed!K186,LARGE(INDEX(ISNUMBER(--MID(feed!K186,ROW($1:$19),1))*
ROW($1:$19),0),ROW($1:$19))+1,1)*10^ROW($1:$19)/10)</f>
        <v>40</v>
      </c>
      <c r="L193">
        <f>SUMPRODUCT(MID(0&amp;feed!L186,LARGE(INDEX(ISNUMBER(--MID(feed!L186,ROW($1:$19),1))*
ROW($1:$19),0),ROW($1:$19))+1,1)*10^ROW($1:$19)/10)</f>
        <v>7</v>
      </c>
      <c r="M193" t="str">
        <f>feed!M186</f>
        <v>Central Planning</v>
      </c>
      <c r="N193">
        <f>SUMPRODUCT(MID(0&amp;feed!N186,LARGE(INDEX(ISNUMBER(--MID(feed!N186,ROW($1:$5),1))*
ROW($1:$5),0),ROW($1:$5))+1,1)*10^ROW($1:$5)/10)</f>
        <v>2662</v>
      </c>
      <c r="O193">
        <f>SUMPRODUCT(MID(0&amp;feed!O186,LARGE(INDEX(ISNUMBER(--MID(feed!O186,ROW($1:$5),1))*
ROW($1:$5),0),ROW($1:$5))+1,1)*10^ROW($1:$5)/10)</f>
        <v>0</v>
      </c>
      <c r="P193" t="str">
        <f>feed!P186</f>
        <v>Untapped</v>
      </c>
      <c r="Q193">
        <f>IF(P193=0,40, IF(P193="Depleted",0, IF(P193="Near Depletion",10, IF(P193="Plentiful",70, IF(P193="Untapped",90,"Error")))))</f>
        <v>90</v>
      </c>
      <c r="R193" t="str">
        <f>feed!Q186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feed!R186</f>
        <v>Amazonia</v>
      </c>
      <c r="U193" t="str">
        <f>feed!S186</f>
        <v>Soviet Union</v>
      </c>
      <c r="V193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27298</v>
      </c>
      <c r="W193" t="str">
        <f>feed!U186</f>
        <v>http://blocgame.com/stats.php?id=45831</v>
      </c>
      <c r="X193" s="4">
        <f>SUMPRODUCT(MID(0&amp;feed!V186,LARGE(INDEX(ISNUMBER(--MID(feed!V186,ROW($1:$5),1))*
ROW($1:$5),0),ROW($1:$5))+1,1)*10^ROW($1:$5)/10)</f>
        <v>0</v>
      </c>
      <c r="Y193">
        <f>feed!W186</f>
        <v>0</v>
      </c>
      <c r="Z193" s="4">
        <f>V193-H193*750-K193*375-L193*375</f>
        <v>7423</v>
      </c>
      <c r="AA193" s="8">
        <f>V193/N193</f>
        <v>10.254695717505635</v>
      </c>
      <c r="AB193" s="4">
        <f>N193/6</f>
        <v>443.66666666666669</v>
      </c>
      <c r="AC193" s="4">
        <f>V193/6</f>
        <v>4549.666666666667</v>
      </c>
    </row>
    <row r="194" spans="1:29" hidden="1" x14ac:dyDescent="0.25">
      <c r="A194" t="str">
        <f>feed!A195</f>
        <v>Gulam</v>
      </c>
      <c r="B194" t="str">
        <f>feed!B195</f>
        <v>Galak</v>
      </c>
      <c r="C194" t="str">
        <f>feed!C195</f>
        <v>PIRATES</v>
      </c>
      <c r="D194">
        <f>SUMPRODUCT(MID(0&amp;feed!D195,LARGE(INDEX(ISNUMBER(--MID(feed!D195,ROW($1:$19),1))*
ROW($1:$19),0),ROW($1:$19))+1,1)*10^ROW($1:$19)/10)</f>
        <v>8</v>
      </c>
      <c r="E194">
        <f>SUMPRODUCT(MID(0&amp;feed!E195,LARGE(INDEX(ISNUMBER(--MID(feed!E195,ROW($1:$19),1))*
ROW($1:$19),0),ROW($1:$19))+1,1)*10^ROW($1:$19)/10)</f>
        <v>5</v>
      </c>
      <c r="F194" t="str">
        <f>feed!F195</f>
        <v>First World War surplus</v>
      </c>
      <c r="G194" t="str">
        <f>feed!G195</f>
        <v>Questionable</v>
      </c>
      <c r="H194">
        <f>SUMPRODUCT(MID(0&amp;feed!H195,LARGE(INDEX(ISNUMBER(--MID(feed!H195,ROW($1:$19),1))*
ROW($1:$19),0),ROW($1:$19))+1,1)*10^ROW($1:$19)/10)</f>
        <v>3</v>
      </c>
      <c r="I194" t="str">
        <f>feed!I195</f>
        <v>Undisciplined Rabble</v>
      </c>
      <c r="J194">
        <f>SUMPRODUCT(MID(0&amp;feed!J195,LARGE(INDEX(ISNUMBER(--MID(feed!J195,ROW($1:$19),1))*
ROW($1:$19),0),ROW($1:$19))+1,1)*10^ROW($1:$19)/10)</f>
        <v>82</v>
      </c>
      <c r="K194">
        <f>SUMPRODUCT(MID(0&amp;feed!K195,LARGE(INDEX(ISNUMBER(--MID(feed!K195,ROW($1:$19),1))*
ROW($1:$19),0),ROW($1:$19))+1,1)*10^ROW($1:$19)/10)</f>
        <v>1</v>
      </c>
      <c r="L194">
        <f>SUMPRODUCT(MID(0&amp;feed!L195,LARGE(INDEX(ISNUMBER(--MID(feed!L195,ROW($1:$19),1))*
ROW($1:$19),0),ROW($1:$19))+1,1)*10^ROW($1:$19)/10)</f>
        <v>0</v>
      </c>
      <c r="M194" t="str">
        <f>feed!M195</f>
        <v>Mixed Economy</v>
      </c>
      <c r="N194">
        <f>SUMPRODUCT(MID(0&amp;feed!N195,LARGE(INDEX(ISNUMBER(--MID(feed!N195,ROW($1:$5),1))*
ROW($1:$5),0),ROW($1:$5))+1,1)*10^ROW($1:$5)/10)</f>
        <v>2600</v>
      </c>
      <c r="O194">
        <f>SUMPRODUCT(MID(0&amp;feed!O195,LARGE(INDEX(ISNUMBER(--MID(feed!O195,ROW($1:$5),1))*
ROW($1:$5),0),ROW($1:$5))+1,1)*10^ROW($1:$5)/10)</f>
        <v>505</v>
      </c>
      <c r="P194" t="str">
        <f>feed!P195</f>
        <v>Untapped</v>
      </c>
      <c r="Q194">
        <f>IF(P194=0,40, IF(P194="Depleted",0, IF(P194="Near Depletion",10, IF(P194="Plentiful",70, IF(P194="Untapped",90,"Error")))))</f>
        <v>90</v>
      </c>
      <c r="R194" t="str">
        <f>feed!Q195</f>
        <v>Mediocre</v>
      </c>
      <c r="S194">
        <f>IF(R194="None",0, IF(R194="Meagre",1.5, IF(R194="Small",3, IF(R194="Mediocre",4.5, IF(R194="Somewhat Large",6, IF(R194="Large",7.5, IF(R194="Powerful",9, IF(R194="Very Powerful",10,"Error"))))))))</f>
        <v>4.5</v>
      </c>
      <c r="T194" t="str">
        <f>feed!R195</f>
        <v>Pacific Rim</v>
      </c>
      <c r="U194" t="str">
        <f>feed!S195</f>
        <v>Neutral</v>
      </c>
      <c r="V19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13951</v>
      </c>
      <c r="W194" t="str">
        <f>feed!U195</f>
        <v>http://blocgame.com/stats.php?id=63645</v>
      </c>
      <c r="X194" s="4">
        <f>SUMPRODUCT(MID(0&amp;feed!V195,LARGE(INDEX(ISNUMBER(--MID(feed!V195,ROW($1:$5),1))*
ROW($1:$5),0),ROW($1:$5))+1,1)*10^ROW($1:$5)/10)</f>
        <v>0</v>
      </c>
      <c r="Y194">
        <f>feed!W195</f>
        <v>0</v>
      </c>
      <c r="Z194" s="4">
        <f>V194-H194*750-K194*375-L194*375</f>
        <v>11326</v>
      </c>
      <c r="AA194" s="8">
        <f>V194/N194</f>
        <v>5.3657692307692306</v>
      </c>
      <c r="AB194" s="4">
        <f>N194/6</f>
        <v>433.33333333333331</v>
      </c>
      <c r="AC194" s="4">
        <f>V194/6</f>
        <v>2325.1666666666665</v>
      </c>
    </row>
    <row r="195" spans="1:29" hidden="1" x14ac:dyDescent="0.25">
      <c r="A195" t="str">
        <f>feed!A72</f>
        <v>Batu putih</v>
      </c>
      <c r="B195" t="str">
        <f>feed!B72</f>
        <v>Harzan</v>
      </c>
      <c r="C195" t="str">
        <f>feed!C72</f>
        <v>The Federal Colonies</v>
      </c>
      <c r="D195">
        <f>SUMPRODUCT(MID(0&amp;feed!D72,LARGE(INDEX(ISNUMBER(--MID(feed!D72,ROW($1:$19),1))*
ROW($1:$19),0),ROW($1:$19))+1,1)*10^ROW($1:$19)/10)</f>
        <v>2</v>
      </c>
      <c r="E195">
        <f>SUMPRODUCT(MID(0&amp;feed!E72,LARGE(INDEX(ISNUMBER(--MID(feed!E72,ROW($1:$19),1))*
ROW($1:$19),0),ROW($1:$19))+1,1)*10^ROW($1:$19)/10)</f>
        <v>3</v>
      </c>
      <c r="F195" t="str">
        <f>feed!F72</f>
        <v>Second World War surplus</v>
      </c>
      <c r="G195" t="str">
        <f>feed!G72</f>
        <v>Gandhi-like</v>
      </c>
      <c r="H195">
        <f>SUMPRODUCT(MID(0&amp;feed!H72,LARGE(INDEX(ISNUMBER(--MID(feed!H72,ROW($1:$19),1))*
ROW($1:$19),0),ROW($1:$19))+1,1)*10^ROW($1:$19)/10)</f>
        <v>3</v>
      </c>
      <c r="I195" t="str">
        <f>feed!I72</f>
        <v>Elite</v>
      </c>
      <c r="J195">
        <f>SUMPRODUCT(MID(0&amp;feed!J72,LARGE(INDEX(ISNUMBER(--MID(feed!J72,ROW($1:$19),1))*
ROW($1:$19),0),ROW($1:$19))+1,1)*10^ROW($1:$19)/10)</f>
        <v>76</v>
      </c>
      <c r="K195">
        <f>SUMPRODUCT(MID(0&amp;feed!K72,LARGE(INDEX(ISNUMBER(--MID(feed!K72,ROW($1:$19),1))*
ROW($1:$19),0),ROW($1:$19))+1,1)*10^ROW($1:$19)/10)</f>
        <v>0</v>
      </c>
      <c r="L195">
        <f>SUMPRODUCT(MID(0&amp;feed!L72,LARGE(INDEX(ISNUMBER(--MID(feed!L72,ROW($1:$19),1))*
ROW($1:$19),0),ROW($1:$19))+1,1)*10^ROW($1:$19)/10)</f>
        <v>3</v>
      </c>
      <c r="M195" t="str">
        <f>feed!M72</f>
        <v>Central Planning</v>
      </c>
      <c r="N195">
        <f>SUMPRODUCT(MID(0&amp;feed!N72,LARGE(INDEX(ISNUMBER(--MID(feed!N72,ROW($1:$5),1))*
ROW($1:$5),0),ROW($1:$5))+1,1)*10^ROW($1:$5)/10)</f>
        <v>3656</v>
      </c>
      <c r="O195">
        <f>SUMPRODUCT(MID(0&amp;feed!O72,LARGE(INDEX(ISNUMBER(--MID(feed!O72,ROW($1:$5),1))*
ROW($1:$5),0),ROW($1:$5))+1,1)*10^ROW($1:$5)/10)</f>
        <v>0</v>
      </c>
      <c r="P195" t="str">
        <f>feed!P72</f>
        <v>Near Depletion</v>
      </c>
      <c r="Q195">
        <f>IF(P195=0,40, IF(P195="Depleted",0, IF(P195="Near Depletion",10, IF(P195="Plentiful",70, IF(P195="Untapped",90,"Error")))))</f>
        <v>10</v>
      </c>
      <c r="R195" t="str">
        <f>feed!Q72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feed!R72</f>
        <v>East Indies</v>
      </c>
      <c r="U195" t="str">
        <f>feed!S72</f>
        <v>Soviet Union</v>
      </c>
      <c r="V195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3242</v>
      </c>
      <c r="W195" t="str">
        <f>feed!U72</f>
        <v>http://blocgame.com/stats.php?id=61926</v>
      </c>
      <c r="X195" s="4">
        <f>SUMPRODUCT(MID(0&amp;feed!V72,LARGE(INDEX(ISNUMBER(--MID(feed!V72,ROW($1:$5),1))*
ROW($1:$5),0),ROW($1:$5))+1,1)*10^ROW($1:$5)/10)</f>
        <v>0</v>
      </c>
      <c r="Y195">
        <f>feed!W72</f>
        <v>0</v>
      </c>
      <c r="Z195" s="4">
        <f>V195-H195*750-K195*375-L195*375</f>
        <v>-133</v>
      </c>
      <c r="AA195" s="8">
        <f>V195/N195</f>
        <v>0.8867614879649891</v>
      </c>
      <c r="AB195" s="4">
        <f>N195/6</f>
        <v>609.33333333333337</v>
      </c>
      <c r="AC195" s="4">
        <f>V195/6</f>
        <v>540.33333333333337</v>
      </c>
    </row>
    <row r="196" spans="1:29" hidden="1" x14ac:dyDescent="0.25">
      <c r="A196" t="str">
        <f>feed!A362</f>
        <v>Swagvila</v>
      </c>
      <c r="B196" t="str">
        <f>feed!B362</f>
        <v>Saddam Hussgay</v>
      </c>
      <c r="C196" t="str">
        <f>feed!C362</f>
        <v>SPQR</v>
      </c>
      <c r="D196">
        <f>SUMPRODUCT(MID(0&amp;feed!D362,LARGE(INDEX(ISNUMBER(--MID(feed!D362,ROW($1:$19),1))*
ROW($1:$19),0),ROW($1:$19))+1,1)*10^ROW($1:$19)/10)</f>
        <v>88</v>
      </c>
      <c r="E196">
        <f>SUMPRODUCT(MID(0&amp;feed!E362,LARGE(INDEX(ISNUMBER(--MID(feed!E362,ROW($1:$19),1))*
ROW($1:$19),0),ROW($1:$19))+1,1)*10^ROW($1:$19)/10)</f>
        <v>8</v>
      </c>
      <c r="F196" t="str">
        <f>feed!F362</f>
        <v>Korean War surplus</v>
      </c>
      <c r="G196" t="str">
        <f>feed!G362</f>
        <v>Gandhi-like</v>
      </c>
      <c r="H196">
        <f>SUMPRODUCT(MID(0&amp;feed!H362,LARGE(INDEX(ISNUMBER(--MID(feed!H362,ROW($1:$19),1))*
ROW($1:$19),0),ROW($1:$19))+1,1)*10^ROW($1:$19)/10)</f>
        <v>3</v>
      </c>
      <c r="I196" t="str">
        <f>feed!I362</f>
        <v>Good</v>
      </c>
      <c r="J196">
        <f>SUMPRODUCT(MID(0&amp;feed!J362,LARGE(INDEX(ISNUMBER(--MID(feed!J362,ROW($1:$19),1))*
ROW($1:$19),0),ROW($1:$19))+1,1)*10^ROW($1:$19)/10)</f>
        <v>67</v>
      </c>
      <c r="K196">
        <f>SUMPRODUCT(MID(0&amp;feed!K362,LARGE(INDEX(ISNUMBER(--MID(feed!K362,ROW($1:$19),1))*
ROW($1:$19),0),ROW($1:$19))+1,1)*10^ROW($1:$19)/10)</f>
        <v>14</v>
      </c>
      <c r="L196">
        <f>SUMPRODUCT(MID(0&amp;feed!L362,LARGE(INDEX(ISNUMBER(--MID(feed!L362,ROW($1:$19),1))*
ROW($1:$19),0),ROW($1:$19))+1,1)*10^ROW($1:$19)/10)</f>
        <v>3</v>
      </c>
      <c r="M196" t="str">
        <f>feed!M362</f>
        <v>Central Planning</v>
      </c>
      <c r="N196">
        <f>SUMPRODUCT(MID(0&amp;feed!N362,LARGE(INDEX(ISNUMBER(--MID(feed!N362,ROW($1:$5),1))*
ROW($1:$5),0),ROW($1:$5))+1,1)*10^ROW($1:$5)/10)</f>
        <v>1769</v>
      </c>
      <c r="O196">
        <f>SUMPRODUCT(MID(0&amp;feed!O362,LARGE(INDEX(ISNUMBER(--MID(feed!O362,ROW($1:$5),1))*
ROW($1:$5),0),ROW($1:$5))+1,1)*10^ROW($1:$5)/10)</f>
        <v>179</v>
      </c>
      <c r="P196" t="str">
        <f>feed!P362</f>
        <v>Untapped</v>
      </c>
      <c r="Q196">
        <f>IF(P196=0,40, IF(P196="Depleted",0, IF(P196="Near Depletion",10, IF(P196="Plentiful",70, IF(P196="Untapped",90,"Error")))))</f>
        <v>90</v>
      </c>
      <c r="R196" t="str">
        <f>feed!Q362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feed!R362</f>
        <v>China</v>
      </c>
      <c r="U196" t="str">
        <f>feed!S362</f>
        <v>Soviet Union</v>
      </c>
      <c r="V19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39366</v>
      </c>
      <c r="W196" t="str">
        <f>feed!U362</f>
        <v>http://blocgame.com/stats.php?id=45990</v>
      </c>
      <c r="X196" s="4">
        <f>SUMPRODUCT(MID(0&amp;feed!V362,LARGE(INDEX(ISNUMBER(--MID(feed!V362,ROW($1:$5),1))*
ROW($1:$5),0),ROW($1:$5))+1,1)*10^ROW($1:$5)/10)</f>
        <v>0</v>
      </c>
      <c r="Y196">
        <f>feed!W362</f>
        <v>0</v>
      </c>
      <c r="Z196" s="4">
        <f>V196-H196*750-K196*375-L196*375</f>
        <v>30741</v>
      </c>
      <c r="AA196" s="8">
        <f>V196/N196</f>
        <v>22.253250423968343</v>
      </c>
      <c r="AB196" s="4">
        <f>N196/6</f>
        <v>294.83333333333331</v>
      </c>
      <c r="AC196" s="4">
        <f>V196/6</f>
        <v>6561</v>
      </c>
    </row>
    <row r="197" spans="1:29" hidden="1" x14ac:dyDescent="0.25">
      <c r="A197" t="str">
        <f>feed!A267</f>
        <v>Messer</v>
      </c>
      <c r="B197" t="str">
        <f>feed!B267</f>
        <v>Arathis</v>
      </c>
      <c r="C197" t="str">
        <f>feed!C267</f>
        <v>The Order</v>
      </c>
      <c r="D197">
        <f>SUMPRODUCT(MID(0&amp;feed!D267,LARGE(INDEX(ISNUMBER(--MID(feed!D267,ROW($1:$19),1))*
ROW($1:$19),0),ROW($1:$19))+1,1)*10^ROW($1:$19)/10)</f>
        <v>99</v>
      </c>
      <c r="E197">
        <f>SUMPRODUCT(MID(0&amp;feed!E267,LARGE(INDEX(ISNUMBER(--MID(feed!E267,ROW($1:$19),1))*
ROW($1:$19),0),ROW($1:$19))+1,1)*10^ROW($1:$19)/10)</f>
        <v>1</v>
      </c>
      <c r="F197" t="str">
        <f>feed!F267</f>
        <v>Korean War surplus</v>
      </c>
      <c r="G197" t="str">
        <f>feed!G267</f>
        <v>Gandhi-like</v>
      </c>
      <c r="H197">
        <f>SUMPRODUCT(MID(0&amp;feed!H267,LARGE(INDEX(ISNUMBER(--MID(feed!H267,ROW($1:$19),1))*
ROW($1:$19),0),ROW($1:$19))+1,1)*10^ROW($1:$19)/10)</f>
        <v>3</v>
      </c>
      <c r="I197" t="str">
        <f>feed!I267</f>
        <v>Standard</v>
      </c>
      <c r="J197">
        <f>SUMPRODUCT(MID(0&amp;feed!J267,LARGE(INDEX(ISNUMBER(--MID(feed!J267,ROW($1:$19),1))*
ROW($1:$19),0),ROW($1:$19))+1,1)*10^ROW($1:$19)/10)</f>
        <v>64</v>
      </c>
      <c r="K197">
        <f>SUMPRODUCT(MID(0&amp;feed!K267,LARGE(INDEX(ISNUMBER(--MID(feed!K267,ROW($1:$19),1))*
ROW($1:$19),0),ROW($1:$19))+1,1)*10^ROW($1:$19)/10)</f>
        <v>17</v>
      </c>
      <c r="L197">
        <f>SUMPRODUCT(MID(0&amp;feed!L267,LARGE(INDEX(ISNUMBER(--MID(feed!L267,ROW($1:$19),1))*
ROW($1:$19),0),ROW($1:$19))+1,1)*10^ROW($1:$19)/10)</f>
        <v>4</v>
      </c>
      <c r="M197" t="str">
        <f>feed!M267</f>
        <v>Central Planning</v>
      </c>
      <c r="N197">
        <f>SUMPRODUCT(MID(0&amp;feed!N267,LARGE(INDEX(ISNUMBER(--MID(feed!N267,ROW($1:$5),1))*
ROW($1:$5),0),ROW($1:$5))+1,1)*10^ROW($1:$5)/10)</f>
        <v>2192</v>
      </c>
      <c r="O197">
        <f>SUMPRODUCT(MID(0&amp;feed!O267,LARGE(INDEX(ISNUMBER(--MID(feed!O267,ROW($1:$5),1))*
ROW($1:$5),0),ROW($1:$5))+1,1)*10^ROW($1:$5)/10)</f>
        <v>361</v>
      </c>
      <c r="P197" t="str">
        <f>feed!P267</f>
        <v>Untapped</v>
      </c>
      <c r="Q197">
        <f>IF(P197=0,40, IF(P197="Depleted",0, IF(P197="Near Depletion",10, IF(P197="Plentiful",70, IF(P197="Untapped",90,"Error")))))</f>
        <v>90</v>
      </c>
      <c r="R197" t="str">
        <f>feed!Q267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feed!R267</f>
        <v>East Indies</v>
      </c>
      <c r="U197" t="str">
        <f>feed!S267</f>
        <v>Soviet Union</v>
      </c>
      <c r="V19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197" t="str">
        <f>feed!U267</f>
        <v>http://blocgame.com/stats.php?id=52483</v>
      </c>
      <c r="X197" s="4">
        <f>SUMPRODUCT(MID(0&amp;feed!V267,LARGE(INDEX(ISNUMBER(--MID(feed!V267,ROW($1:$5),1))*
ROW($1:$5),0),ROW($1:$5))+1,1)*10^ROW($1:$5)/10)</f>
        <v>0</v>
      </c>
      <c r="Y197">
        <f>feed!W267</f>
        <v>0</v>
      </c>
      <c r="Z197" s="4">
        <f>V197-H197*750-K197*375-L197*375</f>
        <v>16162</v>
      </c>
      <c r="AA197" s="8">
        <f>V197/N197</f>
        <v>11.992244525547445</v>
      </c>
      <c r="AB197" s="4">
        <f>N197/6</f>
        <v>365.33333333333331</v>
      </c>
      <c r="AC197" s="4">
        <f>V197/6</f>
        <v>4381.166666666667</v>
      </c>
    </row>
    <row r="198" spans="1:29" hidden="1" x14ac:dyDescent="0.25">
      <c r="A198" t="str">
        <f>feed!A163</f>
        <v>Bango</v>
      </c>
      <c r="B198" t="str">
        <f>feed!B163</f>
        <v>MrTangoMango</v>
      </c>
      <c r="C198" t="str">
        <f>feed!C163</f>
        <v>The Order</v>
      </c>
      <c r="D198">
        <f>SUMPRODUCT(MID(0&amp;feed!D163,LARGE(INDEX(ISNUMBER(--MID(feed!D163,ROW($1:$19),1))*
ROW($1:$19),0),ROW($1:$19))+1,1)*10^ROW($1:$19)/10)</f>
        <v>91</v>
      </c>
      <c r="E198">
        <f>SUMPRODUCT(MID(0&amp;feed!E163,LARGE(INDEX(ISNUMBER(--MID(feed!E163,ROW($1:$19),1))*
ROW($1:$19),0),ROW($1:$19))+1,1)*10^ROW($1:$19)/10)</f>
        <v>1</v>
      </c>
      <c r="F198" t="str">
        <f>feed!F163</f>
        <v>Korean War surplus</v>
      </c>
      <c r="G198" t="str">
        <f>feed!G163</f>
        <v>Gandhi-like</v>
      </c>
      <c r="H198">
        <f>SUMPRODUCT(MID(0&amp;feed!H163,LARGE(INDEX(ISNUMBER(--MID(feed!H163,ROW($1:$19),1))*
ROW($1:$19),0),ROW($1:$19))+1,1)*10^ROW($1:$19)/10)</f>
        <v>3</v>
      </c>
      <c r="I198" t="str">
        <f>feed!I163</f>
        <v>Poor</v>
      </c>
      <c r="J198">
        <f>SUMPRODUCT(MID(0&amp;feed!J163,LARGE(INDEX(ISNUMBER(--MID(feed!J163,ROW($1:$19),1))*
ROW($1:$19),0),ROW($1:$19))+1,1)*10^ROW($1:$19)/10)</f>
        <v>47</v>
      </c>
      <c r="K198">
        <f>SUMPRODUCT(MID(0&amp;feed!K163,LARGE(INDEX(ISNUMBER(--MID(feed!K163,ROW($1:$19),1))*
ROW($1:$19),0),ROW($1:$19))+1,1)*10^ROW($1:$19)/10)</f>
        <v>34</v>
      </c>
      <c r="L198">
        <f>SUMPRODUCT(MID(0&amp;feed!L163,LARGE(INDEX(ISNUMBER(--MID(feed!L163,ROW($1:$19),1))*
ROW($1:$19),0),ROW($1:$19))+1,1)*10^ROW($1:$19)/10)</f>
        <v>2</v>
      </c>
      <c r="M198" t="str">
        <f>feed!M163</f>
        <v>Central Planning</v>
      </c>
      <c r="N198">
        <f>SUMPRODUCT(MID(0&amp;feed!N163,LARGE(INDEX(ISNUMBER(--MID(feed!N163,ROW($1:$5),1))*
ROW($1:$5),0),ROW($1:$5))+1,1)*10^ROW($1:$5)/10)</f>
        <v>2810</v>
      </c>
      <c r="O198">
        <f>SUMPRODUCT(MID(0&amp;feed!O163,LARGE(INDEX(ISNUMBER(--MID(feed!O163,ROW($1:$5),1))*
ROW($1:$5),0),ROW($1:$5))+1,1)*10^ROW($1:$5)/10)</f>
        <v>17</v>
      </c>
      <c r="P198" t="str">
        <f>feed!P163</f>
        <v>Untapped</v>
      </c>
      <c r="Q198">
        <f>IF(P198=0,40, IF(P198="Depleted",0, IF(P198="Near Depletion",10, IF(P198="Plentiful",70, IF(P198="Untapped",90,"Error")))))</f>
        <v>90</v>
      </c>
      <c r="R198" t="str">
        <f>feed!Q163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feed!R163</f>
        <v>Southern Africa</v>
      </c>
      <c r="U198" t="str">
        <f>feed!S163</f>
        <v>Soviet Union</v>
      </c>
      <c r="V198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26891</v>
      </c>
      <c r="W198" t="str">
        <f>feed!U163</f>
        <v>http://blocgame.com/stats.php?id=59337</v>
      </c>
      <c r="X198" s="4">
        <f>SUMPRODUCT(MID(0&amp;feed!V163,LARGE(INDEX(ISNUMBER(--MID(feed!V163,ROW($1:$5),1))*
ROW($1:$5),0),ROW($1:$5))+1,1)*10^ROW($1:$5)/10)</f>
        <v>0</v>
      </c>
      <c r="Y198">
        <f>feed!W163</f>
        <v>0</v>
      </c>
      <c r="Z198" s="4">
        <f>V198-H198*750-K198*375-L198*375</f>
        <v>11141</v>
      </c>
      <c r="AA198" s="8">
        <f>V198/N198</f>
        <v>9.5697508896797157</v>
      </c>
      <c r="AB198" s="4">
        <f>N198/6</f>
        <v>468.33333333333331</v>
      </c>
      <c r="AC198" s="4">
        <f>V198/6</f>
        <v>4481.833333333333</v>
      </c>
    </row>
    <row r="199" spans="1:29" hidden="1" x14ac:dyDescent="0.25">
      <c r="A199" t="str">
        <f>feed!A97</f>
        <v>Safavid Persia</v>
      </c>
      <c r="B199" t="str">
        <f>feed!B97</f>
        <v>Abbas</v>
      </c>
      <c r="C199" t="str">
        <f>feed!C97</f>
        <v>The Order</v>
      </c>
      <c r="D199">
        <f>SUMPRODUCT(MID(0&amp;feed!D97,LARGE(INDEX(ISNUMBER(--MID(feed!D97,ROW($1:$19),1))*
ROW($1:$19),0),ROW($1:$19))+1,1)*10^ROW($1:$19)/10)</f>
        <v>91</v>
      </c>
      <c r="E199">
        <f>SUMPRODUCT(MID(0&amp;feed!E97,LARGE(INDEX(ISNUMBER(--MID(feed!E97,ROW($1:$19),1))*
ROW($1:$19),0),ROW($1:$19))+1,1)*10^ROW($1:$19)/10)</f>
        <v>0</v>
      </c>
      <c r="F199" t="str">
        <f>feed!F97</f>
        <v>Korean War surplus</v>
      </c>
      <c r="G199" t="str">
        <f>feed!G97</f>
        <v>Gandhi-like</v>
      </c>
      <c r="H199">
        <f>SUMPRODUCT(MID(0&amp;feed!H97,LARGE(INDEX(ISNUMBER(--MID(feed!H97,ROW($1:$19),1))*
ROW($1:$19),0),ROW($1:$19))+1,1)*10^ROW($1:$19)/10)</f>
        <v>3</v>
      </c>
      <c r="I199" t="str">
        <f>feed!I97</f>
        <v>Elite</v>
      </c>
      <c r="J199">
        <f>SUMPRODUCT(MID(0&amp;feed!J97,LARGE(INDEX(ISNUMBER(--MID(feed!J97,ROW($1:$19),1))*
ROW($1:$19),0),ROW($1:$19))+1,1)*10^ROW($1:$19)/10)</f>
        <v>45</v>
      </c>
      <c r="K199">
        <f>SUMPRODUCT(MID(0&amp;feed!K97,LARGE(INDEX(ISNUMBER(--MID(feed!K97,ROW($1:$19),1))*
ROW($1:$19),0),ROW($1:$19))+1,1)*10^ROW($1:$19)/10)</f>
        <v>16</v>
      </c>
      <c r="L199">
        <f>SUMPRODUCT(MID(0&amp;feed!L97,LARGE(INDEX(ISNUMBER(--MID(feed!L97,ROW($1:$19),1))*
ROW($1:$19),0),ROW($1:$19))+1,1)*10^ROW($1:$19)/10)</f>
        <v>9</v>
      </c>
      <c r="M199" t="str">
        <f>feed!M97</f>
        <v>Free Market</v>
      </c>
      <c r="N199">
        <f>SUMPRODUCT(MID(0&amp;feed!N97,LARGE(INDEX(ISNUMBER(--MID(feed!N97,ROW($1:$5),1))*
ROW($1:$5),0),ROW($1:$5))+1,1)*10^ROW($1:$5)/10)</f>
        <v>3377</v>
      </c>
      <c r="O199">
        <f>SUMPRODUCT(MID(0&amp;feed!O97,LARGE(INDEX(ISNUMBER(--MID(feed!O97,ROW($1:$5),1))*
ROW($1:$5),0),ROW($1:$5))+1,1)*10^ROW($1:$5)/10)</f>
        <v>2497</v>
      </c>
      <c r="P199" t="str">
        <f>feed!P97</f>
        <v>Untapped</v>
      </c>
      <c r="Q199">
        <f>IF(P199=0,40, IF(P199="Depleted",0, IF(P199="Near Depletion",10, IF(P199="Plentiful",70, IF(P199="Untapped",90,"Error")))))</f>
        <v>90</v>
      </c>
      <c r="R199" t="str">
        <f>feed!Q97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feed!R97</f>
        <v>Persia</v>
      </c>
      <c r="U199" t="str">
        <f>feed!S97</f>
        <v>United States</v>
      </c>
      <c r="V199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29563</v>
      </c>
      <c r="W199" t="str">
        <f>feed!U97</f>
        <v>http://blocgame.com/stats.php?id=63199</v>
      </c>
      <c r="X199" s="4">
        <f>SUMPRODUCT(MID(0&amp;feed!V97,LARGE(INDEX(ISNUMBER(--MID(feed!V97,ROW($1:$5),1))*
ROW($1:$5),0),ROW($1:$5))+1,1)*10^ROW($1:$5)/10)</f>
        <v>0</v>
      </c>
      <c r="Y199">
        <f>feed!W97</f>
        <v>0</v>
      </c>
      <c r="Z199" s="4">
        <f>V199-H199*750-K199*375-L199*375</f>
        <v>17938</v>
      </c>
      <c r="AA199" s="8">
        <f>V199/N199</f>
        <v>8.7542197216464324</v>
      </c>
      <c r="AB199" s="4">
        <f>N199/6</f>
        <v>562.83333333333337</v>
      </c>
      <c r="AC199" s="4">
        <f>V199/6</f>
        <v>4927.166666666667</v>
      </c>
    </row>
    <row r="200" spans="1:29" hidden="1" x14ac:dyDescent="0.25">
      <c r="A200" t="str">
        <f>feed!A187</f>
        <v>TheDesertFox</v>
      </c>
      <c r="B200" t="str">
        <f>feed!B187</f>
        <v>DesertFox</v>
      </c>
      <c r="C200" t="str">
        <f>feed!C187</f>
        <v>The Order</v>
      </c>
      <c r="D200">
        <f>SUMPRODUCT(MID(0&amp;feed!D187,LARGE(INDEX(ISNUMBER(--MID(feed!D187,ROW($1:$19),1))*
ROW($1:$19),0),ROW($1:$19))+1,1)*10^ROW($1:$19)/10)</f>
        <v>78</v>
      </c>
      <c r="E200">
        <f>SUMPRODUCT(MID(0&amp;feed!E187,LARGE(INDEX(ISNUMBER(--MID(feed!E187,ROW($1:$19),1))*
ROW($1:$19),0),ROW($1:$19))+1,1)*10^ROW($1:$19)/10)</f>
        <v>1</v>
      </c>
      <c r="F200" t="str">
        <f>feed!F187</f>
        <v>Korean War surplus</v>
      </c>
      <c r="G200" t="str">
        <f>feed!G187</f>
        <v>Gandhi-like</v>
      </c>
      <c r="H200">
        <f>SUMPRODUCT(MID(0&amp;feed!H187,LARGE(INDEX(ISNUMBER(--MID(feed!H187,ROW($1:$19),1))*
ROW($1:$19),0),ROW($1:$19))+1,1)*10^ROW($1:$19)/10)</f>
        <v>3</v>
      </c>
      <c r="I200" t="str">
        <f>feed!I187</f>
        <v>Elite</v>
      </c>
      <c r="J200">
        <f>SUMPRODUCT(MID(0&amp;feed!J187,LARGE(INDEX(ISNUMBER(--MID(feed!J187,ROW($1:$19),1))*
ROW($1:$19),0),ROW($1:$19))+1,1)*10^ROW($1:$19)/10)</f>
        <v>45</v>
      </c>
      <c r="K200">
        <f>SUMPRODUCT(MID(0&amp;feed!K187,LARGE(INDEX(ISNUMBER(--MID(feed!K187,ROW($1:$19),1))*
ROW($1:$19),0),ROW($1:$19))+1,1)*10^ROW($1:$19)/10)</f>
        <v>17</v>
      </c>
      <c r="L200">
        <f>SUMPRODUCT(MID(0&amp;feed!L187,LARGE(INDEX(ISNUMBER(--MID(feed!L187,ROW($1:$19),1))*
ROW($1:$19),0),ROW($1:$19))+1,1)*10^ROW($1:$19)/10)</f>
        <v>6</v>
      </c>
      <c r="M200" t="str">
        <f>feed!M187</f>
        <v>Central Planning</v>
      </c>
      <c r="N200">
        <f>SUMPRODUCT(MID(0&amp;feed!N187,LARGE(INDEX(ISNUMBER(--MID(feed!N187,ROW($1:$5),1))*
ROW($1:$5),0),ROW($1:$5))+1,1)*10^ROW($1:$5)/10)</f>
        <v>2647</v>
      </c>
      <c r="O200">
        <f>SUMPRODUCT(MID(0&amp;feed!O187,LARGE(INDEX(ISNUMBER(--MID(feed!O187,ROW($1:$5),1))*
ROW($1:$5),0),ROW($1:$5))+1,1)*10^ROW($1:$5)/10)</f>
        <v>24</v>
      </c>
      <c r="P200" t="str">
        <f>feed!P187</f>
        <v>Untapped</v>
      </c>
      <c r="Q200">
        <f>IF(P200=0,40, IF(P200="Depleted",0, IF(P200="Near Depletion",10, IF(P200="Plentiful",70, IF(P200="Untapped",90,"Error")))))</f>
        <v>90</v>
      </c>
      <c r="R200" t="str">
        <f>feed!Q187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feed!R187</f>
        <v>Pacific Rim</v>
      </c>
      <c r="U200" t="str">
        <f>feed!S187</f>
        <v>Soviet Union</v>
      </c>
      <c r="V200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20439</v>
      </c>
      <c r="W200" t="str">
        <f>feed!U187</f>
        <v>http://blocgame.com/stats.php?id=52368</v>
      </c>
      <c r="X200" s="4">
        <f>SUMPRODUCT(MID(0&amp;feed!V187,LARGE(INDEX(ISNUMBER(--MID(feed!V187,ROW($1:$5),1))*
ROW($1:$5),0),ROW($1:$5))+1,1)*10^ROW($1:$5)/10)</f>
        <v>0</v>
      </c>
      <c r="Y200">
        <f>feed!W187</f>
        <v>0</v>
      </c>
      <c r="Z200" s="4">
        <f>V200-H200*750-K200*375-L200*375</f>
        <v>9564</v>
      </c>
      <c r="AA200" s="8">
        <f>V200/N200</f>
        <v>7.7215715904797886</v>
      </c>
      <c r="AB200" s="4">
        <f>N200/6</f>
        <v>441.16666666666669</v>
      </c>
      <c r="AC200" s="4">
        <f>V200/6</f>
        <v>3406.5</v>
      </c>
    </row>
    <row r="201" spans="1:29" hidden="1" x14ac:dyDescent="0.25">
      <c r="A201" t="str">
        <f>feed!A116</f>
        <v>Foodstuffs</v>
      </c>
      <c r="B201" t="str">
        <f>feed!B116</f>
        <v>Soviet_Sandvich</v>
      </c>
      <c r="C201" t="str">
        <f>feed!C116</f>
        <v>Brotherhood of Nod</v>
      </c>
      <c r="D201">
        <f>SUMPRODUCT(MID(0&amp;feed!D116,LARGE(INDEX(ISNUMBER(--MID(feed!D116,ROW($1:$19),1))*
ROW($1:$19),0),ROW($1:$19))+1,1)*10^ROW($1:$19)/10)</f>
        <v>75</v>
      </c>
      <c r="E201">
        <f>SUMPRODUCT(MID(0&amp;feed!E116,LARGE(INDEX(ISNUMBER(--MID(feed!E116,ROW($1:$19),1))*
ROW($1:$19),0),ROW($1:$19))+1,1)*10^ROW($1:$19)/10)</f>
        <v>4</v>
      </c>
      <c r="F201" t="str">
        <f>feed!F116</f>
        <v>Korean War surplus</v>
      </c>
      <c r="G201" t="str">
        <f>feed!G116</f>
        <v>Gandhi-like</v>
      </c>
      <c r="H201">
        <f>SUMPRODUCT(MID(0&amp;feed!H116,LARGE(INDEX(ISNUMBER(--MID(feed!H116,ROW($1:$19),1))*
ROW($1:$19),0),ROW($1:$19))+1,1)*10^ROW($1:$19)/10)</f>
        <v>3</v>
      </c>
      <c r="I201" t="str">
        <f>feed!I116</f>
        <v>Elite</v>
      </c>
      <c r="J201">
        <f>SUMPRODUCT(MID(0&amp;feed!J116,LARGE(INDEX(ISNUMBER(--MID(feed!J116,ROW($1:$19),1))*
ROW($1:$19),0),ROW($1:$19))+1,1)*10^ROW($1:$19)/10)</f>
        <v>45</v>
      </c>
      <c r="K201">
        <f>SUMPRODUCT(MID(0&amp;feed!K116,LARGE(INDEX(ISNUMBER(--MID(feed!K116,ROW($1:$19),1))*
ROW($1:$19),0),ROW($1:$19))+1,1)*10^ROW($1:$19)/10)</f>
        <v>15</v>
      </c>
      <c r="L201">
        <f>SUMPRODUCT(MID(0&amp;feed!L116,LARGE(INDEX(ISNUMBER(--MID(feed!L116,ROW($1:$19),1))*
ROW($1:$19),0),ROW($1:$19))+1,1)*10^ROW($1:$19)/10)</f>
        <v>12</v>
      </c>
      <c r="M201" t="str">
        <f>feed!M116</f>
        <v>Mixed Economy</v>
      </c>
      <c r="N201">
        <f>SUMPRODUCT(MID(0&amp;feed!N116,LARGE(INDEX(ISNUMBER(--MID(feed!N116,ROW($1:$5),1))*
ROW($1:$5),0),ROW($1:$5))+1,1)*10^ROW($1:$5)/10)</f>
        <v>3240</v>
      </c>
      <c r="O201">
        <f>SUMPRODUCT(MID(0&amp;feed!O116,LARGE(INDEX(ISNUMBER(--MID(feed!O116,ROW($1:$5),1))*
ROW($1:$5),0),ROW($1:$5))+1,1)*10^ROW($1:$5)/10)</f>
        <v>2765</v>
      </c>
      <c r="P201" t="str">
        <f>feed!P116</f>
        <v>Untapped</v>
      </c>
      <c r="Q201">
        <f>IF(P201=0,40, IF(P201="Depleted",0, IF(P201="Near Depletion",10, IF(P201="Plentiful",70, IF(P201="Untapped",90,"Error")))))</f>
        <v>90</v>
      </c>
      <c r="R201" t="str">
        <f>feed!Q116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feed!R116</f>
        <v>Egypt</v>
      </c>
      <c r="U201" t="str">
        <f>feed!S116</f>
        <v>Soviet Union</v>
      </c>
      <c r="V201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20029</v>
      </c>
      <c r="W201" t="str">
        <f>feed!U116</f>
        <v>http://blocgame.com/stats.php?id=40676</v>
      </c>
      <c r="X201" s="4">
        <f>SUMPRODUCT(MID(0&amp;feed!V116,LARGE(INDEX(ISNUMBER(--MID(feed!V116,ROW($1:$5),1))*
ROW($1:$5),0),ROW($1:$5))+1,1)*10^ROW($1:$5)/10)</f>
        <v>0</v>
      </c>
      <c r="Y201">
        <f>feed!W116</f>
        <v>0</v>
      </c>
      <c r="Z201" s="4">
        <f>V201-H201*750-K201*375-L201*375</f>
        <v>7654</v>
      </c>
      <c r="AA201" s="8">
        <f>V201/N201</f>
        <v>6.18179012345679</v>
      </c>
      <c r="AB201" s="4">
        <f>N201/6</f>
        <v>540</v>
      </c>
      <c r="AC201" s="4">
        <f>V201/6</f>
        <v>3338.1666666666665</v>
      </c>
    </row>
    <row r="202" spans="1:29" hidden="1" x14ac:dyDescent="0.25">
      <c r="A202" t="str">
        <f>feed!A286</f>
        <v>Laurence</v>
      </c>
      <c r="B202" t="str">
        <f>feed!B286</f>
        <v>Frezzerbloom</v>
      </c>
      <c r="C202" t="str">
        <f>feed!C286</f>
        <v>Brotherhood of Nod</v>
      </c>
      <c r="D202">
        <f>SUMPRODUCT(MID(0&amp;feed!D286,LARGE(INDEX(ISNUMBER(--MID(feed!D286,ROW($1:$19),1))*
ROW($1:$19),0),ROW($1:$19))+1,1)*10^ROW($1:$19)/10)</f>
        <v>108</v>
      </c>
      <c r="E202">
        <f>SUMPRODUCT(MID(0&amp;feed!E286,LARGE(INDEX(ISNUMBER(--MID(feed!E286,ROW($1:$19),1))*
ROW($1:$19),0),ROW($1:$19))+1,1)*10^ROW($1:$19)/10)</f>
        <v>4</v>
      </c>
      <c r="F202" t="str">
        <f>feed!F286</f>
        <v>Vietnam War surplus</v>
      </c>
      <c r="G202" t="str">
        <f>feed!G286</f>
        <v>Gandhi-like</v>
      </c>
      <c r="H202">
        <f>SUMPRODUCT(MID(0&amp;feed!H286,LARGE(INDEX(ISNUMBER(--MID(feed!H286,ROW($1:$19),1))*
ROW($1:$19),0),ROW($1:$19))+1,1)*10^ROW($1:$19)/10)</f>
        <v>3</v>
      </c>
      <c r="I202" t="str">
        <f>feed!I286</f>
        <v>Elite</v>
      </c>
      <c r="J202">
        <f>SUMPRODUCT(MID(0&amp;feed!J286,LARGE(INDEX(ISNUMBER(--MID(feed!J286,ROW($1:$19),1))*
ROW($1:$19),0),ROW($1:$19))+1,1)*10^ROW($1:$19)/10)</f>
        <v>42</v>
      </c>
      <c r="K202">
        <f>SUMPRODUCT(MID(0&amp;feed!K286,LARGE(INDEX(ISNUMBER(--MID(feed!K286,ROW($1:$19),1))*
ROW($1:$19),0),ROW($1:$19))+1,1)*10^ROW($1:$19)/10)</f>
        <v>17</v>
      </c>
      <c r="L202">
        <f>SUMPRODUCT(MID(0&amp;feed!L286,LARGE(INDEX(ISNUMBER(--MID(feed!L286,ROW($1:$19),1))*
ROW($1:$19),0),ROW($1:$19))+1,1)*10^ROW($1:$19)/10)</f>
        <v>10</v>
      </c>
      <c r="M202" t="str">
        <f>feed!M286</f>
        <v>Central Planning</v>
      </c>
      <c r="N202">
        <f>SUMPRODUCT(MID(0&amp;feed!N286,LARGE(INDEX(ISNUMBER(--MID(feed!N286,ROW($1:$5),1))*
ROW($1:$5),0),ROW($1:$5))+1,1)*10^ROW($1:$5)/10)</f>
        <v>2093</v>
      </c>
      <c r="O202">
        <f>SUMPRODUCT(MID(0&amp;feed!O286,LARGE(INDEX(ISNUMBER(--MID(feed!O286,ROW($1:$5),1))*
ROW($1:$5),0),ROW($1:$5))+1,1)*10^ROW($1:$5)/10)</f>
        <v>2396</v>
      </c>
      <c r="P202" t="str">
        <f>feed!P286</f>
        <v>Untapped</v>
      </c>
      <c r="Q202">
        <f>IF(P202=0,40, IF(P202="Depleted",0, IF(P202="Near Depletion",10, IF(P202="Plentiful",70, IF(P202="Untapped",90,"Error")))))</f>
        <v>90</v>
      </c>
      <c r="R202" t="str">
        <f>feed!Q286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feed!R286</f>
        <v>Arabia</v>
      </c>
      <c r="U202" t="str">
        <f>feed!S286</f>
        <v>Soviet Union</v>
      </c>
      <c r="V202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23990</v>
      </c>
      <c r="W202" t="str">
        <f>feed!U286</f>
        <v>http://blocgame.com/stats.php?id=49637</v>
      </c>
      <c r="X202" s="4">
        <f>SUMPRODUCT(MID(0&amp;feed!V286,LARGE(INDEX(ISNUMBER(--MID(feed!V286,ROW($1:$5),1))*
ROW($1:$5),0),ROW($1:$5))+1,1)*10^ROW($1:$5)/10)</f>
        <v>1</v>
      </c>
      <c r="Y202">
        <f>feed!W286</f>
        <v>0</v>
      </c>
      <c r="Z202" s="4">
        <f>V202-H202*750-K202*375-L202*375</f>
        <v>11615</v>
      </c>
      <c r="AA202" s="8">
        <f>V202/N202</f>
        <v>11.462016244624941</v>
      </c>
      <c r="AB202" s="4">
        <f>N202/6</f>
        <v>348.83333333333331</v>
      </c>
      <c r="AC202" s="4">
        <f>V202/6</f>
        <v>3998.3333333333335</v>
      </c>
    </row>
    <row r="203" spans="1:29" hidden="1" x14ac:dyDescent="0.25">
      <c r="A203" t="str">
        <f>feed!A204</f>
        <v>Vanaheim</v>
      </c>
      <c r="B203" t="str">
        <f>feed!B204</f>
        <v>Nickius BigDickius</v>
      </c>
      <c r="C203" t="str">
        <f>feed!C204</f>
        <v>The Order</v>
      </c>
      <c r="D203">
        <f>SUMPRODUCT(MID(0&amp;feed!D204,LARGE(INDEX(ISNUMBER(--MID(feed!D204,ROW($1:$19),1))*
ROW($1:$19),0),ROW($1:$19))+1,1)*10^ROW($1:$19)/10)</f>
        <v>82</v>
      </c>
      <c r="E203">
        <f>SUMPRODUCT(MID(0&amp;feed!E204,LARGE(INDEX(ISNUMBER(--MID(feed!E204,ROW($1:$19),1))*
ROW($1:$19),0),ROW($1:$19))+1,1)*10^ROW($1:$19)/10)</f>
        <v>10</v>
      </c>
      <c r="F203" t="str">
        <f>feed!F204</f>
        <v>First World War surplus</v>
      </c>
      <c r="G203" t="str">
        <f>feed!G204</f>
        <v>Gandhi-like</v>
      </c>
      <c r="H203">
        <f>SUMPRODUCT(MID(0&amp;feed!H204,LARGE(INDEX(ISNUMBER(--MID(feed!H204,ROW($1:$19),1))*
ROW($1:$19),0),ROW($1:$19))+1,1)*10^ROW($1:$19)/10)</f>
        <v>3</v>
      </c>
      <c r="I203" t="str">
        <f>feed!I204</f>
        <v>Elite</v>
      </c>
      <c r="J203">
        <f>SUMPRODUCT(MID(0&amp;feed!J204,LARGE(INDEX(ISNUMBER(--MID(feed!J204,ROW($1:$19),1))*
ROW($1:$19),0),ROW($1:$19))+1,1)*10^ROW($1:$19)/10)</f>
        <v>41</v>
      </c>
      <c r="K203">
        <f>SUMPRODUCT(MID(0&amp;feed!K204,LARGE(INDEX(ISNUMBER(--MID(feed!K204,ROW($1:$19),1))*
ROW($1:$19),0),ROW($1:$19))+1,1)*10^ROW($1:$19)/10)</f>
        <v>32</v>
      </c>
      <c r="L203">
        <f>SUMPRODUCT(MID(0&amp;feed!L204,LARGE(INDEX(ISNUMBER(--MID(feed!L204,ROW($1:$19),1))*
ROW($1:$19),0),ROW($1:$19))+1,1)*10^ROW($1:$19)/10)</f>
        <v>3</v>
      </c>
      <c r="M203" t="str">
        <f>feed!M204</f>
        <v>Mixed Economy</v>
      </c>
      <c r="N203">
        <f>SUMPRODUCT(MID(0&amp;feed!N204,LARGE(INDEX(ISNUMBER(--MID(feed!N204,ROW($1:$5),1))*
ROW($1:$5),0),ROW($1:$5))+1,1)*10^ROW($1:$5)/10)</f>
        <v>2551</v>
      </c>
      <c r="O203">
        <f>SUMPRODUCT(MID(0&amp;feed!O204,LARGE(INDEX(ISNUMBER(--MID(feed!O204,ROW($1:$5),1))*
ROW($1:$5),0),ROW($1:$5))+1,1)*10^ROW($1:$5)/10)</f>
        <v>353</v>
      </c>
      <c r="P203" t="str">
        <f>feed!P204</f>
        <v>Untapped</v>
      </c>
      <c r="Q203">
        <f>IF(P203=0,40, IF(P203="Depleted",0, IF(P203="Near Depletion",10, IF(P203="Plentiful",70, IF(P203="Untapped",90,"Error")))))</f>
        <v>90</v>
      </c>
      <c r="R203" t="str">
        <f>feed!Q204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feed!R204</f>
        <v>Southern Africa</v>
      </c>
      <c r="U203" t="str">
        <f>feed!S204</f>
        <v>United States</v>
      </c>
      <c r="V203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203" t="str">
        <f>feed!U204</f>
        <v>http://blocgame.com/stats.php?id=63832</v>
      </c>
      <c r="X203" s="4">
        <f>SUMPRODUCT(MID(0&amp;feed!V204,LARGE(INDEX(ISNUMBER(--MID(feed!V204,ROW($1:$5),1))*
ROW($1:$5),0),ROW($1:$5))+1,1)*10^ROW($1:$5)/10)</f>
        <v>0</v>
      </c>
      <c r="Y203">
        <f>feed!W204</f>
        <v>0</v>
      </c>
      <c r="Z203" s="4">
        <f>V203-H203*750-K203*375-L203*375</f>
        <v>15712</v>
      </c>
      <c r="AA203" s="8">
        <f>V203/N203</f>
        <v>12.186201489611918</v>
      </c>
      <c r="AB203" s="4">
        <f>N203/6</f>
        <v>425.16666666666669</v>
      </c>
      <c r="AC203" s="4">
        <f>V203/6</f>
        <v>5181.166666666667</v>
      </c>
    </row>
    <row r="204" spans="1:29" hidden="1" x14ac:dyDescent="0.25">
      <c r="A204" t="str">
        <f>feed!A9</f>
        <v>Morovistan</v>
      </c>
      <c r="B204" t="str">
        <f>feed!B9</f>
        <v>Gustave Bergher</v>
      </c>
      <c r="C204" t="str">
        <f>feed!C9</f>
        <v>SPQR</v>
      </c>
      <c r="D204">
        <f>SUMPRODUCT(MID(0&amp;feed!D9,LARGE(INDEX(ISNUMBER(--MID(feed!D9,ROW($1:$19),1))*
ROW($1:$19),0),ROW($1:$19))+1,1)*10^ROW($1:$19)/10)</f>
        <v>98</v>
      </c>
      <c r="E204">
        <f>SUMPRODUCT(MID(0&amp;feed!E9,LARGE(INDEX(ISNUMBER(--MID(feed!E9,ROW($1:$19),1))*
ROW($1:$19),0),ROW($1:$19))+1,1)*10^ROW($1:$19)/10)</f>
        <v>3</v>
      </c>
      <c r="F204" t="str">
        <f>feed!F9</f>
        <v>Korean War surplus</v>
      </c>
      <c r="G204" t="str">
        <f>feed!G9</f>
        <v>Gandhi-like</v>
      </c>
      <c r="H204">
        <f>SUMPRODUCT(MID(0&amp;feed!H9,LARGE(INDEX(ISNUMBER(--MID(feed!H9,ROW($1:$19),1))*
ROW($1:$19),0),ROW($1:$19))+1,1)*10^ROW($1:$19)/10)</f>
        <v>3</v>
      </c>
      <c r="I204" t="str">
        <f>feed!I9</f>
        <v>Good</v>
      </c>
      <c r="J204">
        <f>SUMPRODUCT(MID(0&amp;feed!J9,LARGE(INDEX(ISNUMBER(--MID(feed!J9,ROW($1:$19),1))*
ROW($1:$19),0),ROW($1:$19))+1,1)*10^ROW($1:$19)/10)</f>
        <v>40</v>
      </c>
      <c r="K204">
        <f>SUMPRODUCT(MID(0&amp;feed!K9,LARGE(INDEX(ISNUMBER(--MID(feed!K9,ROW($1:$19),1))*
ROW($1:$19),0),ROW($1:$19))+1,1)*10^ROW($1:$19)/10)</f>
        <v>25</v>
      </c>
      <c r="L204">
        <f>SUMPRODUCT(MID(0&amp;feed!L9,LARGE(INDEX(ISNUMBER(--MID(feed!L9,ROW($1:$19),1))*
ROW($1:$19),0),ROW($1:$19))+1,1)*10^ROW($1:$19)/10)</f>
        <v>19</v>
      </c>
      <c r="M204" t="str">
        <f>feed!M9</f>
        <v>Central Planning</v>
      </c>
      <c r="N204">
        <f>SUMPRODUCT(MID(0&amp;feed!N9,LARGE(INDEX(ISNUMBER(--MID(feed!N9,ROW($1:$5),1))*
ROW($1:$5),0),ROW($1:$5))+1,1)*10^ROW($1:$5)/10)</f>
        <v>5178</v>
      </c>
      <c r="O204">
        <f>SUMPRODUCT(MID(0&amp;feed!O9,LARGE(INDEX(ISNUMBER(--MID(feed!O9,ROW($1:$5),1))*
ROW($1:$5),0),ROW($1:$5))+1,1)*10^ROW($1:$5)/10)</f>
        <v>4735</v>
      </c>
      <c r="P204" t="str">
        <f>feed!P9</f>
        <v>Untapped</v>
      </c>
      <c r="Q204">
        <f>IF(P204=0,40, IF(P204="Depleted",0, IF(P204="Near Depletion",10, IF(P204="Plentiful",70, IF(P204="Untapped",90,"Error")))))</f>
        <v>90</v>
      </c>
      <c r="R204" t="str">
        <f>feed!Q9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feed!R9</f>
        <v>Mesopotamia</v>
      </c>
      <c r="U204" t="str">
        <f>feed!S9</f>
        <v>Soviet Union</v>
      </c>
      <c r="V204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204" t="str">
        <f>feed!U9</f>
        <v>http://blocgame.com/stats.php?id=62905</v>
      </c>
      <c r="X204" s="4">
        <f>SUMPRODUCT(MID(0&amp;feed!V9,LARGE(INDEX(ISNUMBER(--MID(feed!V9,ROW($1:$5),1))*
ROW($1:$5),0),ROW($1:$5))+1,1)*10^ROW($1:$5)/10)</f>
        <v>0</v>
      </c>
      <c r="Y204">
        <f>feed!W9</f>
        <v>0</v>
      </c>
      <c r="Z204" s="4">
        <f>V204-H204*750-K204*375-L204*375</f>
        <v>12497</v>
      </c>
      <c r="AA204" s="8">
        <f>V204/N204</f>
        <v>6.0345693317883349</v>
      </c>
      <c r="AB204" s="4">
        <f>N204/6</f>
        <v>863</v>
      </c>
      <c r="AC204" s="4">
        <f>V204/6</f>
        <v>5207.833333333333</v>
      </c>
    </row>
    <row r="205" spans="1:29" hidden="1" x14ac:dyDescent="0.25">
      <c r="A205" t="str">
        <f>feed!A472</f>
        <v>Afrikizonia</v>
      </c>
      <c r="B205" t="str">
        <f>feed!B472</f>
        <v>MacSlothur</v>
      </c>
      <c r="C205">
        <f>feed!C472</f>
        <v>0</v>
      </c>
      <c r="D205">
        <f>SUMPRODUCT(MID(0&amp;feed!D472,LARGE(INDEX(ISNUMBER(--MID(feed!D472,ROW($1:$19),1))*
ROW($1:$19),0),ROW($1:$19))+1,1)*10^ROW($1:$19)/10)</f>
        <v>5</v>
      </c>
      <c r="E205">
        <f>SUMPRODUCT(MID(0&amp;feed!E472,LARGE(INDEX(ISNUMBER(--MID(feed!E472,ROW($1:$19),1))*
ROW($1:$19),0),ROW($1:$19))+1,1)*10^ROW($1:$19)/10)</f>
        <v>0</v>
      </c>
      <c r="F205" t="str">
        <f>feed!F472</f>
        <v>Korean War surplus</v>
      </c>
      <c r="G205" t="str">
        <f>feed!G472</f>
        <v>Angelic</v>
      </c>
      <c r="H205">
        <f>SUMPRODUCT(MID(0&amp;feed!H472,LARGE(INDEX(ISNUMBER(--MID(feed!H472,ROW($1:$19),1))*
ROW($1:$19),0),ROW($1:$19))+1,1)*10^ROW($1:$19)/10)</f>
        <v>3</v>
      </c>
      <c r="I205" t="str">
        <f>feed!I472</f>
        <v>Undisciplined Rabble</v>
      </c>
      <c r="J205">
        <f>SUMPRODUCT(MID(0&amp;feed!J472,LARGE(INDEX(ISNUMBER(--MID(feed!J472,ROW($1:$19),1))*
ROW($1:$19),0),ROW($1:$19))+1,1)*10^ROW($1:$19)/10)</f>
        <v>38</v>
      </c>
      <c r="K205">
        <f>SUMPRODUCT(MID(0&amp;feed!K472,LARGE(INDEX(ISNUMBER(--MID(feed!K472,ROW($1:$19),1))*
ROW($1:$19),0),ROW($1:$19))+1,1)*10^ROW($1:$19)/10)</f>
        <v>26</v>
      </c>
      <c r="L205">
        <f>SUMPRODUCT(MID(0&amp;feed!L472,LARGE(INDEX(ISNUMBER(--MID(feed!L472,ROW($1:$19),1))*
ROW($1:$19),0),ROW($1:$19))+1,1)*10^ROW($1:$19)/10)</f>
        <v>5</v>
      </c>
      <c r="M205" t="str">
        <f>feed!M472</f>
        <v>Mixed Economy</v>
      </c>
      <c r="N205">
        <f>SUMPRODUCT(MID(0&amp;feed!N472,LARGE(INDEX(ISNUMBER(--MID(feed!N472,ROW($1:$5),1))*
ROW($1:$5),0),ROW($1:$5))+1,1)*10^ROW($1:$5)/10)</f>
        <v>1399</v>
      </c>
      <c r="O205">
        <f>SUMPRODUCT(MID(0&amp;feed!O472,LARGE(INDEX(ISNUMBER(--MID(feed!O472,ROW($1:$5),1))*
ROW($1:$5),0),ROW($1:$5))+1,1)*10^ROW($1:$5)/10)</f>
        <v>155</v>
      </c>
      <c r="P205">
        <f>feed!P472</f>
        <v>0</v>
      </c>
      <c r="Q205">
        <f>IF(P205=0,40, IF(P205="Depleted",0, IF(P205="Near Depletion",10, IF(P205="Plentiful",70, IF(P205="Untapped",90,"Error")))))</f>
        <v>40</v>
      </c>
      <c r="R205" t="str">
        <f>feed!Q472</f>
        <v>None</v>
      </c>
      <c r="S205">
        <f>IF(R205="None",0, IF(R205="Meagre",1.5, IF(R205="Small",3, IF(R205="Mediocre",4.5, IF(R205="Somewhat Large",6, IF(R205="Large",7.5, IF(R205="Powerful",9, IF(R205="Very Powerful",10,"Error"))))))))</f>
        <v>0</v>
      </c>
      <c r="T205" t="str">
        <f>feed!R472</f>
        <v>East Africa</v>
      </c>
      <c r="U205" t="str">
        <f>feed!S472</f>
        <v>Neutral</v>
      </c>
      <c r="V205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12205</v>
      </c>
      <c r="W205" t="str">
        <f>feed!U472</f>
        <v>http://blocgame.com/stats.php?id=63138</v>
      </c>
      <c r="X205" s="4">
        <f>SUMPRODUCT(MID(0&amp;feed!V472,LARGE(INDEX(ISNUMBER(--MID(feed!V472,ROW($1:$5),1))*
ROW($1:$5),0),ROW($1:$5))+1,1)*10^ROW($1:$5)/10)</f>
        <v>0</v>
      </c>
      <c r="Y205">
        <f>feed!W472</f>
        <v>0</v>
      </c>
      <c r="Z205" s="4">
        <f>V205-H205*750-K205*375-L205*375</f>
        <v>-1670</v>
      </c>
      <c r="AA205" s="8">
        <f>V205/N205</f>
        <v>8.7240886347390987</v>
      </c>
      <c r="AB205" s="4">
        <f>N205/6</f>
        <v>233.16666666666666</v>
      </c>
      <c r="AC205" s="4">
        <f>V205/6</f>
        <v>2034.1666666666667</v>
      </c>
    </row>
    <row r="206" spans="1:29" hidden="1" x14ac:dyDescent="0.25">
      <c r="A206" t="str">
        <f>feed!A92</f>
        <v>the murloc</v>
      </c>
      <c r="B206" t="str">
        <f>feed!B92</f>
        <v>grant</v>
      </c>
      <c r="C206">
        <f>feed!C92</f>
        <v>0</v>
      </c>
      <c r="D206">
        <f>SUMPRODUCT(MID(0&amp;feed!D92,LARGE(INDEX(ISNUMBER(--MID(feed!D92,ROW($1:$19),1))*
ROW($1:$19),0),ROW($1:$19))+1,1)*10^ROW($1:$19)/10)</f>
        <v>98</v>
      </c>
      <c r="E206">
        <f>SUMPRODUCT(MID(0&amp;feed!E92,LARGE(INDEX(ISNUMBER(--MID(feed!E92,ROW($1:$19),1))*
ROW($1:$19),0),ROW($1:$19))+1,1)*10^ROW($1:$19)/10)</f>
        <v>13</v>
      </c>
      <c r="F206" t="str">
        <f>feed!F92</f>
        <v>Korean War surplus</v>
      </c>
      <c r="G206" t="str">
        <f>feed!G92</f>
        <v>Gandhi-like</v>
      </c>
      <c r="H206">
        <f>SUMPRODUCT(MID(0&amp;feed!H92,LARGE(INDEX(ISNUMBER(--MID(feed!H92,ROW($1:$19),1))*
ROW($1:$19),0),ROW($1:$19))+1,1)*10^ROW($1:$19)/10)</f>
        <v>3</v>
      </c>
      <c r="I206" t="str">
        <f>feed!I92</f>
        <v>Elite</v>
      </c>
      <c r="J206">
        <f>SUMPRODUCT(MID(0&amp;feed!J92,LARGE(INDEX(ISNUMBER(--MID(feed!J92,ROW($1:$19),1))*
ROW($1:$19),0),ROW($1:$19))+1,1)*10^ROW($1:$19)/10)</f>
        <v>38</v>
      </c>
      <c r="K206">
        <f>SUMPRODUCT(MID(0&amp;feed!K92,LARGE(INDEX(ISNUMBER(--MID(feed!K92,ROW($1:$19),1))*
ROW($1:$19),0),ROW($1:$19))+1,1)*10^ROW($1:$19)/10)</f>
        <v>12</v>
      </c>
      <c r="L206">
        <f>SUMPRODUCT(MID(0&amp;feed!L92,LARGE(INDEX(ISNUMBER(--MID(feed!L92,ROW($1:$19),1))*
ROW($1:$19),0),ROW($1:$19))+1,1)*10^ROW($1:$19)/10)</f>
        <v>4</v>
      </c>
      <c r="M206" t="str">
        <f>feed!M92</f>
        <v>Central Planning</v>
      </c>
      <c r="N206">
        <f>SUMPRODUCT(MID(0&amp;feed!N92,LARGE(INDEX(ISNUMBER(--MID(feed!N92,ROW($1:$5),1))*
ROW($1:$5),0),ROW($1:$5))+1,1)*10^ROW($1:$5)/10)</f>
        <v>3437</v>
      </c>
      <c r="O206">
        <f>SUMPRODUCT(MID(0&amp;feed!O92,LARGE(INDEX(ISNUMBER(--MID(feed!O92,ROW($1:$5),1))*
ROW($1:$5),0),ROW($1:$5))+1,1)*10^ROW($1:$5)/10)</f>
        <v>168</v>
      </c>
      <c r="P206" t="str">
        <f>feed!P92</f>
        <v>Untapped</v>
      </c>
      <c r="Q206">
        <f>IF(P206=0,40, IF(P206="Depleted",0, IF(P206="Near Depletion",10, IF(P206="Plentiful",70, IF(P206="Untapped",90,"Error")))))</f>
        <v>90</v>
      </c>
      <c r="R206" t="str">
        <f>feed!Q92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feed!R92</f>
        <v>Gran Colombia</v>
      </c>
      <c r="U206" t="str">
        <f>feed!S92</f>
        <v>Soviet Union</v>
      </c>
      <c r="V206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206" t="str">
        <f>feed!U92</f>
        <v>http://blocgame.com/stats.php?id=63727</v>
      </c>
      <c r="X206" s="4">
        <f>SUMPRODUCT(MID(0&amp;feed!V92,LARGE(INDEX(ISNUMBER(--MID(feed!V92,ROW($1:$5),1))*
ROW($1:$5),0),ROW($1:$5))+1,1)*10^ROW($1:$5)/10)</f>
        <v>0</v>
      </c>
      <c r="Y206">
        <f>feed!W92</f>
        <v>0</v>
      </c>
      <c r="Z206" s="4">
        <f>V206-H206*750-K206*375-L206*375</f>
        <v>15387</v>
      </c>
      <c r="AA206" s="8">
        <f>V206/N206</f>
        <v>6.8772185045097469</v>
      </c>
      <c r="AB206" s="4">
        <f>N206/6</f>
        <v>572.83333333333337</v>
      </c>
      <c r="AC206" s="4">
        <f>V206/6</f>
        <v>3939.5</v>
      </c>
    </row>
    <row r="207" spans="1:29" hidden="1" x14ac:dyDescent="0.25">
      <c r="A207" t="str">
        <f>feed!A178</f>
        <v>Carpentaria</v>
      </c>
      <c r="B207" t="str">
        <f>feed!B178</f>
        <v>fuerza</v>
      </c>
      <c r="C207" t="str">
        <f>feed!C178</f>
        <v>PIRATES</v>
      </c>
      <c r="D207">
        <f>SUMPRODUCT(MID(0&amp;feed!D178,LARGE(INDEX(ISNUMBER(--MID(feed!D178,ROW($1:$19),1))*
ROW($1:$19),0),ROW($1:$19))+1,1)*10^ROW($1:$19)/10)</f>
        <v>55</v>
      </c>
      <c r="E207">
        <f>SUMPRODUCT(MID(0&amp;feed!E178,LARGE(INDEX(ISNUMBER(--MID(feed!E178,ROW($1:$19),1))*
ROW($1:$19),0),ROW($1:$19))+1,1)*10^ROW($1:$19)/10)</f>
        <v>13</v>
      </c>
      <c r="F207" t="str">
        <f>feed!F178</f>
        <v>Korean War surplus</v>
      </c>
      <c r="G207" t="str">
        <f>feed!G178</f>
        <v>Gandhi-like</v>
      </c>
      <c r="H207">
        <f>SUMPRODUCT(MID(0&amp;feed!H178,LARGE(INDEX(ISNUMBER(--MID(feed!H178,ROW($1:$19),1))*
ROW($1:$19),0),ROW($1:$19))+1,1)*10^ROW($1:$19)/10)</f>
        <v>3</v>
      </c>
      <c r="I207" t="str">
        <f>feed!I178</f>
        <v>Standard</v>
      </c>
      <c r="J207">
        <f>SUMPRODUCT(MID(0&amp;feed!J178,LARGE(INDEX(ISNUMBER(--MID(feed!J178,ROW($1:$19),1))*
ROW($1:$19),0),ROW($1:$19))+1,1)*10^ROW($1:$19)/10)</f>
        <v>37</v>
      </c>
      <c r="K207">
        <f>SUMPRODUCT(MID(0&amp;feed!K178,LARGE(INDEX(ISNUMBER(--MID(feed!K178,ROW($1:$19),1))*
ROW($1:$19),0),ROW($1:$19))+1,1)*10^ROW($1:$19)/10)</f>
        <v>10</v>
      </c>
      <c r="L207">
        <f>SUMPRODUCT(MID(0&amp;feed!L178,LARGE(INDEX(ISNUMBER(--MID(feed!L178,ROW($1:$19),1))*
ROW($1:$19),0),ROW($1:$19))+1,1)*10^ROW($1:$19)/10)</f>
        <v>8</v>
      </c>
      <c r="M207" t="str">
        <f>feed!M178</f>
        <v>Central Planning</v>
      </c>
      <c r="N207">
        <f>SUMPRODUCT(MID(0&amp;feed!N178,LARGE(INDEX(ISNUMBER(--MID(feed!N178,ROW($1:$5),1))*
ROW($1:$5),0),ROW($1:$5))+1,1)*10^ROW($1:$5)/10)</f>
        <v>2694</v>
      </c>
      <c r="O207">
        <f>SUMPRODUCT(MID(0&amp;feed!O178,LARGE(INDEX(ISNUMBER(--MID(feed!O178,ROW($1:$5),1))*
ROW($1:$5),0),ROW($1:$5))+1,1)*10^ROW($1:$5)/10)</f>
        <v>383</v>
      </c>
      <c r="P207" t="str">
        <f>feed!P178</f>
        <v>Untapped</v>
      </c>
      <c r="Q207">
        <f>IF(P207=0,40, IF(P207="Depleted",0, IF(P207="Near Depletion",10, IF(P207="Plentiful",70, IF(P207="Untapped",90,"Error")))))</f>
        <v>90</v>
      </c>
      <c r="R207" t="str">
        <f>feed!Q178</f>
        <v>Somewhat Large</v>
      </c>
      <c r="S207">
        <f>IF(R207="None",0, IF(R207="Meagre",1.5, IF(R207="Small",3, IF(R207="Mediocre",4.5, IF(R207="Somewhat Large",6, IF(R207="Large",7.5, IF(R207="Powerful",9, IF(R207="Very Powerful",10,"Error"))))))))</f>
        <v>6</v>
      </c>
      <c r="T207" t="str">
        <f>feed!R178</f>
        <v>East Indies</v>
      </c>
      <c r="U207" t="str">
        <f>feed!S178</f>
        <v>Neutral</v>
      </c>
      <c r="V207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207" t="str">
        <f>feed!U178</f>
        <v>http://blocgame.com/stats.php?id=59901</v>
      </c>
      <c r="X207" s="4">
        <f>SUMPRODUCT(MID(0&amp;feed!V178,LARGE(INDEX(ISNUMBER(--MID(feed!V178,ROW($1:$5),1))*
ROW($1:$5),0),ROW($1:$5))+1,1)*10^ROW($1:$5)/10)</f>
        <v>0</v>
      </c>
      <c r="Y207">
        <f>feed!W178</f>
        <v>0</v>
      </c>
      <c r="Z207" s="4">
        <f>V207-H207*750-K207*375-L207*375</f>
        <v>10980</v>
      </c>
      <c r="AA207" s="8">
        <f>V207/N207</f>
        <v>7.416481069042316</v>
      </c>
      <c r="AB207" s="4">
        <f>N207/6</f>
        <v>449</v>
      </c>
      <c r="AC207" s="4">
        <f>V207/6</f>
        <v>3330</v>
      </c>
    </row>
    <row r="208" spans="1:29" hidden="1" x14ac:dyDescent="0.25">
      <c r="A208" t="str">
        <f>feed!A467</f>
        <v>KOHREA</v>
      </c>
      <c r="B208" t="str">
        <f>feed!B467</f>
        <v>Kim Jong Ill</v>
      </c>
      <c r="C208" t="str">
        <f>feed!C467</f>
        <v>The Order</v>
      </c>
      <c r="D208">
        <f>SUMPRODUCT(MID(0&amp;feed!D467,LARGE(INDEX(ISNUMBER(--MID(feed!D467,ROW($1:$19),1))*
ROW($1:$19),0),ROW($1:$19))+1,1)*10^ROW($1:$19)/10)</f>
        <v>47</v>
      </c>
      <c r="E208">
        <f>SUMPRODUCT(MID(0&amp;feed!E467,LARGE(INDEX(ISNUMBER(--MID(feed!E467,ROW($1:$19),1))*
ROW($1:$19),0),ROW($1:$19))+1,1)*10^ROW($1:$19)/10)</f>
        <v>4</v>
      </c>
      <c r="F208" t="str">
        <f>feed!F467</f>
        <v>Korean War surplus</v>
      </c>
      <c r="G208" t="str">
        <f>feed!G467</f>
        <v>Gandhi-like</v>
      </c>
      <c r="H208">
        <f>SUMPRODUCT(MID(0&amp;feed!H467,LARGE(INDEX(ISNUMBER(--MID(feed!H467,ROW($1:$19),1))*
ROW($1:$19),0),ROW($1:$19))+1,1)*10^ROW($1:$19)/10)</f>
        <v>3</v>
      </c>
      <c r="I208" t="str">
        <f>feed!I467</f>
        <v>Good</v>
      </c>
      <c r="J208">
        <f>SUMPRODUCT(MID(0&amp;feed!J467,LARGE(INDEX(ISNUMBER(--MID(feed!J467,ROW($1:$19),1))*
ROW($1:$19),0),ROW($1:$19))+1,1)*10^ROW($1:$19)/10)</f>
        <v>29</v>
      </c>
      <c r="K208">
        <f>SUMPRODUCT(MID(0&amp;feed!K467,LARGE(INDEX(ISNUMBER(--MID(feed!K467,ROW($1:$19),1))*
ROW($1:$19),0),ROW($1:$19))+1,1)*10^ROW($1:$19)/10)</f>
        <v>24</v>
      </c>
      <c r="L208">
        <f>SUMPRODUCT(MID(0&amp;feed!L467,LARGE(INDEX(ISNUMBER(--MID(feed!L467,ROW($1:$19),1))*
ROW($1:$19),0),ROW($1:$19))+1,1)*10^ROW($1:$19)/10)</f>
        <v>12</v>
      </c>
      <c r="M208" t="str">
        <f>feed!M467</f>
        <v>Central Planning</v>
      </c>
      <c r="N208">
        <f>SUMPRODUCT(MID(0&amp;feed!N467,LARGE(INDEX(ISNUMBER(--MID(feed!N467,ROW($1:$5),1))*
ROW($1:$5),0),ROW($1:$5))+1,1)*10^ROW($1:$5)/10)</f>
        <v>1415</v>
      </c>
      <c r="O208">
        <f>SUMPRODUCT(MID(0&amp;feed!O467,LARGE(INDEX(ISNUMBER(--MID(feed!O467,ROW($1:$5),1))*
ROW($1:$5),0),ROW($1:$5))+1,1)*10^ROW($1:$5)/10)</f>
        <v>93</v>
      </c>
      <c r="P208" t="str">
        <f>feed!P467</f>
        <v>Untapped</v>
      </c>
      <c r="Q208">
        <f>IF(P208=0,40, IF(P208="Depleted",0, IF(P208="Near Depletion",10, IF(P208="Plentiful",70, IF(P208="Untapped",90,"Error")))))</f>
        <v>90</v>
      </c>
      <c r="R208" t="str">
        <f>feed!Q467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feed!R467</f>
        <v>China</v>
      </c>
      <c r="U208" t="str">
        <f>feed!S467</f>
        <v>Soviet Union</v>
      </c>
      <c r="V20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208" t="str">
        <f>feed!U467</f>
        <v>http://blocgame.com/stats.php?id=63926</v>
      </c>
      <c r="X208" s="4">
        <f>SUMPRODUCT(MID(0&amp;feed!V467,LARGE(INDEX(ISNUMBER(--MID(feed!V467,ROW($1:$5),1))*
ROW($1:$5),0),ROW($1:$5))+1,1)*10^ROW($1:$5)/10)</f>
        <v>0</v>
      </c>
      <c r="Y208">
        <f>feed!W467</f>
        <v>0</v>
      </c>
      <c r="Z208" s="4">
        <f>V208-H208*750-K208*375-L208*375</f>
        <v>10736</v>
      </c>
      <c r="AA208" s="8">
        <f>V208/N208</f>
        <v>18.718021201413428</v>
      </c>
      <c r="AB208" s="4">
        <f>N208/6</f>
        <v>235.83333333333334</v>
      </c>
      <c r="AC208" s="4">
        <f>V208/6</f>
        <v>4414.333333333333</v>
      </c>
    </row>
    <row r="209" spans="1:29" hidden="1" x14ac:dyDescent="0.25">
      <c r="A209" t="str">
        <f>feed!A263</f>
        <v>Brohan</v>
      </c>
      <c r="B209" t="str">
        <f>feed!B263</f>
        <v>Brodolf_shitler</v>
      </c>
      <c r="C209" t="str">
        <f>feed!C263</f>
        <v>Brotherhood of Nod</v>
      </c>
      <c r="D209">
        <f>SUMPRODUCT(MID(0&amp;feed!D263,LARGE(INDEX(ISNUMBER(--MID(feed!D263,ROW($1:$19),1))*
ROW($1:$19),0),ROW($1:$19))+1,1)*10^ROW($1:$19)/10)</f>
        <v>5</v>
      </c>
      <c r="E209">
        <f>SUMPRODUCT(MID(0&amp;feed!E263,LARGE(INDEX(ISNUMBER(--MID(feed!E263,ROW($1:$19),1))*
ROW($1:$19),0),ROW($1:$19))+1,1)*10^ROW($1:$19)/10)</f>
        <v>1</v>
      </c>
      <c r="F209" t="str">
        <f>feed!F263</f>
        <v>Second World War surplus</v>
      </c>
      <c r="G209" t="str">
        <f>feed!G263</f>
        <v>Good</v>
      </c>
      <c r="H209">
        <f>SUMPRODUCT(MID(0&amp;feed!H263,LARGE(INDEX(ISNUMBER(--MID(feed!H263,ROW($1:$19),1))*
ROW($1:$19),0),ROW($1:$19))+1,1)*10^ROW($1:$19)/10)</f>
        <v>3</v>
      </c>
      <c r="I209" t="str">
        <f>feed!I263</f>
        <v>Good</v>
      </c>
      <c r="J209">
        <f>SUMPRODUCT(MID(0&amp;feed!J263,LARGE(INDEX(ISNUMBER(--MID(feed!J263,ROW($1:$19),1))*
ROW($1:$19),0),ROW($1:$19))+1,1)*10^ROW($1:$19)/10)</f>
        <v>29</v>
      </c>
      <c r="K209">
        <f>SUMPRODUCT(MID(0&amp;feed!K263,LARGE(INDEX(ISNUMBER(--MID(feed!K263,ROW($1:$19),1))*
ROW($1:$19),0),ROW($1:$19))+1,1)*10^ROW($1:$19)/10)</f>
        <v>19</v>
      </c>
      <c r="L209">
        <f>SUMPRODUCT(MID(0&amp;feed!L263,LARGE(INDEX(ISNUMBER(--MID(feed!L263,ROW($1:$19),1))*
ROW($1:$19),0),ROW($1:$19))+1,1)*10^ROW($1:$19)/10)</f>
        <v>15</v>
      </c>
      <c r="M209" t="str">
        <f>feed!M263</f>
        <v>Mixed Economy</v>
      </c>
      <c r="N209">
        <f>SUMPRODUCT(MID(0&amp;feed!N263,LARGE(INDEX(ISNUMBER(--MID(feed!N263,ROW($1:$5),1))*
ROW($1:$5),0),ROW($1:$5))+1,1)*10^ROW($1:$5)/10)</f>
        <v>2222</v>
      </c>
      <c r="O209">
        <f>SUMPRODUCT(MID(0&amp;feed!O263,LARGE(INDEX(ISNUMBER(--MID(feed!O263,ROW($1:$5),1))*
ROW($1:$5),0),ROW($1:$5))+1,1)*10^ROW($1:$5)/10)</f>
        <v>2879</v>
      </c>
      <c r="P209">
        <f>feed!P263</f>
        <v>0</v>
      </c>
      <c r="Q209">
        <f>IF(P209=0,40, IF(P209="Depleted",0, IF(P209="Near Depletion",10, IF(P209="Plentiful",70, IF(P209="Untapped",90,"Error")))))</f>
        <v>40</v>
      </c>
      <c r="R209" t="str">
        <f>feed!Q263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feed!R263</f>
        <v>Persia</v>
      </c>
      <c r="U209" t="str">
        <f>feed!S263</f>
        <v>Neutral</v>
      </c>
      <c r="V209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17861</v>
      </c>
      <c r="W209" t="str">
        <f>feed!U263</f>
        <v>http://blocgame.com/stats.php?id=40340</v>
      </c>
      <c r="X209" s="4">
        <f>SUMPRODUCT(MID(0&amp;feed!V263,LARGE(INDEX(ISNUMBER(--MID(feed!V263,ROW($1:$5),1))*
ROW($1:$5),0),ROW($1:$5))+1,1)*10^ROW($1:$5)/10)</f>
        <v>0</v>
      </c>
      <c r="Y209">
        <f>feed!W263</f>
        <v>0</v>
      </c>
      <c r="Z209" s="4">
        <f>V209-H209*750-K209*375-L209*375</f>
        <v>2861</v>
      </c>
      <c r="AA209" s="8">
        <f>V209/N209</f>
        <v>8.0382538253825384</v>
      </c>
      <c r="AB209" s="4">
        <f>N209/6</f>
        <v>370.33333333333331</v>
      </c>
      <c r="AC209" s="4">
        <f>V209/6</f>
        <v>2976.8333333333335</v>
      </c>
    </row>
    <row r="210" spans="1:29" hidden="1" x14ac:dyDescent="0.25">
      <c r="A210" t="str">
        <f>feed!A87</f>
        <v>One Star</v>
      </c>
      <c r="B210" t="str">
        <f>feed!B87</f>
        <v>Neku</v>
      </c>
      <c r="C210" t="str">
        <f>feed!C87</f>
        <v>Interpol</v>
      </c>
      <c r="D210">
        <f>SUMPRODUCT(MID(0&amp;feed!D87,LARGE(INDEX(ISNUMBER(--MID(feed!D87,ROW($1:$19),1))*
ROW($1:$19),0),ROW($1:$19))+1,1)*10^ROW($1:$19)/10)</f>
        <v>58</v>
      </c>
      <c r="E210">
        <f>SUMPRODUCT(MID(0&amp;feed!E87,LARGE(INDEX(ISNUMBER(--MID(feed!E87,ROW($1:$19),1))*
ROW($1:$19),0),ROW($1:$19))+1,1)*10^ROW($1:$19)/10)</f>
        <v>7</v>
      </c>
      <c r="F210" t="str">
        <f>feed!F87</f>
        <v>Korean War surplus</v>
      </c>
      <c r="G210" t="str">
        <f>feed!G87</f>
        <v>Gandhi-like</v>
      </c>
      <c r="H210">
        <f>SUMPRODUCT(MID(0&amp;feed!H87,LARGE(INDEX(ISNUMBER(--MID(feed!H87,ROW($1:$19),1))*
ROW($1:$19),0),ROW($1:$19))+1,1)*10^ROW($1:$19)/10)</f>
        <v>3</v>
      </c>
      <c r="I210" t="str">
        <f>feed!I87</f>
        <v>Elite</v>
      </c>
      <c r="J210">
        <f>SUMPRODUCT(MID(0&amp;feed!J87,LARGE(INDEX(ISNUMBER(--MID(feed!J87,ROW($1:$19),1))*
ROW($1:$19),0),ROW($1:$19))+1,1)*10^ROW($1:$19)/10)</f>
        <v>29</v>
      </c>
      <c r="K210">
        <f>SUMPRODUCT(MID(0&amp;feed!K87,LARGE(INDEX(ISNUMBER(--MID(feed!K87,ROW($1:$19),1))*
ROW($1:$19),0),ROW($1:$19))+1,1)*10^ROW($1:$19)/10)</f>
        <v>4</v>
      </c>
      <c r="L210">
        <f>SUMPRODUCT(MID(0&amp;feed!L87,LARGE(INDEX(ISNUMBER(--MID(feed!L87,ROW($1:$19),1))*
ROW($1:$19),0),ROW($1:$19))+1,1)*10^ROW($1:$19)/10)</f>
        <v>4</v>
      </c>
      <c r="M210" t="str">
        <f>feed!M87</f>
        <v>Free Market</v>
      </c>
      <c r="N210">
        <f>SUMPRODUCT(MID(0&amp;feed!N87,LARGE(INDEX(ISNUMBER(--MID(feed!N87,ROW($1:$5),1))*
ROW($1:$5),0),ROW($1:$5))+1,1)*10^ROW($1:$5)/10)</f>
        <v>3497</v>
      </c>
      <c r="O210">
        <f>SUMPRODUCT(MID(0&amp;feed!O87,LARGE(INDEX(ISNUMBER(--MID(feed!O87,ROW($1:$5),1))*
ROW($1:$5),0),ROW($1:$5))+1,1)*10^ROW($1:$5)/10)</f>
        <v>3490</v>
      </c>
      <c r="P210" t="str">
        <f>feed!P87</f>
        <v>Untapped</v>
      </c>
      <c r="Q210">
        <f>IF(P210=0,40, IF(P210="Depleted",0, IF(P210="Near Depletion",10, IF(P210="Plentiful",70, IF(P210="Untapped",90,"Error")))))</f>
        <v>90</v>
      </c>
      <c r="R210" t="str">
        <f>feed!Q87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feed!R87</f>
        <v>Persia</v>
      </c>
      <c r="U210" t="str">
        <f>feed!S87</f>
        <v>United States</v>
      </c>
      <c r="V210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210" t="str">
        <f>feed!U87</f>
        <v>http://blocgame.com/stats.php?id=57783</v>
      </c>
      <c r="X210" s="4">
        <f>SUMPRODUCT(MID(0&amp;feed!V87,LARGE(INDEX(ISNUMBER(--MID(feed!V87,ROW($1:$5),1))*
ROW($1:$5),0),ROW($1:$5))+1,1)*10^ROW($1:$5)/10)</f>
        <v>0</v>
      </c>
      <c r="Y210">
        <f>feed!W87</f>
        <v>0</v>
      </c>
      <c r="Z210" s="4">
        <f>V210-H210*750-K210*375-L210*375</f>
        <v>22256</v>
      </c>
      <c r="AA210" s="8">
        <f>V210/N210</f>
        <v>7.86559908492994</v>
      </c>
      <c r="AB210" s="4">
        <f>N210/6</f>
        <v>582.83333333333337</v>
      </c>
      <c r="AC210" s="4">
        <f>V210/6</f>
        <v>4584.333333333333</v>
      </c>
    </row>
    <row r="211" spans="1:29" hidden="1" x14ac:dyDescent="0.25">
      <c r="A211" t="str">
        <f>feed!A85</f>
        <v>Mmhat</v>
      </c>
      <c r="B211" t="str">
        <f>feed!B85</f>
        <v>Homermustdie</v>
      </c>
      <c r="C211" t="str">
        <f>feed!C85</f>
        <v>Interpol</v>
      </c>
      <c r="D211">
        <f>SUMPRODUCT(MID(0&amp;feed!D85,LARGE(INDEX(ISNUMBER(--MID(feed!D85,ROW($1:$19),1))*
ROW($1:$19),0),ROW($1:$19))+1,1)*10^ROW($1:$19)/10)</f>
        <v>63</v>
      </c>
      <c r="E211">
        <f>SUMPRODUCT(MID(0&amp;feed!E85,LARGE(INDEX(ISNUMBER(--MID(feed!E85,ROW($1:$19),1))*
ROW($1:$19),0),ROW($1:$19))+1,1)*10^ROW($1:$19)/10)</f>
        <v>0</v>
      </c>
      <c r="F211" t="str">
        <f>feed!F85</f>
        <v>Korean War surplus</v>
      </c>
      <c r="G211" t="str">
        <f>feed!G85</f>
        <v>Gandhi-like</v>
      </c>
      <c r="H211">
        <f>SUMPRODUCT(MID(0&amp;feed!H85,LARGE(INDEX(ISNUMBER(--MID(feed!H85,ROW($1:$19),1))*
ROW($1:$19),0),ROW($1:$19))+1,1)*10^ROW($1:$19)/10)</f>
        <v>3</v>
      </c>
      <c r="I211" t="str">
        <f>feed!I85</f>
        <v>Good</v>
      </c>
      <c r="J211">
        <f>SUMPRODUCT(MID(0&amp;feed!J85,LARGE(INDEX(ISNUMBER(--MID(feed!J85,ROW($1:$19),1))*
ROW($1:$19),0),ROW($1:$19))+1,1)*10^ROW($1:$19)/10)</f>
        <v>29</v>
      </c>
      <c r="K211">
        <f>SUMPRODUCT(MID(0&amp;feed!K85,LARGE(INDEX(ISNUMBER(--MID(feed!K85,ROW($1:$19),1))*
ROW($1:$19),0),ROW($1:$19))+1,1)*10^ROW($1:$19)/10)</f>
        <v>14</v>
      </c>
      <c r="L211">
        <f>SUMPRODUCT(MID(0&amp;feed!L85,LARGE(INDEX(ISNUMBER(--MID(feed!L85,ROW($1:$19),1))*
ROW($1:$19),0),ROW($1:$19))+1,1)*10^ROW($1:$19)/10)</f>
        <v>2</v>
      </c>
      <c r="M211" t="str">
        <f>feed!M85</f>
        <v>Central Planning</v>
      </c>
      <c r="N211">
        <f>SUMPRODUCT(MID(0&amp;feed!N85,LARGE(INDEX(ISNUMBER(--MID(feed!N85,ROW($1:$5),1))*
ROW($1:$5),0),ROW($1:$5))+1,1)*10^ROW($1:$5)/10)</f>
        <v>3520</v>
      </c>
      <c r="O211">
        <f>SUMPRODUCT(MID(0&amp;feed!O85,LARGE(INDEX(ISNUMBER(--MID(feed!O85,ROW($1:$5),1))*
ROW($1:$5),0),ROW($1:$5))+1,1)*10^ROW($1:$5)/10)</f>
        <v>27</v>
      </c>
      <c r="P211" t="str">
        <f>feed!P85</f>
        <v>Near Depletion</v>
      </c>
      <c r="Q211">
        <f>IF(P211=0,40, IF(P211="Depleted",0, IF(P211="Near Depletion",10, IF(P211="Plentiful",70, IF(P211="Untapped",90,"Error")))))</f>
        <v>10</v>
      </c>
      <c r="R211" t="str">
        <f>feed!Q85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feed!R85</f>
        <v>Amazonia</v>
      </c>
      <c r="U211" t="str">
        <f>feed!S85</f>
        <v>Soviet Union</v>
      </c>
      <c r="V211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211" t="str">
        <f>feed!U85</f>
        <v>http://blocgame.com/stats.php?id=45846</v>
      </c>
      <c r="X211" s="4">
        <f>SUMPRODUCT(MID(0&amp;feed!V85,LARGE(INDEX(ISNUMBER(--MID(feed!V85,ROW($1:$5),1))*
ROW($1:$5),0),ROW($1:$5))+1,1)*10^ROW($1:$5)/10)</f>
        <v>0</v>
      </c>
      <c r="Y211">
        <f>feed!W85</f>
        <v>0</v>
      </c>
      <c r="Z211" s="4">
        <f>V211-H211*750-K211*375-L211*375</f>
        <v>14007</v>
      </c>
      <c r="AA211" s="8">
        <f>V211/N211</f>
        <v>6.3230113636363638</v>
      </c>
      <c r="AB211" s="4">
        <f>N211/6</f>
        <v>586.66666666666663</v>
      </c>
      <c r="AC211" s="4">
        <f>V211/6</f>
        <v>3709.5</v>
      </c>
    </row>
    <row r="212" spans="1:29" hidden="1" x14ac:dyDescent="0.25">
      <c r="A212" t="str">
        <f>feed!A89</f>
        <v>Treehouse</v>
      </c>
      <c r="B212" t="str">
        <f>feed!B89</f>
        <v>Number One</v>
      </c>
      <c r="C212" t="str">
        <f>feed!C89</f>
        <v>Interpol</v>
      </c>
      <c r="D212">
        <f>SUMPRODUCT(MID(0&amp;feed!D89,LARGE(INDEX(ISNUMBER(--MID(feed!D89,ROW($1:$19),1))*
ROW($1:$19),0),ROW($1:$19))+1,1)*10^ROW($1:$19)/10)</f>
        <v>52</v>
      </c>
      <c r="E212">
        <f>SUMPRODUCT(MID(0&amp;feed!E89,LARGE(INDEX(ISNUMBER(--MID(feed!E89,ROW($1:$19),1))*
ROW($1:$19),0),ROW($1:$19))+1,1)*10^ROW($1:$19)/10)</f>
        <v>2</v>
      </c>
      <c r="F212" t="str">
        <f>feed!F89</f>
        <v>Korean War surplus</v>
      </c>
      <c r="G212" t="str">
        <f>feed!G89</f>
        <v>Gandhi-like</v>
      </c>
      <c r="H212">
        <f>SUMPRODUCT(MID(0&amp;feed!H89,LARGE(INDEX(ISNUMBER(--MID(feed!H89,ROW($1:$19),1))*
ROW($1:$19),0),ROW($1:$19))+1,1)*10^ROW($1:$19)/10)</f>
        <v>3</v>
      </c>
      <c r="I212" t="str">
        <f>feed!I89</f>
        <v>Elite</v>
      </c>
      <c r="J212">
        <f>SUMPRODUCT(MID(0&amp;feed!J89,LARGE(INDEX(ISNUMBER(--MID(feed!J89,ROW($1:$19),1))*
ROW($1:$19),0),ROW($1:$19))+1,1)*10^ROW($1:$19)/10)</f>
        <v>29</v>
      </c>
      <c r="K212">
        <f>SUMPRODUCT(MID(0&amp;feed!K89,LARGE(INDEX(ISNUMBER(--MID(feed!K89,ROW($1:$19),1))*
ROW($1:$19),0),ROW($1:$19))+1,1)*10^ROW($1:$19)/10)</f>
        <v>6</v>
      </c>
      <c r="L212">
        <f>SUMPRODUCT(MID(0&amp;feed!L89,LARGE(INDEX(ISNUMBER(--MID(feed!L89,ROW($1:$19),1))*
ROW($1:$19),0),ROW($1:$19))+1,1)*10^ROW($1:$19)/10)</f>
        <v>3</v>
      </c>
      <c r="M212" t="str">
        <f>feed!M89</f>
        <v>Free Market</v>
      </c>
      <c r="N212">
        <f>SUMPRODUCT(MID(0&amp;feed!N89,LARGE(INDEX(ISNUMBER(--MID(feed!N89,ROW($1:$5),1))*
ROW($1:$5),0),ROW($1:$5))+1,1)*10^ROW($1:$5)/10)</f>
        <v>3480</v>
      </c>
      <c r="O212">
        <f>SUMPRODUCT(MID(0&amp;feed!O89,LARGE(INDEX(ISNUMBER(--MID(feed!O89,ROW($1:$5),1))*
ROW($1:$5),0),ROW($1:$5))+1,1)*10^ROW($1:$5)/10)</f>
        <v>165</v>
      </c>
      <c r="P212" t="str">
        <f>feed!P89</f>
        <v>Untapped</v>
      </c>
      <c r="Q212">
        <f>IF(P212=0,40, IF(P212="Depleted",0, IF(P212="Near Depletion",10, IF(P212="Plentiful",70, IF(P212="Untapped",90,"Error")))))</f>
        <v>90</v>
      </c>
      <c r="R212" t="str">
        <f>feed!Q89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feed!R89</f>
        <v>Indochina</v>
      </c>
      <c r="U212" t="str">
        <f>feed!S89</f>
        <v>United States</v>
      </c>
      <c r="V212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14366</v>
      </c>
      <c r="W212" t="str">
        <f>feed!U89</f>
        <v>http://blocgame.com/stats.php?id=58889</v>
      </c>
      <c r="X212" s="4">
        <f>SUMPRODUCT(MID(0&amp;feed!V89,LARGE(INDEX(ISNUMBER(--MID(feed!V89,ROW($1:$5),1))*
ROW($1:$5),0),ROW($1:$5))+1,1)*10^ROW($1:$5)/10)</f>
        <v>0</v>
      </c>
      <c r="Y212">
        <f>feed!W89</f>
        <v>0</v>
      </c>
      <c r="Z212" s="4">
        <f>V212-H212*750-K212*375-L212*375</f>
        <v>8741</v>
      </c>
      <c r="AA212" s="8">
        <f>V212/N212</f>
        <v>4.12816091954023</v>
      </c>
      <c r="AB212" s="4">
        <f>N212/6</f>
        <v>580</v>
      </c>
      <c r="AC212" s="4">
        <f>V212/6</f>
        <v>2394.3333333333335</v>
      </c>
    </row>
    <row r="213" spans="1:29" hidden="1" x14ac:dyDescent="0.25">
      <c r="A213" t="str">
        <f>feed!A31</f>
        <v>KingBding</v>
      </c>
      <c r="B213" t="str">
        <f>feed!B31</f>
        <v>King B</v>
      </c>
      <c r="C213" t="str">
        <f>feed!C31</f>
        <v>The Order</v>
      </c>
      <c r="D213">
        <f>SUMPRODUCT(MID(0&amp;feed!D31,LARGE(INDEX(ISNUMBER(--MID(feed!D31,ROW($1:$19),1))*
ROW($1:$19),0),ROW($1:$19))+1,1)*10^ROW($1:$19)/10)</f>
        <v>58</v>
      </c>
      <c r="E213">
        <f>SUMPRODUCT(MID(0&amp;feed!E31,LARGE(INDEX(ISNUMBER(--MID(feed!E31,ROW($1:$19),1))*
ROW($1:$19),0),ROW($1:$19))+1,1)*10^ROW($1:$19)/10)</f>
        <v>7</v>
      </c>
      <c r="F213" t="str">
        <f>feed!F31</f>
        <v>Korean War surplus</v>
      </c>
      <c r="G213" t="str">
        <f>feed!G31</f>
        <v>Gandhi-like</v>
      </c>
      <c r="H213">
        <f>SUMPRODUCT(MID(0&amp;feed!H31,LARGE(INDEX(ISNUMBER(--MID(feed!H31,ROW($1:$19),1))*
ROW($1:$19),0),ROW($1:$19))+1,1)*10^ROW($1:$19)/10)</f>
        <v>3</v>
      </c>
      <c r="I213" t="str">
        <f>feed!I31</f>
        <v>Poor</v>
      </c>
      <c r="J213">
        <f>SUMPRODUCT(MID(0&amp;feed!J31,LARGE(INDEX(ISNUMBER(--MID(feed!J31,ROW($1:$19),1))*
ROW($1:$19),0),ROW($1:$19))+1,1)*10^ROW($1:$19)/10)</f>
        <v>26</v>
      </c>
      <c r="K213">
        <f>SUMPRODUCT(MID(0&amp;feed!K31,LARGE(INDEX(ISNUMBER(--MID(feed!K31,ROW($1:$19),1))*
ROW($1:$19),0),ROW($1:$19))+1,1)*10^ROW($1:$19)/10)</f>
        <v>19</v>
      </c>
      <c r="L213">
        <f>SUMPRODUCT(MID(0&amp;feed!L31,LARGE(INDEX(ISNUMBER(--MID(feed!L31,ROW($1:$19),1))*
ROW($1:$19),0),ROW($1:$19))+1,1)*10^ROW($1:$19)/10)</f>
        <v>3</v>
      </c>
      <c r="M213" t="str">
        <f>feed!M31</f>
        <v>Central Planning</v>
      </c>
      <c r="N213">
        <f>SUMPRODUCT(MID(0&amp;feed!N31,LARGE(INDEX(ISNUMBER(--MID(feed!N31,ROW($1:$5),1))*
ROW($1:$5),0),ROW($1:$5))+1,1)*10^ROW($1:$5)/10)</f>
        <v>4271</v>
      </c>
      <c r="O213">
        <f>SUMPRODUCT(MID(0&amp;feed!O31,LARGE(INDEX(ISNUMBER(--MID(feed!O31,ROW($1:$5),1))*
ROW($1:$5),0),ROW($1:$5))+1,1)*10^ROW($1:$5)/10)</f>
        <v>125</v>
      </c>
      <c r="P213" t="str">
        <f>feed!P31</f>
        <v>Untapped</v>
      </c>
      <c r="Q213">
        <f>IF(P213=0,40, IF(P213="Depleted",0, IF(P213="Near Depletion",10, IF(P213="Plentiful",70, IF(P213="Untapped",90,"Error")))))</f>
        <v>90</v>
      </c>
      <c r="R213" t="str">
        <f>feed!Q31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feed!R31</f>
        <v>Southern Africa</v>
      </c>
      <c r="U213" t="str">
        <f>feed!S31</f>
        <v>Soviet Union</v>
      </c>
      <c r="V213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213" t="str">
        <f>feed!U31</f>
        <v>http://blocgame.com/stats.php?id=63205</v>
      </c>
      <c r="X213" s="4">
        <f>SUMPRODUCT(MID(0&amp;feed!V31,LARGE(INDEX(ISNUMBER(--MID(feed!V31,ROW($1:$5),1))*
ROW($1:$5),0),ROW($1:$5))+1,1)*10^ROW($1:$5)/10)</f>
        <v>0</v>
      </c>
      <c r="Y213">
        <f>feed!W31</f>
        <v>0</v>
      </c>
      <c r="Z213" s="4">
        <f>V213-H213*750-K213*375-L213*375</f>
        <v>14741</v>
      </c>
      <c r="AA213" s="8">
        <f>V213/N213</f>
        <v>5.9098571763053149</v>
      </c>
      <c r="AB213" s="4">
        <f>N213/6</f>
        <v>711.83333333333337</v>
      </c>
      <c r="AC213" s="4">
        <f>V213/6</f>
        <v>4206.833333333333</v>
      </c>
    </row>
    <row r="214" spans="1:29" hidden="1" x14ac:dyDescent="0.25">
      <c r="A214" t="str">
        <f>feed!A160</f>
        <v>Wankmuffin</v>
      </c>
      <c r="B214" t="str">
        <f>feed!B160</f>
        <v>tempcunt</v>
      </c>
      <c r="C214">
        <f>feed!C160</f>
        <v>0</v>
      </c>
      <c r="D214">
        <f>SUMPRODUCT(MID(0&amp;feed!D160,LARGE(INDEX(ISNUMBER(--MID(feed!D160,ROW($1:$19),1))*
ROW($1:$19),0),ROW($1:$19))+1,1)*10^ROW($1:$19)/10)</f>
        <v>59</v>
      </c>
      <c r="E214">
        <f>SUMPRODUCT(MID(0&amp;feed!E160,LARGE(INDEX(ISNUMBER(--MID(feed!E160,ROW($1:$19),1))*
ROW($1:$19),0),ROW($1:$19))+1,1)*10^ROW($1:$19)/10)</f>
        <v>1</v>
      </c>
      <c r="F214" t="str">
        <f>feed!F160</f>
        <v>Korean War surplus</v>
      </c>
      <c r="G214" t="str">
        <f>feed!G160</f>
        <v>Gandhi-like</v>
      </c>
      <c r="H214">
        <f>SUMPRODUCT(MID(0&amp;feed!H160,LARGE(INDEX(ISNUMBER(--MID(feed!H160,ROW($1:$19),1))*
ROW($1:$19),0),ROW($1:$19))+1,1)*10^ROW($1:$19)/10)</f>
        <v>3</v>
      </c>
      <c r="I214" t="str">
        <f>feed!I160</f>
        <v>Standard</v>
      </c>
      <c r="J214">
        <f>SUMPRODUCT(MID(0&amp;feed!J160,LARGE(INDEX(ISNUMBER(--MID(feed!J160,ROW($1:$19),1))*
ROW($1:$19),0),ROW($1:$19))+1,1)*10^ROW($1:$19)/10)</f>
        <v>25</v>
      </c>
      <c r="K214">
        <f>SUMPRODUCT(MID(0&amp;feed!K160,LARGE(INDEX(ISNUMBER(--MID(feed!K160,ROW($1:$19),1))*
ROW($1:$19),0),ROW($1:$19))+1,1)*10^ROW($1:$19)/10)</f>
        <v>1</v>
      </c>
      <c r="L214">
        <f>SUMPRODUCT(MID(0&amp;feed!L160,LARGE(INDEX(ISNUMBER(--MID(feed!L160,ROW($1:$19),1))*
ROW($1:$19),0),ROW($1:$19))+1,1)*10^ROW($1:$19)/10)</f>
        <v>3</v>
      </c>
      <c r="M214" t="str">
        <f>feed!M160</f>
        <v>Mixed Economy</v>
      </c>
      <c r="N214">
        <f>SUMPRODUCT(MID(0&amp;feed!N160,LARGE(INDEX(ISNUMBER(--MID(feed!N160,ROW($1:$5),1))*
ROW($1:$5),0),ROW($1:$5))+1,1)*10^ROW($1:$5)/10)</f>
        <v>2830</v>
      </c>
      <c r="O214">
        <f>SUMPRODUCT(MID(0&amp;feed!O160,LARGE(INDEX(ISNUMBER(--MID(feed!O160,ROW($1:$5),1))*
ROW($1:$5),0),ROW($1:$5))+1,1)*10^ROW($1:$5)/10)</f>
        <v>138</v>
      </c>
      <c r="P214" t="str">
        <f>feed!P160</f>
        <v>Plentiful</v>
      </c>
      <c r="Q214">
        <f>IF(P214=0,40, IF(P214="Depleted",0, IF(P214="Near Depletion",10, IF(P214="Plentiful",70, IF(P214="Untapped",90,"Error")))))</f>
        <v>70</v>
      </c>
      <c r="R214" t="str">
        <f>feed!Q160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feed!R160</f>
        <v>Mesoamerica</v>
      </c>
      <c r="U214" t="str">
        <f>feed!S160</f>
        <v>Neutral</v>
      </c>
      <c r="V214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3836</v>
      </c>
      <c r="W214" t="str">
        <f>feed!U160</f>
        <v>http://blocgame.com/stats.php?id=63325</v>
      </c>
      <c r="X214" s="4">
        <f>SUMPRODUCT(MID(0&amp;feed!V160,LARGE(INDEX(ISNUMBER(--MID(feed!V160,ROW($1:$5),1))*
ROW($1:$5),0),ROW($1:$5))+1,1)*10^ROW($1:$5)/10)</f>
        <v>0</v>
      </c>
      <c r="Y214">
        <f>feed!W160</f>
        <v>0</v>
      </c>
      <c r="Z214" s="4">
        <f>V214-H214*750-K214*375-L214*375</f>
        <v>86</v>
      </c>
      <c r="AA214" s="8">
        <f>V214/N214</f>
        <v>1.3554770318021201</v>
      </c>
      <c r="AB214" s="4">
        <f>N214/6</f>
        <v>471.66666666666669</v>
      </c>
      <c r="AC214" s="4">
        <f>V214/6</f>
        <v>639.33333333333337</v>
      </c>
    </row>
    <row r="215" spans="1:29" hidden="1" x14ac:dyDescent="0.25">
      <c r="A215" t="str">
        <f>feed!A112</f>
        <v>Celtic Nations</v>
      </c>
      <c r="B215" t="str">
        <f>feed!B112</f>
        <v>BigWilly526</v>
      </c>
      <c r="C215" t="str">
        <f>feed!C112</f>
        <v>Brotherhood of Nod</v>
      </c>
      <c r="D215">
        <f>SUMPRODUCT(MID(0&amp;feed!D112,LARGE(INDEX(ISNUMBER(--MID(feed!D112,ROW($1:$19),1))*
ROW($1:$19),0),ROW($1:$19))+1,1)*10^ROW($1:$19)/10)</f>
        <v>79</v>
      </c>
      <c r="E215">
        <f>SUMPRODUCT(MID(0&amp;feed!E112,LARGE(INDEX(ISNUMBER(--MID(feed!E112,ROW($1:$19),1))*
ROW($1:$19),0),ROW($1:$19))+1,1)*10^ROW($1:$19)/10)</f>
        <v>2</v>
      </c>
      <c r="F215" t="str">
        <f>feed!F112</f>
        <v>Korean War surplus</v>
      </c>
      <c r="G215" t="str">
        <f>feed!G112</f>
        <v>Gandhi-like</v>
      </c>
      <c r="H215">
        <f>SUMPRODUCT(MID(0&amp;feed!H112,LARGE(INDEX(ISNUMBER(--MID(feed!H112,ROW($1:$19),1))*
ROW($1:$19),0),ROW($1:$19))+1,1)*10^ROW($1:$19)/10)</f>
        <v>3</v>
      </c>
      <c r="I215" t="str">
        <f>feed!I112</f>
        <v>Good</v>
      </c>
      <c r="J215">
        <f>SUMPRODUCT(MID(0&amp;feed!J112,LARGE(INDEX(ISNUMBER(--MID(feed!J112,ROW($1:$19),1))*
ROW($1:$19),0),ROW($1:$19))+1,1)*10^ROW($1:$19)/10)</f>
        <v>24</v>
      </c>
      <c r="K215">
        <f>SUMPRODUCT(MID(0&amp;feed!K112,LARGE(INDEX(ISNUMBER(--MID(feed!K112,ROW($1:$19),1))*
ROW($1:$19),0),ROW($1:$19))+1,1)*10^ROW($1:$19)/10)</f>
        <v>21</v>
      </c>
      <c r="L215">
        <f>SUMPRODUCT(MID(0&amp;feed!L112,LARGE(INDEX(ISNUMBER(--MID(feed!L112,ROW($1:$19),1))*
ROW($1:$19),0),ROW($1:$19))+1,1)*10^ROW($1:$19)/10)</f>
        <v>12</v>
      </c>
      <c r="M215" t="str">
        <f>feed!M112</f>
        <v>Central Planning</v>
      </c>
      <c r="N215">
        <f>SUMPRODUCT(MID(0&amp;feed!N112,LARGE(INDEX(ISNUMBER(--MID(feed!N112,ROW($1:$5),1))*
ROW($1:$5),0),ROW($1:$5))+1,1)*10^ROW($1:$5)/10)</f>
        <v>3256</v>
      </c>
      <c r="O215">
        <f>SUMPRODUCT(MID(0&amp;feed!O112,LARGE(INDEX(ISNUMBER(--MID(feed!O112,ROW($1:$5),1))*
ROW($1:$5),0),ROW($1:$5))+1,1)*10^ROW($1:$5)/10)</f>
        <v>1954</v>
      </c>
      <c r="P215" t="str">
        <f>feed!P112</f>
        <v>Untapped</v>
      </c>
      <c r="Q215">
        <f>IF(P215=0,40, IF(P215="Depleted",0, IF(P215="Near Depletion",10, IF(P215="Plentiful",70, IF(P215="Untapped",90,"Error")))))</f>
        <v>90</v>
      </c>
      <c r="R215" t="str">
        <f>feed!Q112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feed!R112</f>
        <v>Persia</v>
      </c>
      <c r="U215" t="str">
        <f>feed!S112</f>
        <v>Soviet Union</v>
      </c>
      <c r="V215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215" t="str">
        <f>feed!U112</f>
        <v>http://blocgame.com/stats.php?id=7511</v>
      </c>
      <c r="X215" s="4">
        <f>SUMPRODUCT(MID(0&amp;feed!V112,LARGE(INDEX(ISNUMBER(--MID(feed!V112,ROW($1:$5),1))*
ROW($1:$5),0),ROW($1:$5))+1,1)*10^ROW($1:$5)/10)</f>
        <v>1</v>
      </c>
      <c r="Y215">
        <f>feed!W112</f>
        <v>0</v>
      </c>
      <c r="Z215" s="4">
        <f>V215-H215*750-K215*375-L215*375</f>
        <v>13299</v>
      </c>
      <c r="AA215" s="8">
        <f>V215/N215</f>
        <v>8.5761670761670761</v>
      </c>
      <c r="AB215" s="4">
        <f>N215/6</f>
        <v>542.66666666666663</v>
      </c>
      <c r="AC215" s="4">
        <f>V215/6</f>
        <v>4654</v>
      </c>
    </row>
    <row r="216" spans="1:29" hidden="1" x14ac:dyDescent="0.25">
      <c r="A216" t="str">
        <f>feed!A157</f>
        <v>Raja Udang</v>
      </c>
      <c r="B216" t="str">
        <f>feed!B157</f>
        <v>Mario</v>
      </c>
      <c r="C216" t="str">
        <f>feed!C157</f>
        <v>Celestial Beingsï¿½</v>
      </c>
      <c r="D216">
        <f>SUMPRODUCT(MID(0&amp;feed!D157,LARGE(INDEX(ISNUMBER(--MID(feed!D157,ROW($1:$19),1))*
ROW($1:$19),0),ROW($1:$19))+1,1)*10^ROW($1:$19)/10)</f>
        <v>8</v>
      </c>
      <c r="E216">
        <f>SUMPRODUCT(MID(0&amp;feed!E157,LARGE(INDEX(ISNUMBER(--MID(feed!E157,ROW($1:$19),1))*
ROW($1:$19),0),ROW($1:$19))+1,1)*10^ROW($1:$19)/10)</f>
        <v>3</v>
      </c>
      <c r="F216" t="str">
        <f>feed!F157</f>
        <v>Second World War surplus</v>
      </c>
      <c r="G216" t="str">
        <f>feed!G157</f>
        <v>Questionable</v>
      </c>
      <c r="H216">
        <f>SUMPRODUCT(MID(0&amp;feed!H157,LARGE(INDEX(ISNUMBER(--MID(feed!H157,ROW($1:$19),1))*
ROW($1:$19),0),ROW($1:$19))+1,1)*10^ROW($1:$19)/10)</f>
        <v>3</v>
      </c>
      <c r="I216" t="str">
        <f>feed!I157</f>
        <v>Undisciplined Rabble</v>
      </c>
      <c r="J216">
        <f>SUMPRODUCT(MID(0&amp;feed!J157,LARGE(INDEX(ISNUMBER(--MID(feed!J157,ROW($1:$19),1))*
ROW($1:$19),0),ROW($1:$19))+1,1)*10^ROW($1:$19)/10)</f>
        <v>24</v>
      </c>
      <c r="K216">
        <f>SUMPRODUCT(MID(0&amp;feed!K157,LARGE(INDEX(ISNUMBER(--MID(feed!K157,ROW($1:$19),1))*
ROW($1:$19),0),ROW($1:$19))+1,1)*10^ROW($1:$19)/10)</f>
        <v>20</v>
      </c>
      <c r="L216">
        <f>SUMPRODUCT(MID(0&amp;feed!L157,LARGE(INDEX(ISNUMBER(--MID(feed!L157,ROW($1:$19),1))*
ROW($1:$19),0),ROW($1:$19))+1,1)*10^ROW($1:$19)/10)</f>
        <v>13</v>
      </c>
      <c r="M216" t="str">
        <f>feed!M157</f>
        <v>Mixed Economy</v>
      </c>
      <c r="N216">
        <f>SUMPRODUCT(MID(0&amp;feed!N157,LARGE(INDEX(ISNUMBER(--MID(feed!N157,ROW($1:$5),1))*
ROW($1:$5),0),ROW($1:$5))+1,1)*10^ROW($1:$5)/10)</f>
        <v>2856</v>
      </c>
      <c r="O216">
        <f>SUMPRODUCT(MID(0&amp;feed!O157,LARGE(INDEX(ISNUMBER(--MID(feed!O157,ROW($1:$5),1))*
ROW($1:$5),0),ROW($1:$5))+1,1)*10^ROW($1:$5)/10)</f>
        <v>20</v>
      </c>
      <c r="P216" t="str">
        <f>feed!P157</f>
        <v>Plentiful</v>
      </c>
      <c r="Q216">
        <f>IF(P216=0,40, IF(P216="Depleted",0, IF(P216="Near Depletion",10, IF(P216="Plentiful",70, IF(P216="Untapped",90,"Error")))))</f>
        <v>70</v>
      </c>
      <c r="R216" t="str">
        <f>feed!Q157</f>
        <v>Mediocre</v>
      </c>
      <c r="S216">
        <f>IF(R216="None",0, IF(R216="Meagre",1.5, IF(R216="Small",3, IF(R216="Mediocre",4.5, IF(R216="Somewhat Large",6, IF(R216="Large",7.5, IF(R216="Powerful",9, IF(R216="Very Powerful",10,"Error"))))))))</f>
        <v>4.5</v>
      </c>
      <c r="T216" t="str">
        <f>feed!R157</f>
        <v>Pacific Rim</v>
      </c>
      <c r="U216" t="str">
        <f>feed!S157</f>
        <v>Neutral</v>
      </c>
      <c r="V216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17266</v>
      </c>
      <c r="W216" t="str">
        <f>feed!U157</f>
        <v>http://blocgame.com/stats.php?id=61754</v>
      </c>
      <c r="X216" s="4">
        <f>SUMPRODUCT(MID(0&amp;feed!V157,LARGE(INDEX(ISNUMBER(--MID(feed!V157,ROW($1:$5),1))*
ROW($1:$5),0),ROW($1:$5))+1,1)*10^ROW($1:$5)/10)</f>
        <v>0</v>
      </c>
      <c r="Y216">
        <f>feed!W157</f>
        <v>0</v>
      </c>
      <c r="Z216" s="4">
        <f>V216-H216*750-K216*375-L216*375</f>
        <v>2641</v>
      </c>
      <c r="AA216" s="8">
        <f>V216/N216</f>
        <v>6.045518207282913</v>
      </c>
      <c r="AB216" s="4">
        <f>N216/6</f>
        <v>476</v>
      </c>
      <c r="AC216" s="4">
        <f>V216/6</f>
        <v>2877.6666666666665</v>
      </c>
    </row>
    <row r="217" spans="1:29" hidden="1" x14ac:dyDescent="0.25">
      <c r="A217" t="str">
        <f>feed!A83</f>
        <v>Chicken rice</v>
      </c>
      <c r="B217" t="str">
        <f>feed!B83</f>
        <v>Ador hitler</v>
      </c>
      <c r="C217" t="str">
        <f>feed!C83</f>
        <v>PIRATES</v>
      </c>
      <c r="D217">
        <f>SUMPRODUCT(MID(0&amp;feed!D83,LARGE(INDEX(ISNUMBER(--MID(feed!D83,ROW($1:$19),1))*
ROW($1:$19),0),ROW($1:$19))+1,1)*10^ROW($1:$19)/10)</f>
        <v>51</v>
      </c>
      <c r="E217">
        <f>SUMPRODUCT(MID(0&amp;feed!E83,LARGE(INDEX(ISNUMBER(--MID(feed!E83,ROW($1:$19),1))*
ROW($1:$19),0),ROW($1:$19))+1,1)*10^ROW($1:$19)/10)</f>
        <v>3</v>
      </c>
      <c r="F217" t="str">
        <f>feed!F83</f>
        <v>Korean War surplus</v>
      </c>
      <c r="G217" t="str">
        <f>feed!G83</f>
        <v>Gandhi-like</v>
      </c>
      <c r="H217">
        <f>SUMPRODUCT(MID(0&amp;feed!H83,LARGE(INDEX(ISNUMBER(--MID(feed!H83,ROW($1:$19),1))*
ROW($1:$19),0),ROW($1:$19))+1,1)*10^ROW($1:$19)/10)</f>
        <v>3</v>
      </c>
      <c r="I217" t="str">
        <f>feed!I83</f>
        <v>Good</v>
      </c>
      <c r="J217">
        <f>SUMPRODUCT(MID(0&amp;feed!J83,LARGE(INDEX(ISNUMBER(--MID(feed!J83,ROW($1:$19),1))*
ROW($1:$19),0),ROW($1:$19))+1,1)*10^ROW($1:$19)/10)</f>
        <v>24</v>
      </c>
      <c r="K217">
        <f>SUMPRODUCT(MID(0&amp;feed!K83,LARGE(INDEX(ISNUMBER(--MID(feed!K83,ROW($1:$19),1))*
ROW($1:$19),0),ROW($1:$19))+1,1)*10^ROW($1:$19)/10)</f>
        <v>16</v>
      </c>
      <c r="L217">
        <f>SUMPRODUCT(MID(0&amp;feed!L83,LARGE(INDEX(ISNUMBER(--MID(feed!L83,ROW($1:$19),1))*
ROW($1:$19),0),ROW($1:$19))+1,1)*10^ROW($1:$19)/10)</f>
        <v>15</v>
      </c>
      <c r="M217" t="str">
        <f>feed!M83</f>
        <v>Central Planning</v>
      </c>
      <c r="N217">
        <f>SUMPRODUCT(MID(0&amp;feed!N83,LARGE(INDEX(ISNUMBER(--MID(feed!N83,ROW($1:$5),1))*
ROW($1:$5),0),ROW($1:$5))+1,1)*10^ROW($1:$5)/10)</f>
        <v>3532</v>
      </c>
      <c r="O217">
        <f>SUMPRODUCT(MID(0&amp;feed!O83,LARGE(INDEX(ISNUMBER(--MID(feed!O83,ROW($1:$5),1))*
ROW($1:$5),0),ROW($1:$5))+1,1)*10^ROW($1:$5)/10)</f>
        <v>275</v>
      </c>
      <c r="P217" t="str">
        <f>feed!P83</f>
        <v>Untapped</v>
      </c>
      <c r="Q217">
        <f>IF(P217=0,40, IF(P217="Depleted",0, IF(P217="Near Depletion",10, IF(P217="Plentiful",70, IF(P217="Untapped",90,"Error")))))</f>
        <v>90</v>
      </c>
      <c r="R217" t="str">
        <f>feed!Q83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feed!R83</f>
        <v>East Indies</v>
      </c>
      <c r="U217" t="str">
        <f>feed!S83</f>
        <v>Neutral</v>
      </c>
      <c r="V21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217" t="str">
        <f>feed!U83</f>
        <v>http://blocgame.com/stats.php?id=61750</v>
      </c>
      <c r="X217" s="4">
        <f>SUMPRODUCT(MID(0&amp;feed!V83,LARGE(INDEX(ISNUMBER(--MID(feed!V83,ROW($1:$5),1))*
ROW($1:$5),0),ROW($1:$5))+1,1)*10^ROW($1:$5)/10)</f>
        <v>0</v>
      </c>
      <c r="Y217">
        <f>feed!W83</f>
        <v>0</v>
      </c>
      <c r="Z217" s="4">
        <f>V217-H217*750-K217*375-L217*375</f>
        <v>6125</v>
      </c>
      <c r="AA217" s="8">
        <f>V217/N217</f>
        <v>5.6625141562853907</v>
      </c>
      <c r="AB217" s="4">
        <f>N217/6</f>
        <v>588.66666666666663</v>
      </c>
      <c r="AC217" s="4">
        <f>V217/6</f>
        <v>3333.3333333333335</v>
      </c>
    </row>
    <row r="218" spans="1:29" hidden="1" x14ac:dyDescent="0.25">
      <c r="A218" t="str">
        <f>feed!A227</f>
        <v>ThePonyslayers</v>
      </c>
      <c r="B218" t="str">
        <f>feed!B227</f>
        <v>TheManHanoi</v>
      </c>
      <c r="C218" t="str">
        <f>feed!C227</f>
        <v>The Order</v>
      </c>
      <c r="D218">
        <f>SUMPRODUCT(MID(0&amp;feed!D227,LARGE(INDEX(ISNUMBER(--MID(feed!D227,ROW($1:$19),1))*
ROW($1:$19),0),ROW($1:$19))+1,1)*10^ROW($1:$19)/10)</f>
        <v>21</v>
      </c>
      <c r="E218">
        <f>SUMPRODUCT(MID(0&amp;feed!E227,LARGE(INDEX(ISNUMBER(--MID(feed!E227,ROW($1:$19),1))*
ROW($1:$19),0),ROW($1:$19))+1,1)*10^ROW($1:$19)/10)</f>
        <v>4</v>
      </c>
      <c r="F218" t="str">
        <f>feed!F227</f>
        <v>Korean War surplus</v>
      </c>
      <c r="G218" t="str">
        <f>feed!G227</f>
        <v>Gandhi-like</v>
      </c>
      <c r="H218">
        <f>SUMPRODUCT(MID(0&amp;feed!H227,LARGE(INDEX(ISNUMBER(--MID(feed!H227,ROW($1:$19),1))*
ROW($1:$19),0),ROW($1:$19))+1,1)*10^ROW($1:$19)/10)</f>
        <v>3</v>
      </c>
      <c r="I218" t="str">
        <f>feed!I227</f>
        <v>Elite</v>
      </c>
      <c r="J218">
        <f>SUMPRODUCT(MID(0&amp;feed!J227,LARGE(INDEX(ISNUMBER(--MID(feed!J227,ROW($1:$19),1))*
ROW($1:$19),0),ROW($1:$19))+1,1)*10^ROW($1:$19)/10)</f>
        <v>23</v>
      </c>
      <c r="K218">
        <f>SUMPRODUCT(MID(0&amp;feed!K227,LARGE(INDEX(ISNUMBER(--MID(feed!K227,ROW($1:$19),1))*
ROW($1:$19),0),ROW($1:$19))+1,1)*10^ROW($1:$19)/10)</f>
        <v>33</v>
      </c>
      <c r="L218">
        <f>SUMPRODUCT(MID(0&amp;feed!L227,LARGE(INDEX(ISNUMBER(--MID(feed!L227,ROW($1:$19),1))*
ROW($1:$19),0),ROW($1:$19))+1,1)*10^ROW($1:$19)/10)</f>
        <v>4</v>
      </c>
      <c r="M218" t="str">
        <f>feed!M227</f>
        <v>Central Planning</v>
      </c>
      <c r="N218">
        <f>SUMPRODUCT(MID(0&amp;feed!N227,LARGE(INDEX(ISNUMBER(--MID(feed!N227,ROW($1:$5),1))*
ROW($1:$5),0),ROW($1:$5))+1,1)*10^ROW($1:$5)/10)</f>
        <v>2426</v>
      </c>
      <c r="O218">
        <f>SUMPRODUCT(MID(0&amp;feed!O227,LARGE(INDEX(ISNUMBER(--MID(feed!O227,ROW($1:$5),1))*
ROW($1:$5),0),ROW($1:$5))+1,1)*10^ROW($1:$5)/10)</f>
        <v>39</v>
      </c>
      <c r="P218" t="str">
        <f>feed!P227</f>
        <v>Untapped</v>
      </c>
      <c r="Q218">
        <f>IF(P218=0,40, IF(P218="Depleted",0, IF(P218="Near Depletion",10, IF(P218="Plentiful",70, IF(P218="Untapped",90,"Error")))))</f>
        <v>90</v>
      </c>
      <c r="R218" t="str">
        <f>feed!Q227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feed!R227</f>
        <v>Southern Africa</v>
      </c>
      <c r="U218" t="str">
        <f>feed!S227</f>
        <v>Soviet Union</v>
      </c>
      <c r="V218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23923</v>
      </c>
      <c r="W218" t="str">
        <f>feed!U227</f>
        <v>http://blocgame.com/stats.php?id=54547</v>
      </c>
      <c r="X218" s="4">
        <f>SUMPRODUCT(MID(0&amp;feed!V227,LARGE(INDEX(ISNUMBER(--MID(feed!V227,ROW($1:$5),1))*
ROW($1:$5),0),ROW($1:$5))+1,1)*10^ROW($1:$5)/10)</f>
        <v>0</v>
      </c>
      <c r="Y218">
        <f>feed!W227</f>
        <v>0</v>
      </c>
      <c r="Z218" s="4">
        <f>V218-H218*750-K218*375-L218*375</f>
        <v>7798</v>
      </c>
      <c r="AA218" s="8">
        <f>V218/N218</f>
        <v>9.8610882110469902</v>
      </c>
      <c r="AB218" s="4">
        <f>N218/6</f>
        <v>404.33333333333331</v>
      </c>
      <c r="AC218" s="4">
        <f>V218/6</f>
        <v>3987.1666666666665</v>
      </c>
    </row>
    <row r="219" spans="1:29" hidden="1" x14ac:dyDescent="0.25">
      <c r="A219" t="str">
        <f>feed!A62</f>
        <v>Junoma</v>
      </c>
      <c r="B219" t="str">
        <f>feed!B62</f>
        <v>VicReyes</v>
      </c>
      <c r="C219">
        <f>feed!C62</f>
        <v>0</v>
      </c>
      <c r="D219">
        <f>SUMPRODUCT(MID(0&amp;feed!D62,LARGE(INDEX(ISNUMBER(--MID(feed!D62,ROW($1:$19),1))*
ROW($1:$19),0),ROW($1:$19))+1,1)*10^ROW($1:$19)/10)</f>
        <v>8</v>
      </c>
      <c r="E219">
        <f>SUMPRODUCT(MID(0&amp;feed!E62,LARGE(INDEX(ISNUMBER(--MID(feed!E62,ROW($1:$19),1))*
ROW($1:$19),0),ROW($1:$19))+1,1)*10^ROW($1:$19)/10)</f>
        <v>2</v>
      </c>
      <c r="F219" t="str">
        <f>feed!F62</f>
        <v>Korean War surplus</v>
      </c>
      <c r="G219" t="str">
        <f>feed!G62</f>
        <v>Gandhi-like</v>
      </c>
      <c r="H219">
        <f>SUMPRODUCT(MID(0&amp;feed!H62,LARGE(INDEX(ISNUMBER(--MID(feed!H62,ROW($1:$19),1))*
ROW($1:$19),0),ROW($1:$19))+1,1)*10^ROW($1:$19)/10)</f>
        <v>3</v>
      </c>
      <c r="I219" t="str">
        <f>feed!I62</f>
        <v>Standard</v>
      </c>
      <c r="J219">
        <f>SUMPRODUCT(MID(0&amp;feed!J62,LARGE(INDEX(ISNUMBER(--MID(feed!J62,ROW($1:$19),1))*
ROW($1:$19),0),ROW($1:$19))+1,1)*10^ROW($1:$19)/10)</f>
        <v>23</v>
      </c>
      <c r="K219">
        <f>SUMPRODUCT(MID(0&amp;feed!K62,LARGE(INDEX(ISNUMBER(--MID(feed!K62,ROW($1:$19),1))*
ROW($1:$19),0),ROW($1:$19))+1,1)*10^ROW($1:$19)/10)</f>
        <v>23</v>
      </c>
      <c r="L219">
        <f>SUMPRODUCT(MID(0&amp;feed!L62,LARGE(INDEX(ISNUMBER(--MID(feed!L62,ROW($1:$19),1))*
ROW($1:$19),0),ROW($1:$19))+1,1)*10^ROW($1:$19)/10)</f>
        <v>5</v>
      </c>
      <c r="M219" t="str">
        <f>feed!M62</f>
        <v>Free Market</v>
      </c>
      <c r="N219">
        <f>SUMPRODUCT(MID(0&amp;feed!N62,LARGE(INDEX(ISNUMBER(--MID(feed!N62,ROW($1:$5),1))*
ROW($1:$5),0),ROW($1:$5))+1,1)*10^ROW($1:$5)/10)</f>
        <v>3731</v>
      </c>
      <c r="O219">
        <f>SUMPRODUCT(MID(0&amp;feed!O62,LARGE(INDEX(ISNUMBER(--MID(feed!O62,ROW($1:$5),1))*
ROW($1:$5),0),ROW($1:$5))+1,1)*10^ROW($1:$5)/10)</f>
        <v>86</v>
      </c>
      <c r="P219" t="str">
        <f>feed!P62</f>
        <v>Untapped</v>
      </c>
      <c r="Q219">
        <f>IF(P219=0,40, IF(P219="Depleted",0, IF(P219="Near Depletion",10, IF(P219="Plentiful",70, IF(P219="Untapped",90,"Error")))))</f>
        <v>90</v>
      </c>
      <c r="R219" t="str">
        <f>feed!Q62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feed!R62</f>
        <v>Southern Cone</v>
      </c>
      <c r="U219" t="str">
        <f>feed!S62</f>
        <v>United States</v>
      </c>
      <c r="V219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21993</v>
      </c>
      <c r="W219" t="str">
        <f>feed!U62</f>
        <v>http://blocgame.com/stats.php?id=40349</v>
      </c>
      <c r="X219" s="4">
        <f>SUMPRODUCT(MID(0&amp;feed!V62,LARGE(INDEX(ISNUMBER(--MID(feed!V62,ROW($1:$5),1))*
ROW($1:$5),0),ROW($1:$5))+1,1)*10^ROW($1:$5)/10)</f>
        <v>0</v>
      </c>
      <c r="Y219">
        <f>feed!W62</f>
        <v>0</v>
      </c>
      <c r="Z219" s="4">
        <f>V219-H219*750-K219*375-L219*375</f>
        <v>9243</v>
      </c>
      <c r="AA219" s="8">
        <f>V219/N219</f>
        <v>5.8946663093004554</v>
      </c>
      <c r="AB219" s="4">
        <f>N219/6</f>
        <v>621.83333333333337</v>
      </c>
      <c r="AC219" s="4">
        <f>V219/6</f>
        <v>3665.5</v>
      </c>
    </row>
    <row r="220" spans="1:29" hidden="1" x14ac:dyDescent="0.25">
      <c r="A220" t="str">
        <f>feed!A222</f>
        <v>Curonia</v>
      </c>
      <c r="B220" t="str">
        <f>feed!B222</f>
        <v>Luke-ms</v>
      </c>
      <c r="C220" t="str">
        <f>feed!C222</f>
        <v>The Order</v>
      </c>
      <c r="D220">
        <f>SUMPRODUCT(MID(0&amp;feed!D222,LARGE(INDEX(ISNUMBER(--MID(feed!D222,ROW($1:$19),1))*
ROW($1:$19),0),ROW($1:$19))+1,1)*10^ROW($1:$19)/10)</f>
        <v>100</v>
      </c>
      <c r="E220">
        <f>SUMPRODUCT(MID(0&amp;feed!E222,LARGE(INDEX(ISNUMBER(--MID(feed!E222,ROW($1:$19),1))*
ROW($1:$19),0),ROW($1:$19))+1,1)*10^ROW($1:$19)/10)</f>
        <v>3</v>
      </c>
      <c r="F220" t="str">
        <f>feed!F222</f>
        <v>Korean War surplus</v>
      </c>
      <c r="G220" t="str">
        <f>feed!G222</f>
        <v>Gandhi-like</v>
      </c>
      <c r="H220">
        <f>SUMPRODUCT(MID(0&amp;feed!H222,LARGE(INDEX(ISNUMBER(--MID(feed!H222,ROW($1:$19),1))*
ROW($1:$19),0),ROW($1:$19))+1,1)*10^ROW($1:$19)/10)</f>
        <v>3</v>
      </c>
      <c r="I220" t="str">
        <f>feed!I222</f>
        <v>Elite</v>
      </c>
      <c r="J220">
        <f>SUMPRODUCT(MID(0&amp;feed!J222,LARGE(INDEX(ISNUMBER(--MID(feed!J222,ROW($1:$19),1))*
ROW($1:$19),0),ROW($1:$19))+1,1)*10^ROW($1:$19)/10)</f>
        <v>21</v>
      </c>
      <c r="K220">
        <f>SUMPRODUCT(MID(0&amp;feed!K222,LARGE(INDEX(ISNUMBER(--MID(feed!K222,ROW($1:$19),1))*
ROW($1:$19),0),ROW($1:$19))+1,1)*10^ROW($1:$19)/10)</f>
        <v>27</v>
      </c>
      <c r="L220">
        <f>SUMPRODUCT(MID(0&amp;feed!L222,LARGE(INDEX(ISNUMBER(--MID(feed!L222,ROW($1:$19),1))*
ROW($1:$19),0),ROW($1:$19))+1,1)*10^ROW($1:$19)/10)</f>
        <v>9</v>
      </c>
      <c r="M220" t="str">
        <f>feed!M222</f>
        <v>Mixed Economy</v>
      </c>
      <c r="N220">
        <f>SUMPRODUCT(MID(0&amp;feed!N222,LARGE(INDEX(ISNUMBER(--MID(feed!N222,ROW($1:$5),1))*
ROW($1:$5),0),ROW($1:$5))+1,1)*10^ROW($1:$5)/10)</f>
        <v>2445</v>
      </c>
      <c r="O220">
        <f>SUMPRODUCT(MID(0&amp;feed!O222,LARGE(INDEX(ISNUMBER(--MID(feed!O222,ROW($1:$5),1))*
ROW($1:$5),0),ROW($1:$5))+1,1)*10^ROW($1:$5)/10)</f>
        <v>568</v>
      </c>
      <c r="P220" t="str">
        <f>feed!P222</f>
        <v>Untapped</v>
      </c>
      <c r="Q220">
        <f>IF(P220=0,40, IF(P220="Depleted",0, IF(P220="Near Depletion",10, IF(P220="Plentiful",70, IF(P220="Untapped",90,"Error")))))</f>
        <v>90</v>
      </c>
      <c r="R220" t="str">
        <f>feed!Q222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feed!R222</f>
        <v>Southern Cone</v>
      </c>
      <c r="U220" t="str">
        <f>feed!S222</f>
        <v>United States</v>
      </c>
      <c r="V22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43854</v>
      </c>
      <c r="W220" t="str">
        <f>feed!U222</f>
        <v>http://blocgame.com/stats.php?id=63639</v>
      </c>
      <c r="X220" s="4">
        <f>SUMPRODUCT(MID(0&amp;feed!V222,LARGE(INDEX(ISNUMBER(--MID(feed!V222,ROW($1:$5),1))*
ROW($1:$5),0),ROW($1:$5))+1,1)*10^ROW($1:$5)/10)</f>
        <v>0</v>
      </c>
      <c r="Y220">
        <f>feed!W222</f>
        <v>0</v>
      </c>
      <c r="Z220" s="4">
        <f>V220-H220*750-K220*375-L220*375</f>
        <v>28104</v>
      </c>
      <c r="AA220" s="8">
        <f>V220/N220</f>
        <v>17.936196319018403</v>
      </c>
      <c r="AB220" s="4">
        <f>N220/6</f>
        <v>407.5</v>
      </c>
      <c r="AC220" s="4">
        <f>V220/6</f>
        <v>7309</v>
      </c>
    </row>
    <row r="221" spans="1:29" hidden="1" x14ac:dyDescent="0.25">
      <c r="A221" t="str">
        <f>feed!A376</f>
        <v>Sector 6</v>
      </c>
      <c r="B221" t="str">
        <f>feed!B376</f>
        <v>porkcannon</v>
      </c>
      <c r="C221" t="str">
        <f>feed!C376</f>
        <v>The Order</v>
      </c>
      <c r="D221">
        <f>SUMPRODUCT(MID(0&amp;feed!D376,LARGE(INDEX(ISNUMBER(--MID(feed!D376,ROW($1:$19),1))*
ROW($1:$19),0),ROW($1:$19))+1,1)*10^ROW($1:$19)/10)</f>
        <v>68</v>
      </c>
      <c r="E221">
        <f>SUMPRODUCT(MID(0&amp;feed!E376,LARGE(INDEX(ISNUMBER(--MID(feed!E376,ROW($1:$19),1))*
ROW($1:$19),0),ROW($1:$19))+1,1)*10^ROW($1:$19)/10)</f>
        <v>8</v>
      </c>
      <c r="F221" t="str">
        <f>feed!F376</f>
        <v>Korean War surplus</v>
      </c>
      <c r="G221" t="str">
        <f>feed!G376</f>
        <v>Gandhi-like</v>
      </c>
      <c r="H221">
        <f>SUMPRODUCT(MID(0&amp;feed!H376,LARGE(INDEX(ISNUMBER(--MID(feed!H376,ROW($1:$19),1))*
ROW($1:$19),0),ROW($1:$19))+1,1)*10^ROW($1:$19)/10)</f>
        <v>3</v>
      </c>
      <c r="I221" t="str">
        <f>feed!I376</f>
        <v>Good</v>
      </c>
      <c r="J221">
        <f>SUMPRODUCT(MID(0&amp;feed!J376,LARGE(INDEX(ISNUMBER(--MID(feed!J376,ROW($1:$19),1))*
ROW($1:$19),0),ROW($1:$19))+1,1)*10^ROW($1:$19)/10)</f>
        <v>20</v>
      </c>
      <c r="K221">
        <f>SUMPRODUCT(MID(0&amp;feed!K376,LARGE(INDEX(ISNUMBER(--MID(feed!K376,ROW($1:$19),1))*
ROW($1:$19),0),ROW($1:$19))+1,1)*10^ROW($1:$19)/10)</f>
        <v>10</v>
      </c>
      <c r="L221">
        <f>SUMPRODUCT(MID(0&amp;feed!L376,LARGE(INDEX(ISNUMBER(--MID(feed!L376,ROW($1:$19),1))*
ROW($1:$19),0),ROW($1:$19))+1,1)*10^ROW($1:$19)/10)</f>
        <v>4</v>
      </c>
      <c r="M221" t="str">
        <f>feed!M376</f>
        <v>Mixed Economy</v>
      </c>
      <c r="N221">
        <f>SUMPRODUCT(MID(0&amp;feed!N376,LARGE(INDEX(ISNUMBER(--MID(feed!N376,ROW($1:$5),1))*
ROW($1:$5),0),ROW($1:$5))+1,1)*10^ROW($1:$5)/10)</f>
        <v>1727</v>
      </c>
      <c r="O221">
        <f>SUMPRODUCT(MID(0&amp;feed!O376,LARGE(INDEX(ISNUMBER(--MID(feed!O376,ROW($1:$5),1))*
ROW($1:$5),0),ROW($1:$5))+1,1)*10^ROW($1:$5)/10)</f>
        <v>760</v>
      </c>
      <c r="P221" t="str">
        <f>feed!P376</f>
        <v>Untapped</v>
      </c>
      <c r="Q221">
        <f>IF(P221=0,40, IF(P221="Depleted",0, IF(P221="Near Depletion",10, IF(P221="Plentiful",70, IF(P221="Untapped",90,"Error")))))</f>
        <v>90</v>
      </c>
      <c r="R221" t="str">
        <f>feed!Q376</f>
        <v>Powerful</v>
      </c>
      <c r="S221">
        <f>IF(R221="None",0, IF(R221="Meagre",1.5, IF(R221="Small",3, IF(R221="Mediocre",4.5, IF(R221="Somewhat Large",6, IF(R221="Large",7.5, IF(R221="Powerful",9, IF(R221="Very Powerful",10,"Error"))))))))</f>
        <v>9</v>
      </c>
      <c r="T221" t="str">
        <f>feed!R376</f>
        <v>Pacific Rim</v>
      </c>
      <c r="U221" t="str">
        <f>feed!S376</f>
        <v>Neutral</v>
      </c>
      <c r="V221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34326</v>
      </c>
      <c r="W221" t="str">
        <f>feed!U376</f>
        <v>http://blocgame.com/stats.php?id=63362</v>
      </c>
      <c r="X221" s="4">
        <f>SUMPRODUCT(MID(0&amp;feed!V376,LARGE(INDEX(ISNUMBER(--MID(feed!V376,ROW($1:$5),1))*
ROW($1:$5),0),ROW($1:$5))+1,1)*10^ROW($1:$5)/10)</f>
        <v>0</v>
      </c>
      <c r="Y221">
        <f>feed!W376</f>
        <v>0</v>
      </c>
      <c r="Z221" s="4">
        <f>V221-H221*750-K221*375-L221*375</f>
        <v>26826</v>
      </c>
      <c r="AA221" s="8">
        <f>V221/N221</f>
        <v>19.87608569774175</v>
      </c>
      <c r="AB221" s="4">
        <f>N221/6</f>
        <v>287.83333333333331</v>
      </c>
      <c r="AC221" s="4">
        <f>V221/6</f>
        <v>5721</v>
      </c>
    </row>
    <row r="222" spans="1:29" hidden="1" x14ac:dyDescent="0.25">
      <c r="A222" t="str">
        <f>feed!A466</f>
        <v>Bubupooka</v>
      </c>
      <c r="B222" t="str">
        <f>feed!B466</f>
        <v>Princess Rahalia</v>
      </c>
      <c r="C222" t="str">
        <f>feed!C466</f>
        <v>The Order</v>
      </c>
      <c r="D222">
        <f>SUMPRODUCT(MID(0&amp;feed!D466,LARGE(INDEX(ISNUMBER(--MID(feed!D466,ROW($1:$19),1))*
ROW($1:$19),0),ROW($1:$19))+1,1)*10^ROW($1:$19)/10)</f>
        <v>108</v>
      </c>
      <c r="E222">
        <f>SUMPRODUCT(MID(0&amp;feed!E466,LARGE(INDEX(ISNUMBER(--MID(feed!E466,ROW($1:$19),1))*
ROW($1:$19),0),ROW($1:$19))+1,1)*10^ROW($1:$19)/10)</f>
        <v>0</v>
      </c>
      <c r="F222" t="str">
        <f>feed!F466</f>
        <v>Vietnam War surplus</v>
      </c>
      <c r="G222" t="str">
        <f>feed!G466</f>
        <v>Gandhi-like</v>
      </c>
      <c r="H222">
        <f>SUMPRODUCT(MID(0&amp;feed!H466,LARGE(INDEX(ISNUMBER(--MID(feed!H466,ROW($1:$19),1))*
ROW($1:$19),0),ROW($1:$19))+1,1)*10^ROW($1:$19)/10)</f>
        <v>3</v>
      </c>
      <c r="I222" t="str">
        <f>feed!I466</f>
        <v>Elite</v>
      </c>
      <c r="J222">
        <f>SUMPRODUCT(MID(0&amp;feed!J466,LARGE(INDEX(ISNUMBER(--MID(feed!J466,ROW($1:$19),1))*
ROW($1:$19),0),ROW($1:$19))+1,1)*10^ROW($1:$19)/10)</f>
        <v>20</v>
      </c>
      <c r="K222">
        <f>SUMPRODUCT(MID(0&amp;feed!K466,LARGE(INDEX(ISNUMBER(--MID(feed!K466,ROW($1:$19),1))*
ROW($1:$19),0),ROW($1:$19))+1,1)*10^ROW($1:$19)/10)</f>
        <v>19</v>
      </c>
      <c r="L222">
        <f>SUMPRODUCT(MID(0&amp;feed!L466,LARGE(INDEX(ISNUMBER(--MID(feed!L466,ROW($1:$19),1))*
ROW($1:$19),0),ROW($1:$19))+1,1)*10^ROW($1:$19)/10)</f>
        <v>3</v>
      </c>
      <c r="M222" t="str">
        <f>feed!M466</f>
        <v>Central Planning</v>
      </c>
      <c r="N222">
        <f>SUMPRODUCT(MID(0&amp;feed!N466,LARGE(INDEX(ISNUMBER(--MID(feed!N466,ROW($1:$5),1))*
ROW($1:$5),0),ROW($1:$5))+1,1)*10^ROW($1:$5)/10)</f>
        <v>1415</v>
      </c>
      <c r="O222">
        <f>SUMPRODUCT(MID(0&amp;feed!O466,LARGE(INDEX(ISNUMBER(--MID(feed!O466,ROW($1:$5),1))*
ROW($1:$5),0),ROW($1:$5))+1,1)*10^ROW($1:$5)/10)</f>
        <v>7</v>
      </c>
      <c r="P222" t="str">
        <f>feed!P466</f>
        <v>Untapped</v>
      </c>
      <c r="Q222">
        <f>IF(P222=0,40, IF(P222="Depleted",0, IF(P222="Near Depletion",10, IF(P222="Plentiful",70, IF(P222="Untapped",90,"Error")))))</f>
        <v>90</v>
      </c>
      <c r="R222" t="str">
        <f>feed!Q466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feed!R466</f>
        <v>Southern Africa</v>
      </c>
      <c r="U222" t="str">
        <f>feed!S466</f>
        <v>Soviet Union</v>
      </c>
      <c r="V222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21162</v>
      </c>
      <c r="W222" t="str">
        <f>feed!U466</f>
        <v>http://blocgame.com/stats.php?id=44960</v>
      </c>
      <c r="X222" s="4">
        <f>SUMPRODUCT(MID(0&amp;feed!V466,LARGE(INDEX(ISNUMBER(--MID(feed!V466,ROW($1:$5),1))*
ROW($1:$5),0),ROW($1:$5))+1,1)*10^ROW($1:$5)/10)</f>
        <v>0</v>
      </c>
      <c r="Y222">
        <f>feed!W466</f>
        <v>0</v>
      </c>
      <c r="Z222" s="4">
        <f>V222-H222*750-K222*375-L222*375</f>
        <v>10662</v>
      </c>
      <c r="AA222" s="8">
        <f>V222/N222</f>
        <v>14.95547703180212</v>
      </c>
      <c r="AB222" s="4">
        <f>N222/6</f>
        <v>235.83333333333334</v>
      </c>
      <c r="AC222" s="4">
        <f>V222/6</f>
        <v>3527</v>
      </c>
    </row>
    <row r="223" spans="1:29" hidden="1" x14ac:dyDescent="0.25">
      <c r="A223" t="str">
        <f>feed!A110</f>
        <v>Bloodied Stools</v>
      </c>
      <c r="B223" t="str">
        <f>feed!B110</f>
        <v>cowds</v>
      </c>
      <c r="C223" t="str">
        <f>feed!C110</f>
        <v>Interpol</v>
      </c>
      <c r="D223">
        <f>SUMPRODUCT(MID(0&amp;feed!D110,LARGE(INDEX(ISNUMBER(--MID(feed!D110,ROW($1:$19),1))*
ROW($1:$19),0),ROW($1:$19))+1,1)*10^ROW($1:$19)/10)</f>
        <v>5</v>
      </c>
      <c r="E223">
        <f>SUMPRODUCT(MID(0&amp;feed!E110,LARGE(INDEX(ISNUMBER(--MID(feed!E110,ROW($1:$19),1))*
ROW($1:$19),0),ROW($1:$19))+1,1)*10^ROW($1:$19)/10)</f>
        <v>0</v>
      </c>
      <c r="F223" t="str">
        <f>feed!F110</f>
        <v>Korean War surplus</v>
      </c>
      <c r="G223" t="str">
        <f>feed!G110</f>
        <v>Questionable</v>
      </c>
      <c r="H223">
        <f>SUMPRODUCT(MID(0&amp;feed!H110,LARGE(INDEX(ISNUMBER(--MID(feed!H110,ROW($1:$19),1))*
ROW($1:$19),0),ROW($1:$19))+1,1)*10^ROW($1:$19)/10)</f>
        <v>3</v>
      </c>
      <c r="I223" t="str">
        <f>feed!I110</f>
        <v>Good</v>
      </c>
      <c r="J223">
        <f>SUMPRODUCT(MID(0&amp;feed!J110,LARGE(INDEX(ISNUMBER(--MID(feed!J110,ROW($1:$19),1))*
ROW($1:$19),0),ROW($1:$19))+1,1)*10^ROW($1:$19)/10)</f>
        <v>20</v>
      </c>
      <c r="K223">
        <f>SUMPRODUCT(MID(0&amp;feed!K110,LARGE(INDEX(ISNUMBER(--MID(feed!K110,ROW($1:$19),1))*
ROW($1:$19),0),ROW($1:$19))+1,1)*10^ROW($1:$19)/10)</f>
        <v>29</v>
      </c>
      <c r="L223">
        <f>SUMPRODUCT(MID(0&amp;feed!L110,LARGE(INDEX(ISNUMBER(--MID(feed!L110,ROW($1:$19),1))*
ROW($1:$19),0),ROW($1:$19))+1,1)*10^ROW($1:$19)/10)</f>
        <v>12</v>
      </c>
      <c r="M223" t="str">
        <f>feed!M110</f>
        <v>Central Planning</v>
      </c>
      <c r="N223">
        <f>SUMPRODUCT(MID(0&amp;feed!N110,LARGE(INDEX(ISNUMBER(--MID(feed!N110,ROW($1:$5),1))*
ROW($1:$5),0),ROW($1:$5))+1,1)*10^ROW($1:$5)/10)</f>
        <v>3259</v>
      </c>
      <c r="O223">
        <f>SUMPRODUCT(MID(0&amp;feed!O110,LARGE(INDEX(ISNUMBER(--MID(feed!O110,ROW($1:$5),1))*
ROW($1:$5),0),ROW($1:$5))+1,1)*10^ROW($1:$5)/10)</f>
        <v>12</v>
      </c>
      <c r="P223">
        <f>feed!P110</f>
        <v>0</v>
      </c>
      <c r="Q223">
        <f>IF(P223=0,40, IF(P223="Depleted",0, IF(P223="Near Depletion",10, IF(P223="Plentiful",70, IF(P223="Untapped",90,"Error")))))</f>
        <v>40</v>
      </c>
      <c r="R223" t="str">
        <f>feed!Q110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feed!R110</f>
        <v>Gran Colombia</v>
      </c>
      <c r="U223" t="str">
        <f>feed!S110</f>
        <v>Soviet Union</v>
      </c>
      <c r="V223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28395</v>
      </c>
      <c r="W223" t="str">
        <f>feed!U110</f>
        <v>http://blocgame.com/stats.php?id=56997</v>
      </c>
      <c r="X223" s="4">
        <f>SUMPRODUCT(MID(0&amp;feed!V110,LARGE(INDEX(ISNUMBER(--MID(feed!V110,ROW($1:$5),1))*
ROW($1:$5),0),ROW($1:$5))+1,1)*10^ROW($1:$5)/10)</f>
        <v>0</v>
      </c>
      <c r="Y223">
        <f>feed!W110</f>
        <v>0</v>
      </c>
      <c r="Z223" s="4">
        <f>V223-H223*750-K223*375-L223*375</f>
        <v>10770</v>
      </c>
      <c r="AA223" s="8">
        <f>V223/N223</f>
        <v>8.7127953359926362</v>
      </c>
      <c r="AB223" s="4">
        <f>N223/6</f>
        <v>543.16666666666663</v>
      </c>
      <c r="AC223" s="4">
        <f>V223/6</f>
        <v>4732.5</v>
      </c>
    </row>
    <row r="224" spans="1:29" hidden="1" x14ac:dyDescent="0.25">
      <c r="A224" t="str">
        <f>feed!A271</f>
        <v>Poundtown</v>
      </c>
      <c r="B224" t="str">
        <f>feed!B271</f>
        <v>FLAKT</v>
      </c>
      <c r="C224" t="str">
        <f>feed!C271</f>
        <v>Brotherhood of Nod</v>
      </c>
      <c r="D224">
        <f>SUMPRODUCT(MID(0&amp;feed!D271,LARGE(INDEX(ISNUMBER(--MID(feed!D271,ROW($1:$19),1))*
ROW($1:$19),0),ROW($1:$19))+1,1)*10^ROW($1:$19)/10)</f>
        <v>118</v>
      </c>
      <c r="E224">
        <f>SUMPRODUCT(MID(0&amp;feed!E271,LARGE(INDEX(ISNUMBER(--MID(feed!E271,ROW($1:$19),1))*
ROW($1:$19),0),ROW($1:$19))+1,1)*10^ROW($1:$19)/10)</f>
        <v>6</v>
      </c>
      <c r="F224" t="str">
        <f>feed!F271</f>
        <v>Korean War surplus</v>
      </c>
      <c r="G224" t="str">
        <f>feed!G271</f>
        <v>Gandhi-like</v>
      </c>
      <c r="H224">
        <f>SUMPRODUCT(MID(0&amp;feed!H271,LARGE(INDEX(ISNUMBER(--MID(feed!H271,ROW($1:$19),1))*
ROW($1:$19),0),ROW($1:$19))+1,1)*10^ROW($1:$19)/10)</f>
        <v>3</v>
      </c>
      <c r="I224" t="str">
        <f>feed!I271</f>
        <v>Elite</v>
      </c>
      <c r="J224">
        <f>SUMPRODUCT(MID(0&amp;feed!J271,LARGE(INDEX(ISNUMBER(--MID(feed!J271,ROW($1:$19),1))*
ROW($1:$19),0),ROW($1:$19))+1,1)*10^ROW($1:$19)/10)</f>
        <v>19</v>
      </c>
      <c r="K224">
        <f>SUMPRODUCT(MID(0&amp;feed!K271,LARGE(INDEX(ISNUMBER(--MID(feed!K271,ROW($1:$19),1))*
ROW($1:$19),0),ROW($1:$19))+1,1)*10^ROW($1:$19)/10)</f>
        <v>20</v>
      </c>
      <c r="L224">
        <f>SUMPRODUCT(MID(0&amp;feed!L271,LARGE(INDEX(ISNUMBER(--MID(feed!L271,ROW($1:$19),1))*
ROW($1:$19),0),ROW($1:$19))+1,1)*10^ROW($1:$19)/10)</f>
        <v>9</v>
      </c>
      <c r="M224" t="str">
        <f>feed!M271</f>
        <v>Central Planning</v>
      </c>
      <c r="N224">
        <f>SUMPRODUCT(MID(0&amp;feed!N271,LARGE(INDEX(ISNUMBER(--MID(feed!N271,ROW($1:$5),1))*
ROW($1:$5),0),ROW($1:$5))+1,1)*10^ROW($1:$5)/10)</f>
        <v>2160</v>
      </c>
      <c r="O224">
        <f>SUMPRODUCT(MID(0&amp;feed!O271,LARGE(INDEX(ISNUMBER(--MID(feed!O271,ROW($1:$5),1))*
ROW($1:$5),0),ROW($1:$5))+1,1)*10^ROW($1:$5)/10)</f>
        <v>768</v>
      </c>
      <c r="P224" t="str">
        <f>feed!P271</f>
        <v>Untapped</v>
      </c>
      <c r="Q224">
        <f>IF(P224=0,40, IF(P224="Depleted",0, IF(P224="Near Depletion",10, IF(P224="Plentiful",70, IF(P224="Untapped",90,"Error")))))</f>
        <v>90</v>
      </c>
      <c r="R224" t="str">
        <f>feed!Q271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feed!R271</f>
        <v>East Africa</v>
      </c>
      <c r="U224" t="str">
        <f>feed!S271</f>
        <v>Soviet Union</v>
      </c>
      <c r="V224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47033</v>
      </c>
      <c r="W224" t="str">
        <f>feed!U271</f>
        <v>http://blocgame.com/stats.php?id=39066</v>
      </c>
      <c r="X224" s="4">
        <f>SUMPRODUCT(MID(0&amp;feed!V271,LARGE(INDEX(ISNUMBER(--MID(feed!V271,ROW($1:$5),1))*
ROW($1:$5),0),ROW($1:$5))+1,1)*10^ROW($1:$5)/10)</f>
        <v>0</v>
      </c>
      <c r="Y224">
        <f>feed!W271</f>
        <v>0</v>
      </c>
      <c r="Z224" s="4">
        <f>V224-H224*750-K224*375-L224*375</f>
        <v>33908</v>
      </c>
      <c r="AA224" s="8">
        <f>V224/N224</f>
        <v>21.774537037037039</v>
      </c>
      <c r="AB224" s="4">
        <f>N224/6</f>
        <v>360</v>
      </c>
      <c r="AC224" s="4">
        <f>V224/6</f>
        <v>7838.833333333333</v>
      </c>
    </row>
    <row r="225" spans="1:29" hidden="1" x14ac:dyDescent="0.25">
      <c r="A225" t="str">
        <f>feed!A130</f>
        <v>Jebawka</v>
      </c>
      <c r="B225" t="str">
        <f>feed!B130</f>
        <v>Shetay</v>
      </c>
      <c r="C225" t="str">
        <f>feed!C130</f>
        <v>The Order</v>
      </c>
      <c r="D225">
        <f>SUMPRODUCT(MID(0&amp;feed!D130,LARGE(INDEX(ISNUMBER(--MID(feed!D130,ROW($1:$19),1))*
ROW($1:$19),0),ROW($1:$19))+1,1)*10^ROW($1:$19)/10)</f>
        <v>113</v>
      </c>
      <c r="E225">
        <f>SUMPRODUCT(MID(0&amp;feed!E130,LARGE(INDEX(ISNUMBER(--MID(feed!E130,ROW($1:$19),1))*
ROW($1:$19),0),ROW($1:$19))+1,1)*10^ROW($1:$19)/10)</f>
        <v>2</v>
      </c>
      <c r="F225" t="str">
        <f>feed!F130</f>
        <v>Korean War surplus</v>
      </c>
      <c r="G225" t="str">
        <f>feed!G130</f>
        <v>Gandhi-like</v>
      </c>
      <c r="H225">
        <f>SUMPRODUCT(MID(0&amp;feed!H130,LARGE(INDEX(ISNUMBER(--MID(feed!H130,ROW($1:$19),1))*
ROW($1:$19),0),ROW($1:$19))+1,1)*10^ROW($1:$19)/10)</f>
        <v>3</v>
      </c>
      <c r="I225" t="str">
        <f>feed!I130</f>
        <v>Good</v>
      </c>
      <c r="J225">
        <f>SUMPRODUCT(MID(0&amp;feed!J130,LARGE(INDEX(ISNUMBER(--MID(feed!J130,ROW($1:$19),1))*
ROW($1:$19),0),ROW($1:$19))+1,1)*10^ROW($1:$19)/10)</f>
        <v>19</v>
      </c>
      <c r="K225">
        <f>SUMPRODUCT(MID(0&amp;feed!K130,LARGE(INDEX(ISNUMBER(--MID(feed!K130,ROW($1:$19),1))*
ROW($1:$19),0),ROW($1:$19))+1,1)*10^ROW($1:$19)/10)</f>
        <v>22</v>
      </c>
      <c r="L225">
        <f>SUMPRODUCT(MID(0&amp;feed!L130,LARGE(INDEX(ISNUMBER(--MID(feed!L130,ROW($1:$19),1))*
ROW($1:$19),0),ROW($1:$19))+1,1)*10^ROW($1:$19)/10)</f>
        <v>10</v>
      </c>
      <c r="M225" t="str">
        <f>feed!M130</f>
        <v>Free Market</v>
      </c>
      <c r="N225">
        <f>SUMPRODUCT(MID(0&amp;feed!N130,LARGE(INDEX(ISNUMBER(--MID(feed!N130,ROW($1:$5),1))*
ROW($1:$5),0),ROW($1:$5))+1,1)*10^ROW($1:$5)/10)</f>
        <v>3041</v>
      </c>
      <c r="O225">
        <f>SUMPRODUCT(MID(0&amp;feed!O130,LARGE(INDEX(ISNUMBER(--MID(feed!O130,ROW($1:$5),1))*
ROW($1:$5),0),ROW($1:$5))+1,1)*10^ROW($1:$5)/10)</f>
        <v>3653</v>
      </c>
      <c r="P225" t="str">
        <f>feed!P130</f>
        <v>Untapped</v>
      </c>
      <c r="Q225">
        <f>IF(P225=0,40, IF(P225="Depleted",0, IF(P225="Near Depletion",10, IF(P225="Plentiful",70, IF(P225="Untapped",90,"Error")))))</f>
        <v>90</v>
      </c>
      <c r="R225" t="str">
        <f>feed!Q130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feed!R130</f>
        <v>Arabia</v>
      </c>
      <c r="U225" t="str">
        <f>feed!S130</f>
        <v>United States</v>
      </c>
      <c r="V225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37222</v>
      </c>
      <c r="W225" t="str">
        <f>feed!U130</f>
        <v>http://blocgame.com/stats.php?id=54304</v>
      </c>
      <c r="X225" s="4">
        <f>SUMPRODUCT(MID(0&amp;feed!V130,LARGE(INDEX(ISNUMBER(--MID(feed!V130,ROW($1:$5),1))*
ROW($1:$5),0),ROW($1:$5))+1,1)*10^ROW($1:$5)/10)</f>
        <v>0</v>
      </c>
      <c r="Y225">
        <f>feed!W130</f>
        <v>0</v>
      </c>
      <c r="Z225" s="4">
        <f>V225-H225*750-K225*375-L225*375</f>
        <v>22972</v>
      </c>
      <c r="AA225" s="8">
        <f>V225/N225</f>
        <v>12.240052614271621</v>
      </c>
      <c r="AB225" s="4">
        <f>N225/6</f>
        <v>506.83333333333331</v>
      </c>
      <c r="AC225" s="4">
        <f>V225/6</f>
        <v>6203.666666666667</v>
      </c>
    </row>
    <row r="226" spans="1:29" hidden="1" x14ac:dyDescent="0.25">
      <c r="A226" t="str">
        <f>feed!A117</f>
        <v>Justice</v>
      </c>
      <c r="B226" t="str">
        <f>feed!B117</f>
        <v>Tommy Scrumptious</v>
      </c>
      <c r="C226" t="str">
        <f>feed!C117</f>
        <v>Brotherhood of Nod</v>
      </c>
      <c r="D226">
        <f>SUMPRODUCT(MID(0&amp;feed!D117,LARGE(INDEX(ISNUMBER(--MID(feed!D117,ROW($1:$19),1))*
ROW($1:$19),0),ROW($1:$19))+1,1)*10^ROW($1:$19)/10)</f>
        <v>112</v>
      </c>
      <c r="E226">
        <f>SUMPRODUCT(MID(0&amp;feed!E117,LARGE(INDEX(ISNUMBER(--MID(feed!E117,ROW($1:$19),1))*
ROW($1:$19),0),ROW($1:$19))+1,1)*10^ROW($1:$19)/10)</f>
        <v>2</v>
      </c>
      <c r="F226" t="str">
        <f>feed!F117</f>
        <v>Vietnam War surplus</v>
      </c>
      <c r="G226" t="str">
        <f>feed!G117</f>
        <v>Gandhi-like</v>
      </c>
      <c r="H226">
        <f>SUMPRODUCT(MID(0&amp;feed!H117,LARGE(INDEX(ISNUMBER(--MID(feed!H117,ROW($1:$19),1))*
ROW($1:$19),0),ROW($1:$19))+1,1)*10^ROW($1:$19)/10)</f>
        <v>3</v>
      </c>
      <c r="I226" t="str">
        <f>feed!I117</f>
        <v>Good</v>
      </c>
      <c r="J226">
        <f>SUMPRODUCT(MID(0&amp;feed!J117,LARGE(INDEX(ISNUMBER(--MID(feed!J117,ROW($1:$19),1))*
ROW($1:$19),0),ROW($1:$19))+1,1)*10^ROW($1:$19)/10)</f>
        <v>19</v>
      </c>
      <c r="K226">
        <f>SUMPRODUCT(MID(0&amp;feed!K117,LARGE(INDEX(ISNUMBER(--MID(feed!K117,ROW($1:$19),1))*
ROW($1:$19),0),ROW($1:$19))+1,1)*10^ROW($1:$19)/10)</f>
        <v>19</v>
      </c>
      <c r="L226">
        <f>SUMPRODUCT(MID(0&amp;feed!L117,LARGE(INDEX(ISNUMBER(--MID(feed!L117,ROW($1:$19),1))*
ROW($1:$19),0),ROW($1:$19))+1,1)*10^ROW($1:$19)/10)</f>
        <v>10</v>
      </c>
      <c r="M226" t="str">
        <f>feed!M117</f>
        <v>Central Planning</v>
      </c>
      <c r="N226">
        <f>SUMPRODUCT(MID(0&amp;feed!N117,LARGE(INDEX(ISNUMBER(--MID(feed!N117,ROW($1:$5),1))*
ROW($1:$5),0),ROW($1:$5))+1,1)*10^ROW($1:$5)/10)</f>
        <v>3206</v>
      </c>
      <c r="O226">
        <f>SUMPRODUCT(MID(0&amp;feed!O117,LARGE(INDEX(ISNUMBER(--MID(feed!O117,ROW($1:$5),1))*
ROW($1:$5),0),ROW($1:$5))+1,1)*10^ROW($1:$5)/10)</f>
        <v>8119</v>
      </c>
      <c r="P226" t="str">
        <f>feed!P117</f>
        <v>Near Depletion</v>
      </c>
      <c r="Q226">
        <f>IF(P226=0,40, IF(P226="Depleted",0, IF(P226="Near Depletion",10, IF(P226="Plentiful",70, IF(P226="Untapped",90,"Error")))))</f>
        <v>10</v>
      </c>
      <c r="R226" t="str">
        <f>feed!Q117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feed!R117</f>
        <v>Mesopotamia</v>
      </c>
      <c r="U226" t="str">
        <f>feed!S117</f>
        <v>Soviet Union</v>
      </c>
      <c r="V226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28427</v>
      </c>
      <c r="W226" t="str">
        <f>feed!U117</f>
        <v>http://blocgame.com/stats.php?id=62975</v>
      </c>
      <c r="X226" s="4">
        <f>SUMPRODUCT(MID(0&amp;feed!V117,LARGE(INDEX(ISNUMBER(--MID(feed!V117,ROW($1:$5),1))*
ROW($1:$5),0),ROW($1:$5))+1,1)*10^ROW($1:$5)/10)</f>
        <v>0</v>
      </c>
      <c r="Y226">
        <f>feed!W117</f>
        <v>0</v>
      </c>
      <c r="Z226" s="4">
        <f>V226-H226*750-K226*375-L226*375</f>
        <v>15302</v>
      </c>
      <c r="AA226" s="8">
        <f>V226/N226</f>
        <v>8.8668122270742362</v>
      </c>
      <c r="AB226" s="4">
        <f>N226/6</f>
        <v>534.33333333333337</v>
      </c>
      <c r="AC226" s="4">
        <f>V226/6</f>
        <v>4737.833333333333</v>
      </c>
    </row>
    <row r="227" spans="1:29" hidden="1" x14ac:dyDescent="0.25">
      <c r="A227" t="str">
        <f>feed!A393</f>
        <v>Zeon Alliance</v>
      </c>
      <c r="B227" t="str">
        <f>feed!B393</f>
        <v>Char Aznable</v>
      </c>
      <c r="C227" t="str">
        <f>feed!C393</f>
        <v>PIRATES</v>
      </c>
      <c r="D227">
        <f>SUMPRODUCT(MID(0&amp;feed!D393,LARGE(INDEX(ISNUMBER(--MID(feed!D393,ROW($1:$19),1))*
ROW($1:$19),0),ROW($1:$19))+1,1)*10^ROW($1:$19)/10)</f>
        <v>140</v>
      </c>
      <c r="E227">
        <f>SUMPRODUCT(MID(0&amp;feed!E393,LARGE(INDEX(ISNUMBER(--MID(feed!E393,ROW($1:$19),1))*
ROW($1:$19),0),ROW($1:$19))+1,1)*10^ROW($1:$19)/10)</f>
        <v>11</v>
      </c>
      <c r="F227" t="str">
        <f>feed!F393</f>
        <v>Korean War surplus</v>
      </c>
      <c r="G227" t="str">
        <f>feed!G393</f>
        <v>Gandhi-like</v>
      </c>
      <c r="H227">
        <f>SUMPRODUCT(MID(0&amp;feed!H393,LARGE(INDEX(ISNUMBER(--MID(feed!H393,ROW($1:$19),1))*
ROW($1:$19),0),ROW($1:$19))+1,1)*10^ROW($1:$19)/10)</f>
        <v>3</v>
      </c>
      <c r="I227" t="str">
        <f>feed!I393</f>
        <v>Good</v>
      </c>
      <c r="J227">
        <f>SUMPRODUCT(MID(0&amp;feed!J393,LARGE(INDEX(ISNUMBER(--MID(feed!J393,ROW($1:$19),1))*
ROW($1:$19),0),ROW($1:$19))+1,1)*10^ROW($1:$19)/10)</f>
        <v>17</v>
      </c>
      <c r="K227">
        <f>SUMPRODUCT(MID(0&amp;feed!K393,LARGE(INDEX(ISNUMBER(--MID(feed!K393,ROW($1:$19),1))*
ROW($1:$19),0),ROW($1:$19))+1,1)*10^ROW($1:$19)/10)</f>
        <v>7</v>
      </c>
      <c r="L227">
        <f>SUMPRODUCT(MID(0&amp;feed!L393,LARGE(INDEX(ISNUMBER(--MID(feed!L393,ROW($1:$19),1))*
ROW($1:$19),0),ROW($1:$19))+1,1)*10^ROW($1:$19)/10)</f>
        <v>7</v>
      </c>
      <c r="M227" t="str">
        <f>feed!M393</f>
        <v>Free Market</v>
      </c>
      <c r="N227">
        <f>SUMPRODUCT(MID(0&amp;feed!N393,LARGE(INDEX(ISNUMBER(--MID(feed!N393,ROW($1:$5),1))*
ROW($1:$5),0),ROW($1:$5))+1,1)*10^ROW($1:$5)/10)</f>
        <v>1689</v>
      </c>
      <c r="O227">
        <f>SUMPRODUCT(MID(0&amp;feed!O393,LARGE(INDEX(ISNUMBER(--MID(feed!O393,ROW($1:$5),1))*
ROW($1:$5),0),ROW($1:$5))+1,1)*10^ROW($1:$5)/10)</f>
        <v>272</v>
      </c>
      <c r="P227" t="str">
        <f>feed!P393</f>
        <v>Untapped</v>
      </c>
      <c r="Q227">
        <f>IF(P227=0,40, IF(P227="Depleted",0, IF(P227="Near Depletion",10, IF(P227="Plentiful",70, IF(P227="Untapped",90,"Error")))))</f>
        <v>90</v>
      </c>
      <c r="R227" t="str">
        <f>feed!Q393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feed!R393</f>
        <v>Pacific Rim</v>
      </c>
      <c r="U227" t="str">
        <f>feed!S393</f>
        <v>United States</v>
      </c>
      <c r="V22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33932</v>
      </c>
      <c r="W227" t="str">
        <f>feed!U393</f>
        <v>http://blocgame.com/stats.php?id=62248</v>
      </c>
      <c r="X227" s="4">
        <f>SUMPRODUCT(MID(0&amp;feed!V393,LARGE(INDEX(ISNUMBER(--MID(feed!V393,ROW($1:$5),1))*
ROW($1:$5),0),ROW($1:$5))+1,1)*10^ROW($1:$5)/10)</f>
        <v>2</v>
      </c>
      <c r="Y227">
        <f>feed!W393</f>
        <v>0</v>
      </c>
      <c r="Z227" s="4">
        <f>V227-H227*750-K227*375-L227*375</f>
        <v>26432</v>
      </c>
      <c r="AA227" s="8">
        <f>V227/N227</f>
        <v>20.089994079336886</v>
      </c>
      <c r="AB227" s="4">
        <f>N227/6</f>
        <v>281.5</v>
      </c>
      <c r="AC227" s="4">
        <f>V227/6</f>
        <v>5655.333333333333</v>
      </c>
    </row>
    <row r="228" spans="1:29" hidden="1" x14ac:dyDescent="0.25">
      <c r="A228" t="str">
        <f>feed!A373</f>
        <v>Chanada</v>
      </c>
      <c r="B228" t="str">
        <f>feed!B373</f>
        <v>chad7405</v>
      </c>
      <c r="C228" t="str">
        <f>feed!C373</f>
        <v>The Order</v>
      </c>
      <c r="D228">
        <f>SUMPRODUCT(MID(0&amp;feed!D373,LARGE(INDEX(ISNUMBER(--MID(feed!D373,ROW($1:$19),1))*
ROW($1:$19),0),ROW($1:$19))+1,1)*10^ROW($1:$19)/10)</f>
        <v>99</v>
      </c>
      <c r="E228">
        <f>SUMPRODUCT(MID(0&amp;feed!E373,LARGE(INDEX(ISNUMBER(--MID(feed!E373,ROW($1:$19),1))*
ROW($1:$19),0),ROW($1:$19))+1,1)*10^ROW($1:$19)/10)</f>
        <v>1</v>
      </c>
      <c r="F228" t="str">
        <f>feed!F373</f>
        <v>Second World War surplus</v>
      </c>
      <c r="G228" t="str">
        <f>feed!G373</f>
        <v>Gandhi-like</v>
      </c>
      <c r="H228">
        <f>SUMPRODUCT(MID(0&amp;feed!H373,LARGE(INDEX(ISNUMBER(--MID(feed!H373,ROW($1:$19),1))*
ROW($1:$19),0),ROW($1:$19))+1,1)*10^ROW($1:$19)/10)</f>
        <v>3</v>
      </c>
      <c r="I228" t="str">
        <f>feed!I373</f>
        <v>Good</v>
      </c>
      <c r="J228">
        <f>SUMPRODUCT(MID(0&amp;feed!J373,LARGE(INDEX(ISNUMBER(--MID(feed!J373,ROW($1:$19),1))*
ROW($1:$19),0),ROW($1:$19))+1,1)*10^ROW($1:$19)/10)</f>
        <v>17</v>
      </c>
      <c r="K228">
        <f>SUMPRODUCT(MID(0&amp;feed!K373,LARGE(INDEX(ISNUMBER(--MID(feed!K373,ROW($1:$19),1))*
ROW($1:$19),0),ROW($1:$19))+1,1)*10^ROW($1:$19)/10)</f>
        <v>10</v>
      </c>
      <c r="L228">
        <f>SUMPRODUCT(MID(0&amp;feed!L373,LARGE(INDEX(ISNUMBER(--MID(feed!L373,ROW($1:$19),1))*
ROW($1:$19),0),ROW($1:$19))+1,1)*10^ROW($1:$19)/10)</f>
        <v>10</v>
      </c>
      <c r="M228" t="str">
        <f>feed!M373</f>
        <v>Free Market</v>
      </c>
      <c r="N228">
        <f>SUMPRODUCT(MID(0&amp;feed!N373,LARGE(INDEX(ISNUMBER(--MID(feed!N373,ROW($1:$5),1))*
ROW($1:$5),0),ROW($1:$5))+1,1)*10^ROW($1:$5)/10)</f>
        <v>1734</v>
      </c>
      <c r="O228">
        <f>SUMPRODUCT(MID(0&amp;feed!O373,LARGE(INDEX(ISNUMBER(--MID(feed!O373,ROW($1:$5),1))*
ROW($1:$5),0),ROW($1:$5))+1,1)*10^ROW($1:$5)/10)</f>
        <v>3112</v>
      </c>
      <c r="P228" t="str">
        <f>feed!P373</f>
        <v>Untapped</v>
      </c>
      <c r="Q228">
        <f>IF(P228=0,40, IF(P228="Depleted",0, IF(P228="Near Depletion",10, IF(P228="Plentiful",70, IF(P228="Untapped",90,"Error")))))</f>
        <v>90</v>
      </c>
      <c r="R228" t="str">
        <f>feed!Q373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feed!R373</f>
        <v>Arabia</v>
      </c>
      <c r="U228" t="str">
        <f>feed!S373</f>
        <v>United States</v>
      </c>
      <c r="V22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27323</v>
      </c>
      <c r="W228" t="str">
        <f>feed!U373</f>
        <v>http://blocgame.com/stats.php?id=58742</v>
      </c>
      <c r="X228" s="4">
        <f>SUMPRODUCT(MID(0&amp;feed!V373,LARGE(INDEX(ISNUMBER(--MID(feed!V373,ROW($1:$5),1))*
ROW($1:$5),0),ROW($1:$5))+1,1)*10^ROW($1:$5)/10)</f>
        <v>0</v>
      </c>
      <c r="Y228">
        <f>feed!W373</f>
        <v>0</v>
      </c>
      <c r="Z228" s="4">
        <f>V228-H228*750-K228*375-L228*375</f>
        <v>17573</v>
      </c>
      <c r="AA228" s="8">
        <f>V228/N228</f>
        <v>15.757208765859286</v>
      </c>
      <c r="AB228" s="4">
        <f>N228/6</f>
        <v>289</v>
      </c>
      <c r="AC228" s="4">
        <f>V228/6</f>
        <v>4553.833333333333</v>
      </c>
    </row>
    <row r="229" spans="1:29" hidden="1" x14ac:dyDescent="0.25">
      <c r="A229" t="str">
        <f>feed!A39</f>
        <v>Salamaï¿½a</v>
      </c>
      <c r="B229" t="str">
        <f>feed!B39</f>
        <v>Bacardi</v>
      </c>
      <c r="C229" t="str">
        <f>feed!C39</f>
        <v>The Order</v>
      </c>
      <c r="D229">
        <f>SUMPRODUCT(MID(0&amp;feed!D39,LARGE(INDEX(ISNUMBER(--MID(feed!D39,ROW($1:$19),1))*
ROW($1:$19),0),ROW($1:$19))+1,1)*10^ROW($1:$19)/10)</f>
        <v>71</v>
      </c>
      <c r="E229">
        <f>SUMPRODUCT(MID(0&amp;feed!E39,LARGE(INDEX(ISNUMBER(--MID(feed!E39,ROW($1:$19),1))*
ROW($1:$19),0),ROW($1:$19))+1,1)*10^ROW($1:$19)/10)</f>
        <v>0</v>
      </c>
      <c r="F229" t="str">
        <f>feed!F39</f>
        <v>Second World War surplus</v>
      </c>
      <c r="G229" t="str">
        <f>feed!G39</f>
        <v>Gandhi-like</v>
      </c>
      <c r="H229">
        <f>SUMPRODUCT(MID(0&amp;feed!H39,LARGE(INDEX(ISNUMBER(--MID(feed!H39,ROW($1:$19),1))*
ROW($1:$19),0),ROW($1:$19))+1,1)*10^ROW($1:$19)/10)</f>
        <v>3</v>
      </c>
      <c r="I229" t="str">
        <f>feed!I39</f>
        <v>Good</v>
      </c>
      <c r="J229">
        <f>SUMPRODUCT(MID(0&amp;feed!J39,LARGE(INDEX(ISNUMBER(--MID(feed!J39,ROW($1:$19),1))*
ROW($1:$19),0),ROW($1:$19))+1,1)*10^ROW($1:$19)/10)</f>
        <v>17</v>
      </c>
      <c r="K229">
        <f>SUMPRODUCT(MID(0&amp;feed!K39,LARGE(INDEX(ISNUMBER(--MID(feed!K39,ROW($1:$19),1))*
ROW($1:$19),0),ROW($1:$19))+1,1)*10^ROW($1:$19)/10)</f>
        <v>23</v>
      </c>
      <c r="L229">
        <f>SUMPRODUCT(MID(0&amp;feed!L39,LARGE(INDEX(ISNUMBER(--MID(feed!L39,ROW($1:$19),1))*
ROW($1:$19),0),ROW($1:$19))+1,1)*10^ROW($1:$19)/10)</f>
        <v>8</v>
      </c>
      <c r="M229" t="str">
        <f>feed!M39</f>
        <v>Central Planning</v>
      </c>
      <c r="N229">
        <f>SUMPRODUCT(MID(0&amp;feed!N39,LARGE(INDEX(ISNUMBER(--MID(feed!N39,ROW($1:$5),1))*
ROW($1:$5),0),ROW($1:$5))+1,1)*10^ROW($1:$5)/10)</f>
        <v>4118</v>
      </c>
      <c r="O229">
        <f>SUMPRODUCT(MID(0&amp;feed!O39,LARGE(INDEX(ISNUMBER(--MID(feed!O39,ROW($1:$5),1))*
ROW($1:$5),0),ROW($1:$5))+1,1)*10^ROW($1:$5)/10)</f>
        <v>0</v>
      </c>
      <c r="P229" t="str">
        <f>feed!P39</f>
        <v>Untapped</v>
      </c>
      <c r="Q229">
        <f>IF(P229=0,40, IF(P229="Depleted",0, IF(P229="Near Depletion",10, IF(P229="Plentiful",70, IF(P229="Untapped",90,"Error")))))</f>
        <v>90</v>
      </c>
      <c r="R229" t="str">
        <f>feed!Q39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feed!R39</f>
        <v>Southern Cone</v>
      </c>
      <c r="U229" t="str">
        <f>feed!S39</f>
        <v>Soviet Union</v>
      </c>
      <c r="V22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229" t="str">
        <f>feed!U39</f>
        <v>http://blocgame.com/stats.php?id=63383</v>
      </c>
      <c r="X229" s="4">
        <f>SUMPRODUCT(MID(0&amp;feed!V39,LARGE(INDEX(ISNUMBER(--MID(feed!V39,ROW($1:$5),1))*
ROW($1:$5),0),ROW($1:$5))+1,1)*10^ROW($1:$5)/10)</f>
        <v>1</v>
      </c>
      <c r="Y229">
        <f>feed!W39</f>
        <v>0</v>
      </c>
      <c r="Z229" s="4">
        <f>V229-H229*750-K229*375-L229*375</f>
        <v>16533</v>
      </c>
      <c r="AA229" s="8">
        <f>V229/N229</f>
        <v>7.3841670713938807</v>
      </c>
      <c r="AB229" s="4">
        <f>N229/6</f>
        <v>686.33333333333337</v>
      </c>
      <c r="AC229" s="4">
        <f>V229/6</f>
        <v>5068</v>
      </c>
    </row>
    <row r="230" spans="1:29" hidden="1" x14ac:dyDescent="0.25">
      <c r="A230" t="str">
        <f>feed!A102</f>
        <v>Silverra</v>
      </c>
      <c r="B230" t="str">
        <f>feed!B102</f>
        <v>chohakkai</v>
      </c>
      <c r="C230" t="str">
        <f>feed!C102</f>
        <v>PIRATES</v>
      </c>
      <c r="D230">
        <f>SUMPRODUCT(MID(0&amp;feed!D102,LARGE(INDEX(ISNUMBER(--MID(feed!D102,ROW($1:$19),1))*
ROW($1:$19),0),ROW($1:$19))+1,1)*10^ROW($1:$19)/10)</f>
        <v>43</v>
      </c>
      <c r="E230">
        <f>SUMPRODUCT(MID(0&amp;feed!E102,LARGE(INDEX(ISNUMBER(--MID(feed!E102,ROW($1:$19),1))*
ROW($1:$19),0),ROW($1:$19))+1,1)*10^ROW($1:$19)/10)</f>
        <v>10</v>
      </c>
      <c r="F230" t="str">
        <f>feed!F102</f>
        <v>Second World War surplus</v>
      </c>
      <c r="G230" t="str">
        <f>feed!G102</f>
        <v>Nice</v>
      </c>
      <c r="H230">
        <f>SUMPRODUCT(MID(0&amp;feed!H102,LARGE(INDEX(ISNUMBER(--MID(feed!H102,ROW($1:$19),1))*
ROW($1:$19),0),ROW($1:$19))+1,1)*10^ROW($1:$19)/10)</f>
        <v>3</v>
      </c>
      <c r="I230" t="str">
        <f>feed!I102</f>
        <v>Elite</v>
      </c>
      <c r="J230">
        <f>SUMPRODUCT(MID(0&amp;feed!J102,LARGE(INDEX(ISNUMBER(--MID(feed!J102,ROW($1:$19),1))*
ROW($1:$19),0),ROW($1:$19))+1,1)*10^ROW($1:$19)/10)</f>
        <v>17</v>
      </c>
      <c r="K230">
        <f>SUMPRODUCT(MID(0&amp;feed!K102,LARGE(INDEX(ISNUMBER(--MID(feed!K102,ROW($1:$19),1))*
ROW($1:$19),0),ROW($1:$19))+1,1)*10^ROW($1:$19)/10)</f>
        <v>9</v>
      </c>
      <c r="L230">
        <f>SUMPRODUCT(MID(0&amp;feed!L102,LARGE(INDEX(ISNUMBER(--MID(feed!L102,ROW($1:$19),1))*
ROW($1:$19),0),ROW($1:$19))+1,1)*10^ROW($1:$19)/10)</f>
        <v>7</v>
      </c>
      <c r="M230" t="str">
        <f>feed!M102</f>
        <v>Mixed Economy</v>
      </c>
      <c r="N230">
        <f>SUMPRODUCT(MID(0&amp;feed!N102,LARGE(INDEX(ISNUMBER(--MID(feed!N102,ROW($1:$5),1))*
ROW($1:$5),0),ROW($1:$5))+1,1)*10^ROW($1:$5)/10)</f>
        <v>3328</v>
      </c>
      <c r="O230">
        <f>SUMPRODUCT(MID(0&amp;feed!O102,LARGE(INDEX(ISNUMBER(--MID(feed!O102,ROW($1:$5),1))*
ROW($1:$5),0),ROW($1:$5))+1,1)*10^ROW($1:$5)/10)</f>
        <v>14</v>
      </c>
      <c r="P230" t="str">
        <f>feed!P102</f>
        <v>Near Depletion</v>
      </c>
      <c r="Q230">
        <f>IF(P230=0,40, IF(P230="Depleted",0, IF(P230="Near Depletion",10, IF(P230="Plentiful",70, IF(P230="Untapped",90,"Error")))))</f>
        <v>10</v>
      </c>
      <c r="R230" t="str">
        <f>feed!Q102</f>
        <v>Mediocre</v>
      </c>
      <c r="S230">
        <f>IF(R230="None",0, IF(R230="Meagre",1.5, IF(R230="Small",3, IF(R230="Mediocre",4.5, IF(R230="Somewhat Large",6, IF(R230="Large",7.5, IF(R230="Powerful",9, IF(R230="Very Powerful",10,"Error"))))))))</f>
        <v>4.5</v>
      </c>
      <c r="T230" t="str">
        <f>feed!R102</f>
        <v>East Indies</v>
      </c>
      <c r="U230" t="str">
        <f>feed!S102</f>
        <v>United States</v>
      </c>
      <c r="V23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13343</v>
      </c>
      <c r="W230" t="str">
        <f>feed!U102</f>
        <v>http://blocgame.com/stats.php?id=61729</v>
      </c>
      <c r="X230" s="4">
        <f>SUMPRODUCT(MID(0&amp;feed!V102,LARGE(INDEX(ISNUMBER(--MID(feed!V102,ROW($1:$5),1))*
ROW($1:$5),0),ROW($1:$5))+1,1)*10^ROW($1:$5)/10)</f>
        <v>0</v>
      </c>
      <c r="Y230">
        <f>feed!W102</f>
        <v>0</v>
      </c>
      <c r="Z230" s="4">
        <f>V230-H230*750-K230*375-L230*375</f>
        <v>5093</v>
      </c>
      <c r="AA230" s="8">
        <f>V230/N230</f>
        <v>4.0093149038461542</v>
      </c>
      <c r="AB230" s="4">
        <f>N230/6</f>
        <v>554.66666666666663</v>
      </c>
      <c r="AC230" s="4">
        <f>V230/6</f>
        <v>2223.8333333333335</v>
      </c>
    </row>
    <row r="231" spans="1:29" hidden="1" x14ac:dyDescent="0.25">
      <c r="A231" t="str">
        <f>feed!A780</f>
        <v>Poorfags</v>
      </c>
      <c r="B231" t="str">
        <f>feed!B780</f>
        <v>Bernie Sanders</v>
      </c>
      <c r="C231" t="str">
        <f>feed!C780</f>
        <v>Armat Corporation</v>
      </c>
      <c r="D231">
        <f>SUMPRODUCT(MID(0&amp;feed!D780,LARGE(INDEX(ISNUMBER(--MID(feed!D780,ROW($1:$19),1))*
ROW($1:$19),0),ROW($1:$19))+1,1)*10^ROW($1:$19)/10)</f>
        <v>140</v>
      </c>
      <c r="E231">
        <f>SUMPRODUCT(MID(0&amp;feed!E780,LARGE(INDEX(ISNUMBER(--MID(feed!E780,ROW($1:$19),1))*
ROW($1:$19),0),ROW($1:$19))+1,1)*10^ROW($1:$19)/10)</f>
        <v>3</v>
      </c>
      <c r="F231" t="str">
        <f>feed!F780</f>
        <v>Second World War surplus</v>
      </c>
      <c r="G231" t="str">
        <f>feed!G780</f>
        <v>Gandhi-like</v>
      </c>
      <c r="H231">
        <f>SUMPRODUCT(MID(0&amp;feed!H780,LARGE(INDEX(ISNUMBER(--MID(feed!H780,ROW($1:$19),1))*
ROW($1:$19),0),ROW($1:$19))+1,1)*10^ROW($1:$19)/10)</f>
        <v>3</v>
      </c>
      <c r="I231" t="str">
        <f>feed!I780</f>
        <v>Undisciplined Rabble</v>
      </c>
      <c r="J231">
        <f>SUMPRODUCT(MID(0&amp;feed!J780,LARGE(INDEX(ISNUMBER(--MID(feed!J780,ROW($1:$19),1))*
ROW($1:$19),0),ROW($1:$19))+1,1)*10^ROW($1:$19)/10)</f>
        <v>16</v>
      </c>
      <c r="K231">
        <f>SUMPRODUCT(MID(0&amp;feed!K780,LARGE(INDEX(ISNUMBER(--MID(feed!K780,ROW($1:$19),1))*
ROW($1:$19),0),ROW($1:$19))+1,1)*10^ROW($1:$19)/10)</f>
        <v>11</v>
      </c>
      <c r="L231">
        <f>SUMPRODUCT(MID(0&amp;feed!L780,LARGE(INDEX(ISNUMBER(--MID(feed!L780,ROW($1:$19),1))*
ROW($1:$19),0),ROW($1:$19))+1,1)*10^ROW($1:$19)/10)</f>
        <v>10</v>
      </c>
      <c r="M231" t="str">
        <f>feed!M780</f>
        <v>Mixed Economy</v>
      </c>
      <c r="N231">
        <f>SUMPRODUCT(MID(0&amp;feed!N780,LARGE(INDEX(ISNUMBER(--MID(feed!N780,ROW($1:$5),1))*
ROW($1:$5),0),ROW($1:$5))+1,1)*10^ROW($1:$5)/10)</f>
        <v>639</v>
      </c>
      <c r="O231">
        <f>SUMPRODUCT(MID(0&amp;feed!O780,LARGE(INDEX(ISNUMBER(--MID(feed!O780,ROW($1:$5),1))*
ROW($1:$5),0),ROW($1:$5))+1,1)*10^ROW($1:$5)/10)</f>
        <v>1989</v>
      </c>
      <c r="P231">
        <f>feed!P780</f>
        <v>0</v>
      </c>
      <c r="Q231">
        <f>IF(P231=0,40, IF(P231="Depleted",0, IF(P231="Near Depletion",10, IF(P231="Plentiful",70, IF(P231="Untapped",90,"Error")))))</f>
        <v>40</v>
      </c>
      <c r="R231" t="str">
        <f>feed!Q780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feed!R780</f>
        <v>Persia</v>
      </c>
      <c r="U231" t="str">
        <f>feed!S780</f>
        <v>United States</v>
      </c>
      <c r="V231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17953</v>
      </c>
      <c r="W231" t="str">
        <f>feed!U780</f>
        <v>http://blocgame.com/stats.php?id=64871</v>
      </c>
      <c r="X231" s="4">
        <f>SUMPRODUCT(MID(0&amp;feed!V780,LARGE(INDEX(ISNUMBER(--MID(feed!V780,ROW($1:$5),1))*
ROW($1:$5),0),ROW($1:$5))+1,1)*10^ROW($1:$5)/10)</f>
        <v>0</v>
      </c>
      <c r="Y231">
        <f>feed!W780</f>
        <v>0</v>
      </c>
      <c r="Z231" s="4">
        <f>V231-H231*750-K231*375-L231*375</f>
        <v>7828</v>
      </c>
      <c r="AA231" s="8">
        <f>V231/N231</f>
        <v>28.095461658841941</v>
      </c>
      <c r="AB231" s="4">
        <f>N231/6</f>
        <v>106.5</v>
      </c>
      <c r="AC231" s="4">
        <f>V231/6</f>
        <v>2992.1666666666665</v>
      </c>
    </row>
    <row r="232" spans="1:29" hidden="1" x14ac:dyDescent="0.25">
      <c r="A232" t="str">
        <f>feed!A842</f>
        <v>Bourbon Island</v>
      </c>
      <c r="B232" t="str">
        <f>feed!B842</f>
        <v>Gypsy Danger</v>
      </c>
      <c r="C232" t="str">
        <f>feed!C842</f>
        <v>Interpol</v>
      </c>
      <c r="D232">
        <f>SUMPRODUCT(MID(0&amp;feed!D842,LARGE(INDEX(ISNUMBER(--MID(feed!D842,ROW($1:$19),1))*
ROW($1:$19),0),ROW($1:$19))+1,1)*10^ROW($1:$19)/10)</f>
        <v>75</v>
      </c>
      <c r="E232">
        <f>SUMPRODUCT(MID(0&amp;feed!E842,LARGE(INDEX(ISNUMBER(--MID(feed!E842,ROW($1:$19),1))*
ROW($1:$19),0),ROW($1:$19))+1,1)*10^ROW($1:$19)/10)</f>
        <v>0</v>
      </c>
      <c r="F232" t="str">
        <f>feed!F842</f>
        <v>Korean War surplus</v>
      </c>
      <c r="G232" t="str">
        <f>feed!G842</f>
        <v>Gandhi-like</v>
      </c>
      <c r="H232">
        <f>SUMPRODUCT(MID(0&amp;feed!H842,LARGE(INDEX(ISNUMBER(--MID(feed!H842,ROW($1:$19),1))*
ROW($1:$19),0),ROW($1:$19))+1,1)*10^ROW($1:$19)/10)</f>
        <v>3</v>
      </c>
      <c r="I232" t="str">
        <f>feed!I842</f>
        <v>Good</v>
      </c>
      <c r="J232">
        <f>SUMPRODUCT(MID(0&amp;feed!J842,LARGE(INDEX(ISNUMBER(--MID(feed!J842,ROW($1:$19),1))*
ROW($1:$19),0),ROW($1:$19))+1,1)*10^ROW($1:$19)/10)</f>
        <v>15</v>
      </c>
      <c r="K232">
        <f>SUMPRODUCT(MID(0&amp;feed!K842,LARGE(INDEX(ISNUMBER(--MID(feed!K842,ROW($1:$19),1))*
ROW($1:$19),0),ROW($1:$19))+1,1)*10^ROW($1:$19)/10)</f>
        <v>10</v>
      </c>
      <c r="L232">
        <f>SUMPRODUCT(MID(0&amp;feed!L842,LARGE(INDEX(ISNUMBER(--MID(feed!L842,ROW($1:$19),1))*
ROW($1:$19),0),ROW($1:$19))+1,1)*10^ROW($1:$19)/10)</f>
        <v>14</v>
      </c>
      <c r="M232" t="str">
        <f>feed!M842</f>
        <v>Central Planning</v>
      </c>
      <c r="N232">
        <f>SUMPRODUCT(MID(0&amp;feed!N842,LARGE(INDEX(ISNUMBER(--MID(feed!N842,ROW($1:$5),1))*
ROW($1:$5),0),ROW($1:$5))+1,1)*10^ROW($1:$5)/10)</f>
        <v>526</v>
      </c>
      <c r="O232">
        <f>SUMPRODUCT(MID(0&amp;feed!O842,LARGE(INDEX(ISNUMBER(--MID(feed!O842,ROW($1:$5),1))*
ROW($1:$5),0),ROW($1:$5))+1,1)*10^ROW($1:$5)/10)</f>
        <v>3027</v>
      </c>
      <c r="P232" t="str">
        <f>feed!P842</f>
        <v>Untapped</v>
      </c>
      <c r="Q232">
        <f>IF(P232=0,40, IF(P232="Depleted",0, IF(P232="Near Depletion",10, IF(P232="Plentiful",70, IF(P232="Untapped",90,"Error")))))</f>
        <v>90</v>
      </c>
      <c r="R232" t="str">
        <f>feed!Q842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feed!R842</f>
        <v>Egypt</v>
      </c>
      <c r="U232" t="str">
        <f>feed!S842</f>
        <v>Soviet Union</v>
      </c>
      <c r="V23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31601</v>
      </c>
      <c r="W232" t="str">
        <f>feed!U842</f>
        <v>http://blocgame.com/stats.php?id=41247</v>
      </c>
      <c r="X232" s="4">
        <f>SUMPRODUCT(MID(0&amp;feed!V842,LARGE(INDEX(ISNUMBER(--MID(feed!V842,ROW($1:$5),1))*
ROW($1:$5),0),ROW($1:$5))+1,1)*10^ROW($1:$5)/10)</f>
        <v>0</v>
      </c>
      <c r="Y232">
        <f>feed!W842</f>
        <v>0</v>
      </c>
      <c r="Z232" s="4">
        <f>V232-H232*750-K232*375-L232*375</f>
        <v>20351</v>
      </c>
      <c r="AA232" s="8">
        <f>V232/N232</f>
        <v>60.077946768060833</v>
      </c>
      <c r="AB232" s="4">
        <f>N232/6</f>
        <v>87.666666666666671</v>
      </c>
      <c r="AC232" s="4">
        <f>V232/6</f>
        <v>5266.833333333333</v>
      </c>
    </row>
    <row r="233" spans="1:29" hidden="1" x14ac:dyDescent="0.25">
      <c r="A233" t="str">
        <f>feed!A523</f>
        <v>Kampung Dusun</v>
      </c>
      <c r="B233" t="str">
        <f>feed!B523</f>
        <v>Sarip Dol</v>
      </c>
      <c r="C233" t="str">
        <f>feed!C523</f>
        <v>Celestial Beingsï¿½</v>
      </c>
      <c r="D233">
        <f>SUMPRODUCT(MID(0&amp;feed!D523,LARGE(INDEX(ISNUMBER(--MID(feed!D523,ROW($1:$19),1))*
ROW($1:$19),0),ROW($1:$19))+1,1)*10^ROW($1:$19)/10)</f>
        <v>70</v>
      </c>
      <c r="E233">
        <f>SUMPRODUCT(MID(0&amp;feed!E523,LARGE(INDEX(ISNUMBER(--MID(feed!E523,ROW($1:$19),1))*
ROW($1:$19),0),ROW($1:$19))+1,1)*10^ROW($1:$19)/10)</f>
        <v>1</v>
      </c>
      <c r="F233" t="str">
        <f>feed!F523</f>
        <v>Korean War surplus</v>
      </c>
      <c r="G233" t="str">
        <f>feed!G523</f>
        <v>Gandhi-like</v>
      </c>
      <c r="H233">
        <f>SUMPRODUCT(MID(0&amp;feed!H523,LARGE(INDEX(ISNUMBER(--MID(feed!H523,ROW($1:$19),1))*
ROW($1:$19),0),ROW($1:$19))+1,1)*10^ROW($1:$19)/10)</f>
        <v>3</v>
      </c>
      <c r="I233" t="str">
        <f>feed!I523</f>
        <v>Good</v>
      </c>
      <c r="J233">
        <f>SUMPRODUCT(MID(0&amp;feed!J523,LARGE(INDEX(ISNUMBER(--MID(feed!J523,ROW($1:$19),1))*
ROW($1:$19),0),ROW($1:$19))+1,1)*10^ROW($1:$19)/10)</f>
        <v>14</v>
      </c>
      <c r="K233">
        <f>SUMPRODUCT(MID(0&amp;feed!K523,LARGE(INDEX(ISNUMBER(--MID(feed!K523,ROW($1:$19),1))*
ROW($1:$19),0),ROW($1:$19))+1,1)*10^ROW($1:$19)/10)</f>
        <v>16</v>
      </c>
      <c r="L233">
        <f>SUMPRODUCT(MID(0&amp;feed!L523,LARGE(INDEX(ISNUMBER(--MID(feed!L523,ROW($1:$19),1))*
ROW($1:$19),0),ROW($1:$19))+1,1)*10^ROW($1:$19)/10)</f>
        <v>10</v>
      </c>
      <c r="M233" t="str">
        <f>feed!M523</f>
        <v>Central Planning</v>
      </c>
      <c r="N233">
        <f>SUMPRODUCT(MID(0&amp;feed!N523,LARGE(INDEX(ISNUMBER(--MID(feed!N523,ROW($1:$5),1))*
ROW($1:$5),0),ROW($1:$5))+1,1)*10^ROW($1:$5)/10)</f>
        <v>1215</v>
      </c>
      <c r="O233">
        <f>SUMPRODUCT(MID(0&amp;feed!O523,LARGE(INDEX(ISNUMBER(--MID(feed!O523,ROW($1:$5),1))*
ROW($1:$5),0),ROW($1:$5))+1,1)*10^ROW($1:$5)/10)</f>
        <v>191</v>
      </c>
      <c r="P233" t="str">
        <f>feed!P523</f>
        <v>Untapped</v>
      </c>
      <c r="Q233">
        <f>IF(P233=0,40, IF(P233="Depleted",0, IF(P233="Near Depletion",10, IF(P233="Plentiful",70, IF(P233="Untapped",90,"Error")))))</f>
        <v>90</v>
      </c>
      <c r="R233" t="str">
        <f>feed!Q523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feed!R523</f>
        <v>Pacific Rim</v>
      </c>
      <c r="U233" t="str">
        <f>feed!S523</f>
        <v>Soviet Union</v>
      </c>
      <c r="V23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25420</v>
      </c>
      <c r="W233" t="str">
        <f>feed!U523</f>
        <v>http://blocgame.com/stats.php?id=62351</v>
      </c>
      <c r="X233" s="4">
        <f>SUMPRODUCT(MID(0&amp;feed!V523,LARGE(INDEX(ISNUMBER(--MID(feed!V523,ROW($1:$5),1))*
ROW($1:$5),0),ROW($1:$5))+1,1)*10^ROW($1:$5)/10)</f>
        <v>0</v>
      </c>
      <c r="Y233">
        <f>feed!W523</f>
        <v>0</v>
      </c>
      <c r="Z233" s="4">
        <f>V233-H233*750-K233*375-L233*375</f>
        <v>13420</v>
      </c>
      <c r="AA233" s="8">
        <f>V233/N233</f>
        <v>20.921810699588477</v>
      </c>
      <c r="AB233" s="4">
        <f>N233/6</f>
        <v>202.5</v>
      </c>
      <c r="AC233" s="4">
        <f>V233/6</f>
        <v>4236.666666666667</v>
      </c>
    </row>
    <row r="234" spans="1:29" hidden="1" x14ac:dyDescent="0.25">
      <c r="A234" t="str">
        <f>feed!A478</f>
        <v>AtlasCorp</v>
      </c>
      <c r="B234" t="str">
        <f>feed!B478</f>
        <v>Sandreniner</v>
      </c>
      <c r="C234" t="str">
        <f>feed!C478</f>
        <v>Celestial Beingsï¿½</v>
      </c>
      <c r="D234">
        <f>SUMPRODUCT(MID(0&amp;feed!D478,LARGE(INDEX(ISNUMBER(--MID(feed!D478,ROW($1:$19),1))*
ROW($1:$19),0),ROW($1:$19))+1,1)*10^ROW($1:$19)/10)</f>
        <v>69</v>
      </c>
      <c r="E234">
        <f>SUMPRODUCT(MID(0&amp;feed!E478,LARGE(INDEX(ISNUMBER(--MID(feed!E478,ROW($1:$19),1))*
ROW($1:$19),0),ROW($1:$19))+1,1)*10^ROW($1:$19)/10)</f>
        <v>1</v>
      </c>
      <c r="F234" t="str">
        <f>feed!F478</f>
        <v>Korean War surplus</v>
      </c>
      <c r="G234" t="str">
        <f>feed!G478</f>
        <v>Gandhi-like</v>
      </c>
      <c r="H234">
        <f>SUMPRODUCT(MID(0&amp;feed!H478,LARGE(INDEX(ISNUMBER(--MID(feed!H478,ROW($1:$19),1))*
ROW($1:$19),0),ROW($1:$19))+1,1)*10^ROW($1:$19)/10)</f>
        <v>3</v>
      </c>
      <c r="I234" t="str">
        <f>feed!I478</f>
        <v>Good</v>
      </c>
      <c r="J234">
        <f>SUMPRODUCT(MID(0&amp;feed!J478,LARGE(INDEX(ISNUMBER(--MID(feed!J478,ROW($1:$19),1))*
ROW($1:$19),0),ROW($1:$19))+1,1)*10^ROW($1:$19)/10)</f>
        <v>14</v>
      </c>
      <c r="K234">
        <f>SUMPRODUCT(MID(0&amp;feed!K478,LARGE(INDEX(ISNUMBER(--MID(feed!K478,ROW($1:$19),1))*
ROW($1:$19),0),ROW($1:$19))+1,1)*10^ROW($1:$19)/10)</f>
        <v>17</v>
      </c>
      <c r="L234">
        <f>SUMPRODUCT(MID(0&amp;feed!L478,LARGE(INDEX(ISNUMBER(--MID(feed!L478,ROW($1:$19),1))*
ROW($1:$19),0),ROW($1:$19))+1,1)*10^ROW($1:$19)/10)</f>
        <v>12</v>
      </c>
      <c r="M234" t="str">
        <f>feed!M478</f>
        <v>Central Planning</v>
      </c>
      <c r="N234">
        <f>SUMPRODUCT(MID(0&amp;feed!N478,LARGE(INDEX(ISNUMBER(--MID(feed!N478,ROW($1:$5),1))*
ROW($1:$5),0),ROW($1:$5))+1,1)*10^ROW($1:$5)/10)</f>
        <v>1383</v>
      </c>
      <c r="O234">
        <f>SUMPRODUCT(MID(0&amp;feed!O478,LARGE(INDEX(ISNUMBER(--MID(feed!O478,ROW($1:$5),1))*
ROW($1:$5),0),ROW($1:$5))+1,1)*10^ROW($1:$5)/10)</f>
        <v>283</v>
      </c>
      <c r="P234" t="str">
        <f>feed!P478</f>
        <v>Untapped</v>
      </c>
      <c r="Q234">
        <f>IF(P234=0,40, IF(P234="Depleted",0, IF(P234="Near Depletion",10, IF(P234="Plentiful",70, IF(P234="Untapped",90,"Error")))))</f>
        <v>90</v>
      </c>
      <c r="R234" t="str">
        <f>feed!Q478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feed!R478</f>
        <v>Caribbean</v>
      </c>
      <c r="U234" t="str">
        <f>feed!S478</f>
        <v>Soviet Union</v>
      </c>
      <c r="V234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27290</v>
      </c>
      <c r="W234" t="str">
        <f>feed!U478</f>
        <v>http://blocgame.com/stats.php?id=63122</v>
      </c>
      <c r="X234" s="4">
        <f>SUMPRODUCT(MID(0&amp;feed!V478,LARGE(INDEX(ISNUMBER(--MID(feed!V478,ROW($1:$5),1))*
ROW($1:$5),0),ROW($1:$5))+1,1)*10^ROW($1:$5)/10)</f>
        <v>0</v>
      </c>
      <c r="Y234">
        <f>feed!W478</f>
        <v>0</v>
      </c>
      <c r="Z234" s="4">
        <f>V234-H234*750-K234*375-L234*375</f>
        <v>14165</v>
      </c>
      <c r="AA234" s="8">
        <f>V234/N234</f>
        <v>19.732465654374547</v>
      </c>
      <c r="AB234" s="4">
        <f>N234/6</f>
        <v>230.5</v>
      </c>
      <c r="AC234" s="4">
        <f>V234/6</f>
        <v>4548.333333333333</v>
      </c>
    </row>
    <row r="235" spans="1:29" hidden="1" x14ac:dyDescent="0.25">
      <c r="A235" t="str">
        <f>feed!A366</f>
        <v>morelia</v>
      </c>
      <c r="B235" t="str">
        <f>feed!B366</f>
        <v>lemambanglemai8621</v>
      </c>
      <c r="C235" t="str">
        <f>feed!C366</f>
        <v>Celestial Beingsï¿½</v>
      </c>
      <c r="D235">
        <f>SUMPRODUCT(MID(0&amp;feed!D366,LARGE(INDEX(ISNUMBER(--MID(feed!D366,ROW($1:$19),1))*
ROW($1:$19),0),ROW($1:$19))+1,1)*10^ROW($1:$19)/10)</f>
        <v>100</v>
      </c>
      <c r="E235">
        <f>SUMPRODUCT(MID(0&amp;feed!E366,LARGE(INDEX(ISNUMBER(--MID(feed!E366,ROW($1:$19),1))*
ROW($1:$19),0),ROW($1:$19))+1,1)*10^ROW($1:$19)/10)</f>
        <v>1</v>
      </c>
      <c r="F235" t="str">
        <f>feed!F366</f>
        <v>Korean War surplus</v>
      </c>
      <c r="G235" t="str">
        <f>feed!G366</f>
        <v>Gandhi-like</v>
      </c>
      <c r="H235">
        <f>SUMPRODUCT(MID(0&amp;feed!H366,LARGE(INDEX(ISNUMBER(--MID(feed!H366,ROW($1:$19),1))*
ROW($1:$19),0),ROW($1:$19))+1,1)*10^ROW($1:$19)/10)</f>
        <v>3</v>
      </c>
      <c r="I235" t="str">
        <f>feed!I366</f>
        <v>Good</v>
      </c>
      <c r="J235">
        <f>SUMPRODUCT(MID(0&amp;feed!J366,LARGE(INDEX(ISNUMBER(--MID(feed!J366,ROW($1:$19),1))*
ROW($1:$19),0),ROW($1:$19))+1,1)*10^ROW($1:$19)/10)</f>
        <v>14</v>
      </c>
      <c r="K235">
        <f>SUMPRODUCT(MID(0&amp;feed!K366,LARGE(INDEX(ISNUMBER(--MID(feed!K366,ROW($1:$19),1))*
ROW($1:$19),0),ROW($1:$19))+1,1)*10^ROW($1:$19)/10)</f>
        <v>15</v>
      </c>
      <c r="L235">
        <f>SUMPRODUCT(MID(0&amp;feed!L366,LARGE(INDEX(ISNUMBER(--MID(feed!L366,ROW($1:$19),1))*
ROW($1:$19),0),ROW($1:$19))+1,1)*10^ROW($1:$19)/10)</f>
        <v>10</v>
      </c>
      <c r="M235" t="str">
        <f>feed!M366</f>
        <v>Central Planning</v>
      </c>
      <c r="N235">
        <f>SUMPRODUCT(MID(0&amp;feed!N366,LARGE(INDEX(ISNUMBER(--MID(feed!N366,ROW($1:$5),1))*
ROW($1:$5),0),ROW($1:$5))+1,1)*10^ROW($1:$5)/10)</f>
        <v>1753</v>
      </c>
      <c r="O235">
        <f>SUMPRODUCT(MID(0&amp;feed!O366,LARGE(INDEX(ISNUMBER(--MID(feed!O366,ROW($1:$5),1))*
ROW($1:$5),0),ROW($1:$5))+1,1)*10^ROW($1:$5)/10)</f>
        <v>78</v>
      </c>
      <c r="P235" t="str">
        <f>feed!P366</f>
        <v>Untapped</v>
      </c>
      <c r="Q235">
        <f>IF(P235=0,40, IF(P235="Depleted",0, IF(P235="Near Depletion",10, IF(P235="Plentiful",70, IF(P235="Untapped",90,"Error")))))</f>
        <v>90</v>
      </c>
      <c r="R235" t="str">
        <f>feed!Q366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feed!R366</f>
        <v>Caribbean</v>
      </c>
      <c r="U235" t="str">
        <f>feed!S366</f>
        <v>Soviet Union</v>
      </c>
      <c r="V235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27385</v>
      </c>
      <c r="W235" t="str">
        <f>feed!U366</f>
        <v>http://blocgame.com/stats.php?id=61850</v>
      </c>
      <c r="X235" s="4">
        <f>SUMPRODUCT(MID(0&amp;feed!V366,LARGE(INDEX(ISNUMBER(--MID(feed!V366,ROW($1:$5),1))*
ROW($1:$5),0),ROW($1:$5))+1,1)*10^ROW($1:$5)/10)</f>
        <v>0</v>
      </c>
      <c r="Y235">
        <f>feed!W366</f>
        <v>0</v>
      </c>
      <c r="Z235" s="4">
        <f>V235-H235*750-K235*375-L235*375</f>
        <v>15760</v>
      </c>
      <c r="AA235" s="8">
        <f>V235/N235</f>
        <v>15.621791215059897</v>
      </c>
      <c r="AB235" s="4">
        <f>N235/6</f>
        <v>292.16666666666669</v>
      </c>
      <c r="AC235" s="4">
        <f>V235/6</f>
        <v>4564.166666666667</v>
      </c>
    </row>
    <row r="236" spans="1:29" hidden="1" x14ac:dyDescent="0.25">
      <c r="A236" t="str">
        <f>feed!A462</f>
        <v>Rockstead</v>
      </c>
      <c r="B236" t="str">
        <f>feed!B462</f>
        <v>ArMaGeDdOn</v>
      </c>
      <c r="C236" t="str">
        <f>feed!C462</f>
        <v>The Order</v>
      </c>
      <c r="D236">
        <f>SUMPRODUCT(MID(0&amp;feed!D462,LARGE(INDEX(ISNUMBER(--MID(feed!D462,ROW($1:$19),1))*
ROW($1:$19),0),ROW($1:$19))+1,1)*10^ROW($1:$19)/10)</f>
        <v>76</v>
      </c>
      <c r="E236">
        <f>SUMPRODUCT(MID(0&amp;feed!E462,LARGE(INDEX(ISNUMBER(--MID(feed!E462,ROW($1:$19),1))*
ROW($1:$19),0),ROW($1:$19))+1,1)*10^ROW($1:$19)/10)</f>
        <v>0</v>
      </c>
      <c r="F236" t="str">
        <f>feed!F462</f>
        <v>Korean War surplus</v>
      </c>
      <c r="G236" t="str">
        <f>feed!G462</f>
        <v>Gandhi-like</v>
      </c>
      <c r="H236">
        <f>SUMPRODUCT(MID(0&amp;feed!H462,LARGE(INDEX(ISNUMBER(--MID(feed!H462,ROW($1:$19),1))*
ROW($1:$19),0),ROW($1:$19))+1,1)*10^ROW($1:$19)/10)</f>
        <v>3</v>
      </c>
      <c r="I236" t="str">
        <f>feed!I462</f>
        <v>Standard</v>
      </c>
      <c r="J236">
        <f>SUMPRODUCT(MID(0&amp;feed!J462,LARGE(INDEX(ISNUMBER(--MID(feed!J462,ROW($1:$19),1))*
ROW($1:$19),0),ROW($1:$19))+1,1)*10^ROW($1:$19)/10)</f>
        <v>14</v>
      </c>
      <c r="K236">
        <f>SUMPRODUCT(MID(0&amp;feed!K462,LARGE(INDEX(ISNUMBER(--MID(feed!K462,ROW($1:$19),1))*
ROW($1:$19),0),ROW($1:$19))+1,1)*10^ROW($1:$19)/10)</f>
        <v>25</v>
      </c>
      <c r="L236">
        <f>SUMPRODUCT(MID(0&amp;feed!L462,LARGE(INDEX(ISNUMBER(--MID(feed!L462,ROW($1:$19),1))*
ROW($1:$19),0),ROW($1:$19))+1,1)*10^ROW($1:$19)/10)</f>
        <v>11</v>
      </c>
      <c r="M236" t="str">
        <f>feed!M462</f>
        <v>Central Planning</v>
      </c>
      <c r="N236">
        <f>SUMPRODUCT(MID(0&amp;feed!N462,LARGE(INDEX(ISNUMBER(--MID(feed!N462,ROW($1:$5),1))*
ROW($1:$5),0),ROW($1:$5))+1,1)*10^ROW($1:$5)/10)</f>
        <v>1434</v>
      </c>
      <c r="O236">
        <f>SUMPRODUCT(MID(0&amp;feed!O462,LARGE(INDEX(ISNUMBER(--MID(feed!O462,ROW($1:$5),1))*
ROW($1:$5),0),ROW($1:$5))+1,1)*10^ROW($1:$5)/10)</f>
        <v>11</v>
      </c>
      <c r="P236" t="str">
        <f>feed!P462</f>
        <v>Untapped</v>
      </c>
      <c r="Q236">
        <f>IF(P236=0,40, IF(P236="Depleted",0, IF(P236="Near Depletion",10, IF(P236="Plentiful",70, IF(P236="Untapped",90,"Error")))))</f>
        <v>90</v>
      </c>
      <c r="R236" t="str">
        <f>feed!Q462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feed!R462</f>
        <v>Pacific Rim</v>
      </c>
      <c r="U236" t="str">
        <f>feed!S462</f>
        <v>Soviet Union</v>
      </c>
      <c r="V236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236" t="str">
        <f>feed!U462</f>
        <v>http://blocgame.com/stats.php?id=62622</v>
      </c>
      <c r="X236" s="4">
        <f>SUMPRODUCT(MID(0&amp;feed!V462,LARGE(INDEX(ISNUMBER(--MID(feed!V462,ROW($1:$5),1))*
ROW($1:$5),0),ROW($1:$5))+1,1)*10^ROW($1:$5)/10)</f>
        <v>0</v>
      </c>
      <c r="Y236">
        <f>feed!W462</f>
        <v>0</v>
      </c>
      <c r="Z236" s="4">
        <f>V236-H236*750-K236*375-L236*375</f>
        <v>3852</v>
      </c>
      <c r="AA236" s="8">
        <f>V236/N236</f>
        <v>13.669456066945607</v>
      </c>
      <c r="AB236" s="4">
        <f>N236/6</f>
        <v>239</v>
      </c>
      <c r="AC236" s="4">
        <f>V236/6</f>
        <v>3267</v>
      </c>
    </row>
    <row r="237" spans="1:29" hidden="1" x14ac:dyDescent="0.25">
      <c r="A237" t="str">
        <f>feed!A457</f>
        <v>Mata Helang</v>
      </c>
      <c r="B237" t="str">
        <f>feed!B457</f>
        <v>Mata Helang</v>
      </c>
      <c r="C237" t="str">
        <f>feed!C457</f>
        <v>PIRATES</v>
      </c>
      <c r="D237">
        <f>SUMPRODUCT(MID(0&amp;feed!D457,LARGE(INDEX(ISNUMBER(--MID(feed!D457,ROW($1:$19),1))*
ROW($1:$19),0),ROW($1:$19))+1,1)*10^ROW($1:$19)/10)</f>
        <v>38</v>
      </c>
      <c r="E237">
        <f>SUMPRODUCT(MID(0&amp;feed!E457,LARGE(INDEX(ISNUMBER(--MID(feed!E457,ROW($1:$19),1))*
ROW($1:$19),0),ROW($1:$19))+1,1)*10^ROW($1:$19)/10)</f>
        <v>10</v>
      </c>
      <c r="F237" t="str">
        <f>feed!F457</f>
        <v>First World War surplus</v>
      </c>
      <c r="G237" t="str">
        <f>feed!G457</f>
        <v>Gandhi-like</v>
      </c>
      <c r="H237">
        <f>SUMPRODUCT(MID(0&amp;feed!H457,LARGE(INDEX(ISNUMBER(--MID(feed!H457,ROW($1:$19),1))*
ROW($1:$19),0),ROW($1:$19))+1,1)*10^ROW($1:$19)/10)</f>
        <v>3</v>
      </c>
      <c r="I237" t="str">
        <f>feed!I457</f>
        <v>Undisciplined Rabble</v>
      </c>
      <c r="J237">
        <f>SUMPRODUCT(MID(0&amp;feed!J457,LARGE(INDEX(ISNUMBER(--MID(feed!J457,ROW($1:$19),1))*
ROW($1:$19),0),ROW($1:$19))+1,1)*10^ROW($1:$19)/10)</f>
        <v>14</v>
      </c>
      <c r="K237">
        <f>SUMPRODUCT(MID(0&amp;feed!K457,LARGE(INDEX(ISNUMBER(--MID(feed!K457,ROW($1:$19),1))*
ROW($1:$19),0),ROW($1:$19))+1,1)*10^ROW($1:$19)/10)</f>
        <v>40</v>
      </c>
      <c r="L237">
        <f>SUMPRODUCT(MID(0&amp;feed!L457,LARGE(INDEX(ISNUMBER(--MID(feed!L457,ROW($1:$19),1))*
ROW($1:$19),0),ROW($1:$19))+1,1)*10^ROW($1:$19)/10)</f>
        <v>6</v>
      </c>
      <c r="M237" t="str">
        <f>feed!M457</f>
        <v>Free Market</v>
      </c>
      <c r="N237">
        <f>SUMPRODUCT(MID(0&amp;feed!N457,LARGE(INDEX(ISNUMBER(--MID(feed!N457,ROW($1:$5),1))*
ROW($1:$5),0),ROW($1:$5))+1,1)*10^ROW($1:$5)/10)</f>
        <v>1447</v>
      </c>
      <c r="O237">
        <f>SUMPRODUCT(MID(0&amp;feed!O457,LARGE(INDEX(ISNUMBER(--MID(feed!O457,ROW($1:$5),1))*
ROW($1:$5),0),ROW($1:$5))+1,1)*10^ROW($1:$5)/10)</f>
        <v>84</v>
      </c>
      <c r="P237" t="str">
        <f>feed!P457</f>
        <v>Untapped</v>
      </c>
      <c r="Q237">
        <f>IF(P237=0,40, IF(P237="Depleted",0, IF(P237="Near Depletion",10, IF(P237="Plentiful",70, IF(P237="Untapped",90,"Error")))))</f>
        <v>90</v>
      </c>
      <c r="R237" t="str">
        <f>feed!Q457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feed!R457</f>
        <v>Pacific Rim</v>
      </c>
      <c r="U237" t="str">
        <f>feed!S457</f>
        <v>United States</v>
      </c>
      <c r="V23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19503</v>
      </c>
      <c r="W237" t="str">
        <f>feed!U457</f>
        <v>http://blocgame.com/stats.php?id=64412</v>
      </c>
      <c r="X237" s="4">
        <f>SUMPRODUCT(MID(0&amp;feed!V457,LARGE(INDEX(ISNUMBER(--MID(feed!V457,ROW($1:$5),1))*
ROW($1:$5),0),ROW($1:$5))+1,1)*10^ROW($1:$5)/10)</f>
        <v>0</v>
      </c>
      <c r="Y237">
        <f>feed!W457</f>
        <v>0</v>
      </c>
      <c r="Z237" s="4">
        <f>V237-H237*750-K237*375-L237*375</f>
        <v>3</v>
      </c>
      <c r="AA237" s="8">
        <f>V237/N237</f>
        <v>13.478230822391154</v>
      </c>
      <c r="AB237" s="4">
        <f>N237/6</f>
        <v>241.16666666666666</v>
      </c>
      <c r="AC237" s="4">
        <f>V237/6</f>
        <v>3250.5</v>
      </c>
    </row>
    <row r="238" spans="1:29" hidden="1" x14ac:dyDescent="0.25">
      <c r="A238" t="str">
        <f>feed!A309</f>
        <v>Buchepalia</v>
      </c>
      <c r="B238" t="str">
        <f>feed!B309</f>
        <v>ubiqa</v>
      </c>
      <c r="C238" t="str">
        <f>feed!C309</f>
        <v>Brotherhood of Nod</v>
      </c>
      <c r="D238">
        <f>SUMPRODUCT(MID(0&amp;feed!D309,LARGE(INDEX(ISNUMBER(--MID(feed!D309,ROW($1:$19),1))*
ROW($1:$19),0),ROW($1:$19))+1,1)*10^ROW($1:$19)/10)</f>
        <v>60</v>
      </c>
      <c r="E238">
        <f>SUMPRODUCT(MID(0&amp;feed!E309,LARGE(INDEX(ISNUMBER(--MID(feed!E309,ROW($1:$19),1))*
ROW($1:$19),0),ROW($1:$19))+1,1)*10^ROW($1:$19)/10)</f>
        <v>1</v>
      </c>
      <c r="F238" t="str">
        <f>feed!F309</f>
        <v>Second World War surplus</v>
      </c>
      <c r="G238" t="str">
        <f>feed!G309</f>
        <v>Gandhi-like</v>
      </c>
      <c r="H238">
        <f>SUMPRODUCT(MID(0&amp;feed!H309,LARGE(INDEX(ISNUMBER(--MID(feed!H309,ROW($1:$19),1))*
ROW($1:$19),0),ROW($1:$19))+1,1)*10^ROW($1:$19)/10)</f>
        <v>3</v>
      </c>
      <c r="I238" t="str">
        <f>feed!I309</f>
        <v>Good</v>
      </c>
      <c r="J238">
        <f>SUMPRODUCT(MID(0&amp;feed!J309,LARGE(INDEX(ISNUMBER(--MID(feed!J309,ROW($1:$19),1))*
ROW($1:$19),0),ROW($1:$19))+1,1)*10^ROW($1:$19)/10)</f>
        <v>14</v>
      </c>
      <c r="K238">
        <f>SUMPRODUCT(MID(0&amp;feed!K309,LARGE(INDEX(ISNUMBER(--MID(feed!K309,ROW($1:$19),1))*
ROW($1:$19),0),ROW($1:$19))+1,1)*10^ROW($1:$19)/10)</f>
        <v>21</v>
      </c>
      <c r="L238">
        <f>SUMPRODUCT(MID(0&amp;feed!L309,LARGE(INDEX(ISNUMBER(--MID(feed!L309,ROW($1:$19),1))*
ROW($1:$19),0),ROW($1:$19))+1,1)*10^ROW($1:$19)/10)</f>
        <v>10</v>
      </c>
      <c r="M238" t="str">
        <f>feed!M309</f>
        <v>Central Planning</v>
      </c>
      <c r="N238">
        <f>SUMPRODUCT(MID(0&amp;feed!N309,LARGE(INDEX(ISNUMBER(--MID(feed!N309,ROW($1:$5),1))*
ROW($1:$5),0),ROW($1:$5))+1,1)*10^ROW($1:$5)/10)</f>
        <v>2025</v>
      </c>
      <c r="O238">
        <f>SUMPRODUCT(MID(0&amp;feed!O309,LARGE(INDEX(ISNUMBER(--MID(feed!O309,ROW($1:$5),1))*
ROW($1:$5),0),ROW($1:$5))+1,1)*10^ROW($1:$5)/10)</f>
        <v>211</v>
      </c>
      <c r="P238" t="str">
        <f>feed!P309</f>
        <v>Untapped</v>
      </c>
      <c r="Q238">
        <f>IF(P238=0,40, IF(P238="Depleted",0, IF(P238="Near Depletion",10, IF(P238="Plentiful",70, IF(P238="Untapped",90,"Error")))))</f>
        <v>90</v>
      </c>
      <c r="R238" t="str">
        <f>feed!Q309</f>
        <v>Powerful</v>
      </c>
      <c r="S238">
        <f>IF(R238="None",0, IF(R238="Meagre",1.5, IF(R238="Small",3, IF(R238="Mediocre",4.5, IF(R238="Somewhat Large",6, IF(R238="Large",7.5, IF(R238="Powerful",9, IF(R238="Very Powerful",10,"Error"))))))))</f>
        <v>9</v>
      </c>
      <c r="T238" t="str">
        <f>feed!R309</f>
        <v>Caribbean</v>
      </c>
      <c r="U238" t="str">
        <f>feed!S309</f>
        <v>Soviet Union</v>
      </c>
      <c r="V238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19014</v>
      </c>
      <c r="W238" t="str">
        <f>feed!U309</f>
        <v>http://blocgame.com/stats.php?id=60734</v>
      </c>
      <c r="X238" s="4">
        <f>SUMPRODUCT(MID(0&amp;feed!V309,LARGE(INDEX(ISNUMBER(--MID(feed!V309,ROW($1:$5),1))*
ROW($1:$5),0),ROW($1:$5))+1,1)*10^ROW($1:$5)/10)</f>
        <v>0</v>
      </c>
      <c r="Y238">
        <f>feed!W309</f>
        <v>0</v>
      </c>
      <c r="Z238" s="4">
        <f>V238-H238*750-K238*375-L238*375</f>
        <v>5139</v>
      </c>
      <c r="AA238" s="8">
        <f>V238/N238</f>
        <v>9.3896296296296295</v>
      </c>
      <c r="AB238" s="4">
        <f>N238/6</f>
        <v>337.5</v>
      </c>
      <c r="AC238" s="4">
        <f>V238/6</f>
        <v>3169</v>
      </c>
    </row>
    <row r="239" spans="1:29" hidden="1" x14ac:dyDescent="0.25">
      <c r="A239" t="str">
        <f>feed!A350</f>
        <v>Ussk</v>
      </c>
      <c r="B239" t="str">
        <f>feed!B350</f>
        <v>Sabariahhisham</v>
      </c>
      <c r="C239" t="str">
        <f>feed!C350</f>
        <v>Celestial Beingsï¿½</v>
      </c>
      <c r="D239">
        <f>SUMPRODUCT(MID(0&amp;feed!D350,LARGE(INDEX(ISNUMBER(--MID(feed!D350,ROW($1:$19),1))*
ROW($1:$19),0),ROW($1:$19))+1,1)*10^ROW($1:$19)/10)</f>
        <v>6</v>
      </c>
      <c r="E239">
        <f>SUMPRODUCT(MID(0&amp;feed!E350,LARGE(INDEX(ISNUMBER(--MID(feed!E350,ROW($1:$19),1))*
ROW($1:$19),0),ROW($1:$19))+1,1)*10^ROW($1:$19)/10)</f>
        <v>3</v>
      </c>
      <c r="F239" t="str">
        <f>feed!F350</f>
        <v>Korean War surplus</v>
      </c>
      <c r="G239" t="str">
        <f>feed!G350</f>
        <v>Gandhi-like</v>
      </c>
      <c r="H239">
        <f>SUMPRODUCT(MID(0&amp;feed!H350,LARGE(INDEX(ISNUMBER(--MID(feed!H350,ROW($1:$19),1))*
ROW($1:$19),0),ROW($1:$19))+1,1)*10^ROW($1:$19)/10)</f>
        <v>3</v>
      </c>
      <c r="I239" t="str">
        <f>feed!I350</f>
        <v>Undisciplined Rabble</v>
      </c>
      <c r="J239">
        <f>SUMPRODUCT(MID(0&amp;feed!J350,LARGE(INDEX(ISNUMBER(--MID(feed!J350,ROW($1:$19),1))*
ROW($1:$19),0),ROW($1:$19))+1,1)*10^ROW($1:$19)/10)</f>
        <v>14</v>
      </c>
      <c r="K239">
        <f>SUMPRODUCT(MID(0&amp;feed!K350,LARGE(INDEX(ISNUMBER(--MID(feed!K350,ROW($1:$19),1))*
ROW($1:$19),0),ROW($1:$19))+1,1)*10^ROW($1:$19)/10)</f>
        <v>8</v>
      </c>
      <c r="L239">
        <f>SUMPRODUCT(MID(0&amp;feed!L350,LARGE(INDEX(ISNUMBER(--MID(feed!L350,ROW($1:$19),1))*
ROW($1:$19),0),ROW($1:$19))+1,1)*10^ROW($1:$19)/10)</f>
        <v>14</v>
      </c>
      <c r="M239" t="str">
        <f>feed!M350</f>
        <v>Free Market</v>
      </c>
      <c r="N239">
        <f>SUMPRODUCT(MID(0&amp;feed!N350,LARGE(INDEX(ISNUMBER(--MID(feed!N350,ROW($1:$5),1))*
ROW($1:$5),0),ROW($1:$5))+1,1)*10^ROW($1:$5)/10)</f>
        <v>1831</v>
      </c>
      <c r="O239">
        <f>SUMPRODUCT(MID(0&amp;feed!O350,LARGE(INDEX(ISNUMBER(--MID(feed!O350,ROW($1:$5),1))*
ROW($1:$5),0),ROW($1:$5))+1,1)*10^ROW($1:$5)/10)</f>
        <v>600</v>
      </c>
      <c r="P239" t="str">
        <f>feed!P350</f>
        <v>Depleted</v>
      </c>
      <c r="Q239">
        <f>IF(P239=0,40, IF(P239="Depleted",0, IF(P239="Near Depletion",10, IF(P239="Plentiful",70, IF(P239="Untapped",90,"Error")))))</f>
        <v>0</v>
      </c>
      <c r="R239" t="str">
        <f>feed!Q350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feed!R350</f>
        <v>Arabia</v>
      </c>
      <c r="U239" t="str">
        <f>feed!S350</f>
        <v>United States</v>
      </c>
      <c r="V239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14779</v>
      </c>
      <c r="W239" t="str">
        <f>feed!U350</f>
        <v>http://blocgame.com/stats.php?id=62132</v>
      </c>
      <c r="X239" s="4">
        <f>SUMPRODUCT(MID(0&amp;feed!V350,LARGE(INDEX(ISNUMBER(--MID(feed!V350,ROW($1:$5),1))*
ROW($1:$5),0),ROW($1:$5))+1,1)*10^ROW($1:$5)/10)</f>
        <v>0</v>
      </c>
      <c r="Y239">
        <f>feed!W350</f>
        <v>0</v>
      </c>
      <c r="Z239" s="4">
        <f>V239-H239*750-K239*375-L239*375</f>
        <v>4279</v>
      </c>
      <c r="AA239" s="8">
        <f>V239/N239</f>
        <v>8.0715456034953572</v>
      </c>
      <c r="AB239" s="4">
        <f>N239/6</f>
        <v>305.16666666666669</v>
      </c>
      <c r="AC239" s="4">
        <f>V239/6</f>
        <v>2463.1666666666665</v>
      </c>
    </row>
    <row r="240" spans="1:29" hidden="1" x14ac:dyDescent="0.25">
      <c r="A240" t="str">
        <f>feed!A685</f>
        <v>Luskwood</v>
      </c>
      <c r="B240" t="str">
        <f>feed!B685</f>
        <v>HylerVolfhelm</v>
      </c>
      <c r="C240" t="str">
        <f>feed!C685</f>
        <v>The Order</v>
      </c>
      <c r="D240">
        <f>SUMPRODUCT(MID(0&amp;feed!D685,LARGE(INDEX(ISNUMBER(--MID(feed!D685,ROW($1:$19),1))*
ROW($1:$19),0),ROW($1:$19))+1,1)*10^ROW($1:$19)/10)</f>
        <v>119</v>
      </c>
      <c r="E240">
        <f>SUMPRODUCT(MID(0&amp;feed!E685,LARGE(INDEX(ISNUMBER(--MID(feed!E685,ROW($1:$19),1))*
ROW($1:$19),0),ROW($1:$19))+1,1)*10^ROW($1:$19)/10)</f>
        <v>8</v>
      </c>
      <c r="F240" t="str">
        <f>feed!F685</f>
        <v>Korean War surplus</v>
      </c>
      <c r="G240" t="str">
        <f>feed!G685</f>
        <v>Gandhi-like</v>
      </c>
      <c r="H240">
        <f>SUMPRODUCT(MID(0&amp;feed!H685,LARGE(INDEX(ISNUMBER(--MID(feed!H685,ROW($1:$19),1))*
ROW($1:$19),0),ROW($1:$19))+1,1)*10^ROW($1:$19)/10)</f>
        <v>3</v>
      </c>
      <c r="I240" t="str">
        <f>feed!I685</f>
        <v>Elite</v>
      </c>
      <c r="J240">
        <f>SUMPRODUCT(MID(0&amp;feed!J685,LARGE(INDEX(ISNUMBER(--MID(feed!J685,ROW($1:$19),1))*
ROW($1:$19),0),ROW($1:$19))+1,1)*10^ROW($1:$19)/10)</f>
        <v>13</v>
      </c>
      <c r="K240">
        <f>SUMPRODUCT(MID(0&amp;feed!K685,LARGE(INDEX(ISNUMBER(--MID(feed!K685,ROW($1:$19),1))*
ROW($1:$19),0),ROW($1:$19))+1,1)*10^ROW($1:$19)/10)</f>
        <v>26</v>
      </c>
      <c r="L240">
        <f>SUMPRODUCT(MID(0&amp;feed!L685,LARGE(INDEX(ISNUMBER(--MID(feed!L685,ROW($1:$19),1))*
ROW($1:$19),0),ROW($1:$19))+1,1)*10^ROW($1:$19)/10)</f>
        <v>8</v>
      </c>
      <c r="M240" t="str">
        <f>feed!M685</f>
        <v>Central Planning</v>
      </c>
      <c r="N240">
        <f>SUMPRODUCT(MID(0&amp;feed!N685,LARGE(INDEX(ISNUMBER(--MID(feed!N685,ROW($1:$5),1))*
ROW($1:$5),0),ROW($1:$5))+1,1)*10^ROW($1:$5)/10)</f>
        <v>839</v>
      </c>
      <c r="O240">
        <f>SUMPRODUCT(MID(0&amp;feed!O685,LARGE(INDEX(ISNUMBER(--MID(feed!O685,ROW($1:$5),1))*
ROW($1:$5),0),ROW($1:$5))+1,1)*10^ROW($1:$5)/10)</f>
        <v>240</v>
      </c>
      <c r="P240" t="str">
        <f>feed!P685</f>
        <v>Untapped</v>
      </c>
      <c r="Q240">
        <f>IF(P240=0,40, IF(P240="Depleted",0, IF(P240="Near Depletion",10, IF(P240="Plentiful",70, IF(P240="Untapped",90,"Error")))))</f>
        <v>90</v>
      </c>
      <c r="R240" t="str">
        <f>feed!Q685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feed!R685</f>
        <v>The Subcontinent</v>
      </c>
      <c r="U240" t="str">
        <f>feed!S685</f>
        <v>Soviet Union</v>
      </c>
      <c r="V240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240" t="str">
        <f>feed!U685</f>
        <v>http://blocgame.com/stats.php?id=63171</v>
      </c>
      <c r="X240" s="4">
        <f>SUMPRODUCT(MID(0&amp;feed!V685,LARGE(INDEX(ISNUMBER(--MID(feed!V685,ROW($1:$5),1))*
ROW($1:$5),0),ROW($1:$5))+1,1)*10^ROW($1:$5)/10)</f>
        <v>0</v>
      </c>
      <c r="Y240">
        <f>feed!W685</f>
        <v>0</v>
      </c>
      <c r="Z240" s="4">
        <f>V240-H240*750-K240*375-L240*375</f>
        <v>29842</v>
      </c>
      <c r="AA240" s="8">
        <f>V240/N240</f>
        <v>53.446960667461262</v>
      </c>
      <c r="AB240" s="4">
        <f>N240/6</f>
        <v>139.83333333333334</v>
      </c>
      <c r="AC240" s="4">
        <f>V240/6</f>
        <v>7473.666666666667</v>
      </c>
    </row>
    <row r="241" spans="1:29" hidden="1" x14ac:dyDescent="0.25">
      <c r="A241" t="str">
        <f>feed!A582</f>
        <v>Kamikazie</v>
      </c>
      <c r="B241" t="str">
        <f>feed!B582</f>
        <v>kamikazie</v>
      </c>
      <c r="C241" t="str">
        <f>feed!C582</f>
        <v>PIRATES</v>
      </c>
      <c r="D241">
        <f>SUMPRODUCT(MID(0&amp;feed!D582,LARGE(INDEX(ISNUMBER(--MID(feed!D582,ROW($1:$19),1))*
ROW($1:$19),0),ROW($1:$19))+1,1)*10^ROW($1:$19)/10)</f>
        <v>101</v>
      </c>
      <c r="E241">
        <f>SUMPRODUCT(MID(0&amp;feed!E582,LARGE(INDEX(ISNUMBER(--MID(feed!E582,ROW($1:$19),1))*
ROW($1:$19),0),ROW($1:$19))+1,1)*10^ROW($1:$19)/10)</f>
        <v>4</v>
      </c>
      <c r="F241" t="str">
        <f>feed!F582</f>
        <v>Korean War surplus</v>
      </c>
      <c r="G241" t="str">
        <f>feed!G582</f>
        <v>Gandhi-like</v>
      </c>
      <c r="H241">
        <f>SUMPRODUCT(MID(0&amp;feed!H582,LARGE(INDEX(ISNUMBER(--MID(feed!H582,ROW($1:$19),1))*
ROW($1:$19),0),ROW($1:$19))+1,1)*10^ROW($1:$19)/10)</f>
        <v>3</v>
      </c>
      <c r="I241" t="str">
        <f>feed!I582</f>
        <v>Elite</v>
      </c>
      <c r="J241">
        <f>SUMPRODUCT(MID(0&amp;feed!J582,LARGE(INDEX(ISNUMBER(--MID(feed!J582,ROW($1:$19),1))*
ROW($1:$19),0),ROW($1:$19))+1,1)*10^ROW($1:$19)/10)</f>
        <v>13</v>
      </c>
      <c r="K241">
        <f>SUMPRODUCT(MID(0&amp;feed!K582,LARGE(INDEX(ISNUMBER(--MID(feed!K582,ROW($1:$19),1))*
ROW($1:$19),0),ROW($1:$19))+1,1)*10^ROW($1:$19)/10)</f>
        <v>23</v>
      </c>
      <c r="L241">
        <f>SUMPRODUCT(MID(0&amp;feed!L582,LARGE(INDEX(ISNUMBER(--MID(feed!L582,ROW($1:$19),1))*
ROW($1:$19),0),ROW($1:$19))+1,1)*10^ROW($1:$19)/10)</f>
        <v>23</v>
      </c>
      <c r="M241" t="str">
        <f>feed!M582</f>
        <v>Free Market</v>
      </c>
      <c r="N241">
        <f>SUMPRODUCT(MID(0&amp;feed!N582,LARGE(INDEX(ISNUMBER(--MID(feed!N582,ROW($1:$5),1))*
ROW($1:$5),0),ROW($1:$5))+1,1)*10^ROW($1:$5)/10)</f>
        <v>1038</v>
      </c>
      <c r="O241">
        <f>SUMPRODUCT(MID(0&amp;feed!O582,LARGE(INDEX(ISNUMBER(--MID(feed!O582,ROW($1:$5),1))*
ROW($1:$5),0),ROW($1:$5))+1,1)*10^ROW($1:$5)/10)</f>
        <v>6128</v>
      </c>
      <c r="P241">
        <f>feed!P582</f>
        <v>0</v>
      </c>
      <c r="Q241">
        <f>IF(P241=0,40, IF(P241="Depleted",0, IF(P241="Near Depletion",10, IF(P241="Plentiful",70, IF(P241="Untapped",90,"Error")))))</f>
        <v>40</v>
      </c>
      <c r="R241" t="str">
        <f>feed!Q582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feed!R582</f>
        <v>Egypt</v>
      </c>
      <c r="U241" t="str">
        <f>feed!S582</f>
        <v>United States</v>
      </c>
      <c r="V241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51538</v>
      </c>
      <c r="W241" t="str">
        <f>feed!U582</f>
        <v>http://blocgame.com/stats.php?id=61783</v>
      </c>
      <c r="X241" s="4">
        <f>SUMPRODUCT(MID(0&amp;feed!V582,LARGE(INDEX(ISNUMBER(--MID(feed!V582,ROW($1:$5),1))*
ROW($1:$5),0),ROW($1:$5))+1,1)*10^ROW($1:$5)/10)</f>
        <v>0</v>
      </c>
      <c r="Y241">
        <f>feed!W582</f>
        <v>0</v>
      </c>
      <c r="Z241" s="4">
        <f>V241-H241*750-K241*375-L241*375</f>
        <v>32038</v>
      </c>
      <c r="AA241" s="8">
        <f>V241/N241</f>
        <v>49.651252408477845</v>
      </c>
      <c r="AB241" s="4">
        <f>N241/6</f>
        <v>173</v>
      </c>
      <c r="AC241" s="4">
        <f>V241/6</f>
        <v>8589.6666666666661</v>
      </c>
    </row>
    <row r="242" spans="1:29" hidden="1" x14ac:dyDescent="0.25">
      <c r="A242" t="str">
        <f>feed!A540</f>
        <v>Chaz</v>
      </c>
      <c r="B242" t="str">
        <f>feed!B540</f>
        <v>Jack Urzak</v>
      </c>
      <c r="C242" t="str">
        <f>feed!C540</f>
        <v>The Order</v>
      </c>
      <c r="D242">
        <f>SUMPRODUCT(MID(0&amp;feed!D540,LARGE(INDEX(ISNUMBER(--MID(feed!D540,ROW($1:$19),1))*
ROW($1:$19),0),ROW($1:$19))+1,1)*10^ROW($1:$19)/10)</f>
        <v>86</v>
      </c>
      <c r="E242">
        <f>SUMPRODUCT(MID(0&amp;feed!E540,LARGE(INDEX(ISNUMBER(--MID(feed!E540,ROW($1:$19),1))*
ROW($1:$19),0),ROW($1:$19))+1,1)*10^ROW($1:$19)/10)</f>
        <v>6</v>
      </c>
      <c r="F242" t="str">
        <f>feed!F540</f>
        <v>Second World War surplus</v>
      </c>
      <c r="G242" t="str">
        <f>feed!G540</f>
        <v>Gandhi-like</v>
      </c>
      <c r="H242">
        <f>SUMPRODUCT(MID(0&amp;feed!H540,LARGE(INDEX(ISNUMBER(--MID(feed!H540,ROW($1:$19),1))*
ROW($1:$19),0),ROW($1:$19))+1,1)*10^ROW($1:$19)/10)</f>
        <v>3</v>
      </c>
      <c r="I242" t="str">
        <f>feed!I540</f>
        <v>Elite</v>
      </c>
      <c r="J242">
        <f>SUMPRODUCT(MID(0&amp;feed!J540,LARGE(INDEX(ISNUMBER(--MID(feed!J540,ROW($1:$19),1))*
ROW($1:$19),0),ROW($1:$19))+1,1)*10^ROW($1:$19)/10)</f>
        <v>13</v>
      </c>
      <c r="K242">
        <f>SUMPRODUCT(MID(0&amp;feed!K540,LARGE(INDEX(ISNUMBER(--MID(feed!K540,ROW($1:$19),1))*
ROW($1:$19),0),ROW($1:$19))+1,1)*10^ROW($1:$19)/10)</f>
        <v>23</v>
      </c>
      <c r="L242">
        <f>SUMPRODUCT(MID(0&amp;feed!L540,LARGE(INDEX(ISNUMBER(--MID(feed!L540,ROW($1:$19),1))*
ROW($1:$19),0),ROW($1:$19))+1,1)*10^ROW($1:$19)/10)</f>
        <v>9</v>
      </c>
      <c r="M242" t="str">
        <f>feed!M540</f>
        <v>Free Market</v>
      </c>
      <c r="N242">
        <f>SUMPRODUCT(MID(0&amp;feed!N540,LARGE(INDEX(ISNUMBER(--MID(feed!N540,ROW($1:$5),1))*
ROW($1:$5),0),ROW($1:$5))+1,1)*10^ROW($1:$5)/10)</f>
        <v>1175</v>
      </c>
      <c r="O242">
        <f>SUMPRODUCT(MID(0&amp;feed!O540,LARGE(INDEX(ISNUMBER(--MID(feed!O540,ROW($1:$5),1))*
ROW($1:$5),0),ROW($1:$5))+1,1)*10^ROW($1:$5)/10)</f>
        <v>985</v>
      </c>
      <c r="P242" t="str">
        <f>feed!P540</f>
        <v>Untapped</v>
      </c>
      <c r="Q242">
        <f>IF(P242=0,40, IF(P242="Depleted",0, IF(P242="Near Depletion",10, IF(P242="Plentiful",70, IF(P242="Untapped",90,"Error")))))</f>
        <v>90</v>
      </c>
      <c r="R242" t="str">
        <f>feed!Q540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feed!R540</f>
        <v>East Africa</v>
      </c>
      <c r="U242" t="str">
        <f>feed!S540</f>
        <v>United States</v>
      </c>
      <c r="V242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45412</v>
      </c>
      <c r="W242" t="str">
        <f>feed!U540</f>
        <v>http://blocgame.com/stats.php?id=63326</v>
      </c>
      <c r="X242" s="4">
        <f>SUMPRODUCT(MID(0&amp;feed!V540,LARGE(INDEX(ISNUMBER(--MID(feed!V540,ROW($1:$5),1))*
ROW($1:$5),0),ROW($1:$5))+1,1)*10^ROW($1:$5)/10)</f>
        <v>0</v>
      </c>
      <c r="Y242">
        <f>feed!W540</f>
        <v>0</v>
      </c>
      <c r="Z242" s="4">
        <f>V242-H242*750-K242*375-L242*375</f>
        <v>31162</v>
      </c>
      <c r="AA242" s="8">
        <f>V242/N242</f>
        <v>38.648510638297871</v>
      </c>
      <c r="AB242" s="4">
        <f>N242/6</f>
        <v>195.83333333333334</v>
      </c>
      <c r="AC242" s="4">
        <f>V242/6</f>
        <v>7568.666666666667</v>
      </c>
    </row>
    <row r="243" spans="1:29" hidden="1" x14ac:dyDescent="0.25">
      <c r="A243" t="str">
        <f>feed!A430</f>
        <v>Thermonia</v>
      </c>
      <c r="B243" t="str">
        <f>feed!B430</f>
        <v>Aluminothermic</v>
      </c>
      <c r="C243" t="str">
        <f>feed!C430</f>
        <v>The Order</v>
      </c>
      <c r="D243">
        <f>SUMPRODUCT(MID(0&amp;feed!D430,LARGE(INDEX(ISNUMBER(--MID(feed!D430,ROW($1:$19),1))*
ROW($1:$19),0),ROW($1:$19))+1,1)*10^ROW($1:$19)/10)</f>
        <v>99</v>
      </c>
      <c r="E243">
        <f>SUMPRODUCT(MID(0&amp;feed!E430,LARGE(INDEX(ISNUMBER(--MID(feed!E430,ROW($1:$19),1))*
ROW($1:$19),0),ROW($1:$19))+1,1)*10^ROW($1:$19)/10)</f>
        <v>5</v>
      </c>
      <c r="F243" t="str">
        <f>feed!F430</f>
        <v>Korean War surplus</v>
      </c>
      <c r="G243" t="str">
        <f>feed!G430</f>
        <v>Gandhi-like</v>
      </c>
      <c r="H243">
        <f>SUMPRODUCT(MID(0&amp;feed!H430,LARGE(INDEX(ISNUMBER(--MID(feed!H430,ROW($1:$19),1))*
ROW($1:$19),0),ROW($1:$19))+1,1)*10^ROW($1:$19)/10)</f>
        <v>3</v>
      </c>
      <c r="I243" t="str">
        <f>feed!I430</f>
        <v>Elite</v>
      </c>
      <c r="J243">
        <f>SUMPRODUCT(MID(0&amp;feed!J430,LARGE(INDEX(ISNUMBER(--MID(feed!J430,ROW($1:$19),1))*
ROW($1:$19),0),ROW($1:$19))+1,1)*10^ROW($1:$19)/10)</f>
        <v>13</v>
      </c>
      <c r="K243">
        <f>SUMPRODUCT(MID(0&amp;feed!K430,LARGE(INDEX(ISNUMBER(--MID(feed!K430,ROW($1:$19),1))*
ROW($1:$19),0),ROW($1:$19))+1,1)*10^ROW($1:$19)/10)</f>
        <v>22</v>
      </c>
      <c r="L243">
        <f>SUMPRODUCT(MID(0&amp;feed!L430,LARGE(INDEX(ISNUMBER(--MID(feed!L430,ROW($1:$19),1))*
ROW($1:$19),0),ROW($1:$19))+1,1)*10^ROW($1:$19)/10)</f>
        <v>8</v>
      </c>
      <c r="M243" t="str">
        <f>feed!M430</f>
        <v>Mixed Economy</v>
      </c>
      <c r="N243">
        <f>SUMPRODUCT(MID(0&amp;feed!N430,LARGE(INDEX(ISNUMBER(--MID(feed!N430,ROW($1:$5),1))*
ROW($1:$5),0),ROW($1:$5))+1,1)*10^ROW($1:$5)/10)</f>
        <v>1556</v>
      </c>
      <c r="O243">
        <f>SUMPRODUCT(MID(0&amp;feed!O430,LARGE(INDEX(ISNUMBER(--MID(feed!O430,ROW($1:$5),1))*
ROW($1:$5),0),ROW($1:$5))+1,1)*10^ROW($1:$5)/10)</f>
        <v>4092</v>
      </c>
      <c r="P243" t="str">
        <f>feed!P430</f>
        <v>Untapped</v>
      </c>
      <c r="Q243">
        <f>IF(P243=0,40, IF(P243="Depleted",0, IF(P243="Near Depletion",10, IF(P243="Plentiful",70, IF(P243="Untapped",90,"Error")))))</f>
        <v>90</v>
      </c>
      <c r="R243" t="str">
        <f>feed!Q430</f>
        <v>Powerful</v>
      </c>
      <c r="S243">
        <f>IF(R243="None",0, IF(R243="Meagre",1.5, IF(R243="Small",3, IF(R243="Mediocre",4.5, IF(R243="Somewhat Large",6, IF(R243="Large",7.5, IF(R243="Powerful",9, IF(R243="Very Powerful",10,"Error"))))))))</f>
        <v>9</v>
      </c>
      <c r="T243" t="str">
        <f>feed!R430</f>
        <v>Mesopotamia</v>
      </c>
      <c r="U243" t="str">
        <f>feed!S430</f>
        <v>United States</v>
      </c>
      <c r="V24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27128</v>
      </c>
      <c r="W243" t="str">
        <f>feed!U430</f>
        <v>http://blocgame.com/stats.php?id=53567</v>
      </c>
      <c r="X243" s="4">
        <f>SUMPRODUCT(MID(0&amp;feed!V430,LARGE(INDEX(ISNUMBER(--MID(feed!V430,ROW($1:$5),1))*
ROW($1:$5),0),ROW($1:$5))+1,1)*10^ROW($1:$5)/10)</f>
        <v>0</v>
      </c>
      <c r="Y243">
        <f>feed!W430</f>
        <v>0</v>
      </c>
      <c r="Z243" s="4">
        <f>V243-H243*750-K243*375-L243*375</f>
        <v>13628</v>
      </c>
      <c r="AA243" s="8">
        <f>V243/N243</f>
        <v>17.434447300771208</v>
      </c>
      <c r="AB243" s="4">
        <f>N243/6</f>
        <v>259.33333333333331</v>
      </c>
      <c r="AC243" s="4">
        <f>V243/6</f>
        <v>4521.333333333333</v>
      </c>
    </row>
    <row r="244" spans="1:29" hidden="1" x14ac:dyDescent="0.25">
      <c r="A244" t="str">
        <f>feed!A138</f>
        <v>Kekistonia</v>
      </c>
      <c r="B244" t="str">
        <f>feed!B138</f>
        <v>Mad Dog Mattis</v>
      </c>
      <c r="C244" t="str">
        <f>feed!C138</f>
        <v>The Order</v>
      </c>
      <c r="D244">
        <f>SUMPRODUCT(MID(0&amp;feed!D138,LARGE(INDEX(ISNUMBER(--MID(feed!D138,ROW($1:$19),1))*
ROW($1:$19),0),ROW($1:$19))+1,1)*10^ROW($1:$19)/10)</f>
        <v>78</v>
      </c>
      <c r="E244">
        <f>SUMPRODUCT(MID(0&amp;feed!E138,LARGE(INDEX(ISNUMBER(--MID(feed!E138,ROW($1:$19),1))*
ROW($1:$19),0),ROW($1:$19))+1,1)*10^ROW($1:$19)/10)</f>
        <v>5</v>
      </c>
      <c r="F244" t="str">
        <f>feed!F138</f>
        <v>Korean War surplus</v>
      </c>
      <c r="G244" t="str">
        <f>feed!G138</f>
        <v>Gandhi-like</v>
      </c>
      <c r="H244">
        <f>SUMPRODUCT(MID(0&amp;feed!H138,LARGE(INDEX(ISNUMBER(--MID(feed!H138,ROW($1:$19),1))*
ROW($1:$19),0),ROW($1:$19))+1,1)*10^ROW($1:$19)/10)</f>
        <v>3</v>
      </c>
      <c r="I244" t="str">
        <f>feed!I138</f>
        <v>Elite</v>
      </c>
      <c r="J244">
        <f>SUMPRODUCT(MID(0&amp;feed!J138,LARGE(INDEX(ISNUMBER(--MID(feed!J138,ROW($1:$19),1))*
ROW($1:$19),0),ROW($1:$19))+1,1)*10^ROW($1:$19)/10)</f>
        <v>13</v>
      </c>
      <c r="K244">
        <f>SUMPRODUCT(MID(0&amp;feed!K138,LARGE(INDEX(ISNUMBER(--MID(feed!K138,ROW($1:$19),1))*
ROW($1:$19),0),ROW($1:$19))+1,1)*10^ROW($1:$19)/10)</f>
        <v>30</v>
      </c>
      <c r="L244">
        <f>SUMPRODUCT(MID(0&amp;feed!L138,LARGE(INDEX(ISNUMBER(--MID(feed!L138,ROW($1:$19),1))*
ROW($1:$19),0),ROW($1:$19))+1,1)*10^ROW($1:$19)/10)</f>
        <v>27</v>
      </c>
      <c r="M244" t="str">
        <f>feed!M138</f>
        <v>Central Planning</v>
      </c>
      <c r="N244">
        <f>SUMPRODUCT(MID(0&amp;feed!N138,LARGE(INDEX(ISNUMBER(--MID(feed!N138,ROW($1:$5),1))*
ROW($1:$5),0),ROW($1:$5))+1,1)*10^ROW($1:$5)/10)</f>
        <v>2954</v>
      </c>
      <c r="O244">
        <f>SUMPRODUCT(MID(0&amp;feed!O138,LARGE(INDEX(ISNUMBER(--MID(feed!O138,ROW($1:$5),1))*
ROW($1:$5),0),ROW($1:$5))+1,1)*10^ROW($1:$5)/10)</f>
        <v>8173</v>
      </c>
      <c r="P244" t="str">
        <f>feed!P138</f>
        <v>Untapped</v>
      </c>
      <c r="Q244">
        <f>IF(P244=0,40, IF(P244="Depleted",0, IF(P244="Near Depletion",10, IF(P244="Plentiful",70, IF(P244="Untapped",90,"Error")))))</f>
        <v>90</v>
      </c>
      <c r="R244" t="str">
        <f>feed!Q138</f>
        <v>Powerful</v>
      </c>
      <c r="S244">
        <f>IF(R244="None",0, IF(R244="Meagre",1.5, IF(R244="Small",3, IF(R244="Mediocre",4.5, IF(R244="Somewhat Large",6, IF(R244="Large",7.5, IF(R244="Powerful",9, IF(R244="Very Powerful",10,"Error"))))))))</f>
        <v>9</v>
      </c>
      <c r="T244" t="str">
        <f>feed!R138</f>
        <v>Atlas</v>
      </c>
      <c r="U244" t="str">
        <f>feed!S138</f>
        <v>Soviet Union</v>
      </c>
      <c r="V244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48941</v>
      </c>
      <c r="W244" t="str">
        <f>feed!U138</f>
        <v>http://blocgame.com/stats.php?id=63476</v>
      </c>
      <c r="X244" s="4">
        <f>SUMPRODUCT(MID(0&amp;feed!V138,LARGE(INDEX(ISNUMBER(--MID(feed!V138,ROW($1:$5),1))*
ROW($1:$5),0),ROW($1:$5))+1,1)*10^ROW($1:$5)/10)</f>
        <v>0</v>
      </c>
      <c r="Y244">
        <f>feed!W138</f>
        <v>0</v>
      </c>
      <c r="Z244" s="4">
        <f>V244-H244*750-K244*375-L244*375</f>
        <v>25316</v>
      </c>
      <c r="AA244" s="8">
        <f>V244/N244</f>
        <v>16.567704807041299</v>
      </c>
      <c r="AB244" s="4">
        <f>N244/6</f>
        <v>492.33333333333331</v>
      </c>
      <c r="AC244" s="4">
        <f>V244/6</f>
        <v>8156.833333333333</v>
      </c>
    </row>
    <row r="245" spans="1:29" hidden="1" x14ac:dyDescent="0.25">
      <c r="A245" t="str">
        <f>feed!A80</f>
        <v>Valtania</v>
      </c>
      <c r="B245" t="str">
        <f>feed!B80</f>
        <v>Kelvin D. Makumbi</v>
      </c>
      <c r="C245" t="str">
        <f>feed!C80</f>
        <v>Dictators United</v>
      </c>
      <c r="D245">
        <f>SUMPRODUCT(MID(0&amp;feed!D80,LARGE(INDEX(ISNUMBER(--MID(feed!D80,ROW($1:$19),1))*
ROW($1:$19),0),ROW($1:$19))+1,1)*10^ROW($1:$19)/10)</f>
        <v>171</v>
      </c>
      <c r="E245">
        <f>SUMPRODUCT(MID(0&amp;feed!E80,LARGE(INDEX(ISNUMBER(--MID(feed!E80,ROW($1:$19),1))*
ROW($1:$19),0),ROW($1:$19))+1,1)*10^ROW($1:$19)/10)</f>
        <v>9</v>
      </c>
      <c r="F245" t="str">
        <f>feed!F80</f>
        <v>Korean War surplus</v>
      </c>
      <c r="G245" t="str">
        <f>feed!G80</f>
        <v>Normal</v>
      </c>
      <c r="H245">
        <f>SUMPRODUCT(MID(0&amp;feed!H80,LARGE(INDEX(ISNUMBER(--MID(feed!H80,ROW($1:$19),1))*
ROW($1:$19),0),ROW($1:$19))+1,1)*10^ROW($1:$19)/10)</f>
        <v>3</v>
      </c>
      <c r="I245" t="str">
        <f>feed!I80</f>
        <v>Standard</v>
      </c>
      <c r="J245">
        <f>SUMPRODUCT(MID(0&amp;feed!J80,LARGE(INDEX(ISNUMBER(--MID(feed!J80,ROW($1:$19),1))*
ROW($1:$19),0),ROW($1:$19))+1,1)*10^ROW($1:$19)/10)</f>
        <v>13</v>
      </c>
      <c r="K245">
        <f>SUMPRODUCT(MID(0&amp;feed!K80,LARGE(INDEX(ISNUMBER(--MID(feed!K80,ROW($1:$19),1))*
ROW($1:$19),0),ROW($1:$19))+1,1)*10^ROW($1:$19)/10)</f>
        <v>27</v>
      </c>
      <c r="L245">
        <f>SUMPRODUCT(MID(0&amp;feed!L80,LARGE(INDEX(ISNUMBER(--MID(feed!L80,ROW($1:$19),1))*
ROW($1:$19),0),ROW($1:$19))+1,1)*10^ROW($1:$19)/10)</f>
        <v>16</v>
      </c>
      <c r="M245" t="str">
        <f>feed!M80</f>
        <v>Central Planning</v>
      </c>
      <c r="N245">
        <f>SUMPRODUCT(MID(0&amp;feed!N80,LARGE(INDEX(ISNUMBER(--MID(feed!N80,ROW($1:$5),1))*
ROW($1:$5),0),ROW($1:$5))+1,1)*10^ROW($1:$5)/10)</f>
        <v>3561</v>
      </c>
      <c r="O245">
        <f>SUMPRODUCT(MID(0&amp;feed!O80,LARGE(INDEX(ISNUMBER(--MID(feed!O80,ROW($1:$5),1))*
ROW($1:$5),0),ROW($1:$5))+1,1)*10^ROW($1:$5)/10)</f>
        <v>16</v>
      </c>
      <c r="P245">
        <f>feed!P80</f>
        <v>0</v>
      </c>
      <c r="Q245">
        <f>IF(P245=0,40, IF(P245="Depleted",0, IF(P245="Near Depletion",10, IF(P245="Plentiful",70, IF(P245="Untapped",90,"Error")))))</f>
        <v>40</v>
      </c>
      <c r="R245" t="str">
        <f>feed!Q80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feed!R80</f>
        <v>Mesoamerica</v>
      </c>
      <c r="U245" t="str">
        <f>feed!S80</f>
        <v>Soviet Union</v>
      </c>
      <c r="V245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44383</v>
      </c>
      <c r="W245" t="str">
        <f>feed!U80</f>
        <v>http://blocgame.com/stats.php?id=62525</v>
      </c>
      <c r="X245" s="4">
        <f>SUMPRODUCT(MID(0&amp;feed!V80,LARGE(INDEX(ISNUMBER(--MID(feed!V80,ROW($1:$5),1))*
ROW($1:$5),0),ROW($1:$5))+1,1)*10^ROW($1:$5)/10)</f>
        <v>0</v>
      </c>
      <c r="Y245">
        <f>feed!W80</f>
        <v>0</v>
      </c>
      <c r="Z245" s="4">
        <f>V245-H245*750-K245*375-L245*375</f>
        <v>26008</v>
      </c>
      <c r="AA245" s="8">
        <f>V245/N245</f>
        <v>12.463633810727323</v>
      </c>
      <c r="AB245" s="4">
        <f>N245/6</f>
        <v>593.5</v>
      </c>
      <c r="AC245" s="4">
        <f>V245/6</f>
        <v>7397.166666666667</v>
      </c>
    </row>
    <row r="246" spans="1:29" hidden="1" x14ac:dyDescent="0.25">
      <c r="A246" t="str">
        <f>feed!A43</f>
        <v>Puerto Libre</v>
      </c>
      <c r="B246" t="str">
        <f>feed!B43</f>
        <v>Jose Ramon Rodriguez III</v>
      </c>
      <c r="C246" t="str">
        <f>feed!C43</f>
        <v>The Federal Colonies</v>
      </c>
      <c r="D246">
        <f>SUMPRODUCT(MID(0&amp;feed!D43,LARGE(INDEX(ISNUMBER(--MID(feed!D43,ROW($1:$19),1))*
ROW($1:$19),0),ROW($1:$19))+1,1)*10^ROW($1:$19)/10)</f>
        <v>78</v>
      </c>
      <c r="E246">
        <f>SUMPRODUCT(MID(0&amp;feed!E43,LARGE(INDEX(ISNUMBER(--MID(feed!E43,ROW($1:$19),1))*
ROW($1:$19),0),ROW($1:$19))+1,1)*10^ROW($1:$19)/10)</f>
        <v>8</v>
      </c>
      <c r="F246" t="str">
        <f>feed!F43</f>
        <v>Korean War surplus</v>
      </c>
      <c r="G246" t="str">
        <f>feed!G43</f>
        <v>Gandhi-like</v>
      </c>
      <c r="H246">
        <f>SUMPRODUCT(MID(0&amp;feed!H43,LARGE(INDEX(ISNUMBER(--MID(feed!H43,ROW($1:$19),1))*
ROW($1:$19),0),ROW($1:$19))+1,1)*10^ROW($1:$19)/10)</f>
        <v>3</v>
      </c>
      <c r="I246" t="str">
        <f>feed!I43</f>
        <v>Good</v>
      </c>
      <c r="J246">
        <f>SUMPRODUCT(MID(0&amp;feed!J43,LARGE(INDEX(ISNUMBER(--MID(feed!J43,ROW($1:$19),1))*
ROW($1:$19),0),ROW($1:$19))+1,1)*10^ROW($1:$19)/10)</f>
        <v>13</v>
      </c>
      <c r="K246">
        <f>SUMPRODUCT(MID(0&amp;feed!K43,LARGE(INDEX(ISNUMBER(--MID(feed!K43,ROW($1:$19),1))*
ROW($1:$19),0),ROW($1:$19))+1,1)*10^ROW($1:$19)/10)</f>
        <v>20</v>
      </c>
      <c r="L246">
        <f>SUMPRODUCT(MID(0&amp;feed!L43,LARGE(INDEX(ISNUMBER(--MID(feed!L43,ROW($1:$19),1))*
ROW($1:$19),0),ROW($1:$19))+1,1)*10^ROW($1:$19)/10)</f>
        <v>13</v>
      </c>
      <c r="M246" t="str">
        <f>feed!M43</f>
        <v>Free Market</v>
      </c>
      <c r="N246">
        <f>SUMPRODUCT(MID(0&amp;feed!N43,LARGE(INDEX(ISNUMBER(--MID(feed!N43,ROW($1:$5),1))*
ROW($1:$5),0),ROW($1:$5))+1,1)*10^ROW($1:$5)/10)</f>
        <v>4023</v>
      </c>
      <c r="O246">
        <f>SUMPRODUCT(MID(0&amp;feed!O43,LARGE(INDEX(ISNUMBER(--MID(feed!O43,ROW($1:$5),1))*
ROW($1:$5),0),ROW($1:$5))+1,1)*10^ROW($1:$5)/10)</f>
        <v>23</v>
      </c>
      <c r="P246" t="str">
        <f>feed!P43</f>
        <v>Untapped</v>
      </c>
      <c r="Q246">
        <f>IF(P246=0,40, IF(P246="Depleted",0, IF(P246="Near Depletion",10, IF(P246="Plentiful",70, IF(P246="Untapped",90,"Error")))))</f>
        <v>90</v>
      </c>
      <c r="R246" t="str">
        <f>feed!Q43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feed!R43</f>
        <v>Caribbean</v>
      </c>
      <c r="U246" t="str">
        <f>feed!S43</f>
        <v>United States</v>
      </c>
      <c r="V246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246" t="str">
        <f>feed!U43</f>
        <v>http://blocgame.com/stats.php?id=61883</v>
      </c>
      <c r="X246" s="4">
        <f>SUMPRODUCT(MID(0&amp;feed!V43,LARGE(INDEX(ISNUMBER(--MID(feed!V43,ROW($1:$5),1))*
ROW($1:$5),0),ROW($1:$5))+1,1)*10^ROW($1:$5)/10)</f>
        <v>1</v>
      </c>
      <c r="Y246">
        <f>feed!W43</f>
        <v>0</v>
      </c>
      <c r="Z246" s="4">
        <f>V246-H246*750-K246*375-L246*375</f>
        <v>5375</v>
      </c>
      <c r="AA246" s="8">
        <f>V246/N246</f>
        <v>4.9714143673875215</v>
      </c>
      <c r="AB246" s="4">
        <f>N246/6</f>
        <v>670.5</v>
      </c>
      <c r="AC246" s="4">
        <f>V246/6</f>
        <v>3333.3333333333335</v>
      </c>
    </row>
    <row r="247" spans="1:29" hidden="1" x14ac:dyDescent="0.25">
      <c r="A247" t="str">
        <f>feed!A576</f>
        <v>Newport High</v>
      </c>
      <c r="B247" t="str">
        <f>feed!B576</f>
        <v>Astalavista</v>
      </c>
      <c r="C247" t="str">
        <f>feed!C576</f>
        <v>The Order</v>
      </c>
      <c r="D247">
        <f>SUMPRODUCT(MID(0&amp;feed!D576,LARGE(INDEX(ISNUMBER(--MID(feed!D576,ROW($1:$19),1))*
ROW($1:$19),0),ROW($1:$19))+1,1)*10^ROW($1:$19)/10)</f>
        <v>85</v>
      </c>
      <c r="E247">
        <f>SUMPRODUCT(MID(0&amp;feed!E576,LARGE(INDEX(ISNUMBER(--MID(feed!E576,ROW($1:$19),1))*
ROW($1:$19),0),ROW($1:$19))+1,1)*10^ROW($1:$19)/10)</f>
        <v>1</v>
      </c>
      <c r="F247" t="str">
        <f>feed!F576</f>
        <v>Korean War surplus</v>
      </c>
      <c r="G247" t="str">
        <f>feed!G576</f>
        <v>Good</v>
      </c>
      <c r="H247">
        <f>SUMPRODUCT(MID(0&amp;feed!H576,LARGE(INDEX(ISNUMBER(--MID(feed!H576,ROW($1:$19),1))*
ROW($1:$19),0),ROW($1:$19))+1,1)*10^ROW($1:$19)/10)</f>
        <v>3</v>
      </c>
      <c r="I247" t="str">
        <f>feed!I576</f>
        <v>Good</v>
      </c>
      <c r="J247">
        <f>SUMPRODUCT(MID(0&amp;feed!J576,LARGE(INDEX(ISNUMBER(--MID(feed!J576,ROW($1:$19),1))*
ROW($1:$19),0),ROW($1:$19))+1,1)*10^ROW($1:$19)/10)</f>
        <v>12</v>
      </c>
      <c r="K247">
        <f>SUMPRODUCT(MID(0&amp;feed!K576,LARGE(INDEX(ISNUMBER(--MID(feed!K576,ROW($1:$19),1))*
ROW($1:$19),0),ROW($1:$19))+1,1)*10^ROW($1:$19)/10)</f>
        <v>37</v>
      </c>
      <c r="L247">
        <f>SUMPRODUCT(MID(0&amp;feed!L576,LARGE(INDEX(ISNUMBER(--MID(feed!L576,ROW($1:$19),1))*
ROW($1:$19),0),ROW($1:$19))+1,1)*10^ROW($1:$19)/10)</f>
        <v>4</v>
      </c>
      <c r="M247" t="str">
        <f>feed!M576</f>
        <v>Central Planning</v>
      </c>
      <c r="N247">
        <f>SUMPRODUCT(MID(0&amp;feed!N576,LARGE(INDEX(ISNUMBER(--MID(feed!N576,ROW($1:$5),1))*
ROW($1:$5),0),ROW($1:$5))+1,1)*10^ROW($1:$5)/10)</f>
        <v>1057</v>
      </c>
      <c r="O247">
        <f>SUMPRODUCT(MID(0&amp;feed!O576,LARGE(INDEX(ISNUMBER(--MID(feed!O576,ROW($1:$5),1))*
ROW($1:$5),0),ROW($1:$5))+1,1)*10^ROW($1:$5)/10)</f>
        <v>120</v>
      </c>
      <c r="P247" t="str">
        <f>feed!P576</f>
        <v>Untapped</v>
      </c>
      <c r="Q247">
        <f>IF(P247=0,40, IF(P247="Depleted",0, IF(P247="Near Depletion",10, IF(P247="Plentiful",70, IF(P247="Untapped",90,"Error")))))</f>
        <v>90</v>
      </c>
      <c r="R247" t="str">
        <f>feed!Q576</f>
        <v>Powerful</v>
      </c>
      <c r="S247">
        <f>IF(R247="None",0, IF(R247="Meagre",1.5, IF(R247="Small",3, IF(R247="Mediocre",4.5, IF(R247="Somewhat Large",6, IF(R247="Large",7.5, IF(R247="Powerful",9, IF(R247="Very Powerful",10,"Error"))))))))</f>
        <v>9</v>
      </c>
      <c r="T247" t="str">
        <f>feed!R576</f>
        <v>Mesoamerica</v>
      </c>
      <c r="U247" t="str">
        <f>feed!S576</f>
        <v>Soviet Union</v>
      </c>
      <c r="V247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48950</v>
      </c>
      <c r="W247" t="str">
        <f>feed!U576</f>
        <v>http://blocgame.com/stats.php?id=62860</v>
      </c>
      <c r="X247" s="4">
        <f>SUMPRODUCT(MID(0&amp;feed!V576,LARGE(INDEX(ISNUMBER(--MID(feed!V576,ROW($1:$5),1))*
ROW($1:$5),0),ROW($1:$5))+1,1)*10^ROW($1:$5)/10)</f>
        <v>1</v>
      </c>
      <c r="Y247">
        <f>feed!W576</f>
        <v>0</v>
      </c>
      <c r="Z247" s="4">
        <f>V247-H247*750-K247*375-L247*375</f>
        <v>31325</v>
      </c>
      <c r="AA247" s="8">
        <f>V247/N247</f>
        <v>46.310312204351938</v>
      </c>
      <c r="AB247" s="4">
        <f>N247/6</f>
        <v>176.16666666666666</v>
      </c>
      <c r="AC247" s="4">
        <f>V247/6</f>
        <v>8158.333333333333</v>
      </c>
    </row>
    <row r="248" spans="1:29" hidden="1" x14ac:dyDescent="0.25">
      <c r="A248" t="str">
        <f>feed!A396</f>
        <v>Nhayat</v>
      </c>
      <c r="B248" t="str">
        <f>feed!B396</f>
        <v>Nhayat</v>
      </c>
      <c r="C248" t="str">
        <f>feed!C396</f>
        <v>The Order</v>
      </c>
      <c r="D248">
        <f>SUMPRODUCT(MID(0&amp;feed!D396,LARGE(INDEX(ISNUMBER(--MID(feed!D396,ROW($1:$19),1))*
ROW($1:$19),0),ROW($1:$19))+1,1)*10^ROW($1:$19)/10)</f>
        <v>118</v>
      </c>
      <c r="E248">
        <f>SUMPRODUCT(MID(0&amp;feed!E396,LARGE(INDEX(ISNUMBER(--MID(feed!E396,ROW($1:$19),1))*
ROW($1:$19),0),ROW($1:$19))+1,1)*10^ROW($1:$19)/10)</f>
        <v>1</v>
      </c>
      <c r="F248" t="str">
        <f>feed!F396</f>
        <v>Korean War surplus</v>
      </c>
      <c r="G248" t="str">
        <f>feed!G396</f>
        <v>Nice</v>
      </c>
      <c r="H248">
        <f>SUMPRODUCT(MID(0&amp;feed!H396,LARGE(INDEX(ISNUMBER(--MID(feed!H396,ROW($1:$19),1))*
ROW($1:$19),0),ROW($1:$19))+1,1)*10^ROW($1:$19)/10)</f>
        <v>3</v>
      </c>
      <c r="I248" t="str">
        <f>feed!I396</f>
        <v>Poor</v>
      </c>
      <c r="J248">
        <f>SUMPRODUCT(MID(0&amp;feed!J396,LARGE(INDEX(ISNUMBER(--MID(feed!J396,ROW($1:$19),1))*
ROW($1:$19),0),ROW($1:$19))+1,1)*10^ROW($1:$19)/10)</f>
        <v>12</v>
      </c>
      <c r="K248">
        <f>SUMPRODUCT(MID(0&amp;feed!K396,LARGE(INDEX(ISNUMBER(--MID(feed!K396,ROW($1:$19),1))*
ROW($1:$19),0),ROW($1:$19))+1,1)*10^ROW($1:$19)/10)</f>
        <v>40</v>
      </c>
      <c r="L248">
        <f>SUMPRODUCT(MID(0&amp;feed!L396,LARGE(INDEX(ISNUMBER(--MID(feed!L396,ROW($1:$19),1))*
ROW($1:$19),0),ROW($1:$19))+1,1)*10^ROW($1:$19)/10)</f>
        <v>5</v>
      </c>
      <c r="M248" t="str">
        <f>feed!M396</f>
        <v>Central Planning</v>
      </c>
      <c r="N248">
        <f>SUMPRODUCT(MID(0&amp;feed!N396,LARGE(INDEX(ISNUMBER(--MID(feed!N396,ROW($1:$5),1))*
ROW($1:$5),0),ROW($1:$5))+1,1)*10^ROW($1:$5)/10)</f>
        <v>1676</v>
      </c>
      <c r="O248">
        <f>SUMPRODUCT(MID(0&amp;feed!O396,LARGE(INDEX(ISNUMBER(--MID(feed!O396,ROW($1:$5),1))*
ROW($1:$5),0),ROW($1:$5))+1,1)*10^ROW($1:$5)/10)</f>
        <v>197</v>
      </c>
      <c r="P248" t="str">
        <f>feed!P396</f>
        <v>Untapped</v>
      </c>
      <c r="Q248">
        <f>IF(P248=0,40, IF(P248="Depleted",0, IF(P248="Near Depletion",10, IF(P248="Plentiful",70, IF(P248="Untapped",90,"Error")))))</f>
        <v>90</v>
      </c>
      <c r="R248" t="str">
        <f>feed!Q396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feed!R396</f>
        <v>Caribbean</v>
      </c>
      <c r="U248" t="str">
        <f>feed!S396</f>
        <v>Soviet Union</v>
      </c>
      <c r="V248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57764</v>
      </c>
      <c r="W248" t="str">
        <f>feed!U396</f>
        <v>http://blocgame.com/stats.php?id=62666</v>
      </c>
      <c r="X248" s="4">
        <f>SUMPRODUCT(MID(0&amp;feed!V396,LARGE(INDEX(ISNUMBER(--MID(feed!V396,ROW($1:$5),1))*
ROW($1:$5),0),ROW($1:$5))+1,1)*10^ROW($1:$5)/10)</f>
        <v>0</v>
      </c>
      <c r="Y248">
        <f>feed!W396</f>
        <v>0</v>
      </c>
      <c r="Z248" s="4">
        <f>V248-H248*750-K248*375-L248*375</f>
        <v>38639</v>
      </c>
      <c r="AA248" s="8">
        <f>V248/N248</f>
        <v>34.465393794749403</v>
      </c>
      <c r="AB248" s="4">
        <f>N248/6</f>
        <v>279.33333333333331</v>
      </c>
      <c r="AC248" s="4">
        <f>V248/6</f>
        <v>9627.3333333333339</v>
      </c>
    </row>
    <row r="249" spans="1:29" hidden="1" x14ac:dyDescent="0.25">
      <c r="A249" t="str">
        <f>feed!A424</f>
        <v>Tyanra</v>
      </c>
      <c r="B249" t="str">
        <f>feed!B424</f>
        <v>SaffronMerchant</v>
      </c>
      <c r="C249" t="str">
        <f>feed!C424</f>
        <v>SPQR</v>
      </c>
      <c r="D249">
        <f>SUMPRODUCT(MID(0&amp;feed!D424,LARGE(INDEX(ISNUMBER(--MID(feed!D424,ROW($1:$19),1))*
ROW($1:$19),0),ROW($1:$19))+1,1)*10^ROW($1:$19)/10)</f>
        <v>112</v>
      </c>
      <c r="E249">
        <f>SUMPRODUCT(MID(0&amp;feed!E424,LARGE(INDEX(ISNUMBER(--MID(feed!E424,ROW($1:$19),1))*
ROW($1:$19),0),ROW($1:$19))+1,1)*10^ROW($1:$19)/10)</f>
        <v>6</v>
      </c>
      <c r="F249" t="str">
        <f>feed!F424</f>
        <v>Korean War surplus</v>
      </c>
      <c r="G249" t="str">
        <f>feed!G424</f>
        <v>Gandhi-like</v>
      </c>
      <c r="H249">
        <f>SUMPRODUCT(MID(0&amp;feed!H424,LARGE(INDEX(ISNUMBER(--MID(feed!H424,ROW($1:$19),1))*
ROW($1:$19),0),ROW($1:$19))+1,1)*10^ROW($1:$19)/10)</f>
        <v>3</v>
      </c>
      <c r="I249" t="str">
        <f>feed!I424</f>
        <v>Poor</v>
      </c>
      <c r="J249">
        <f>SUMPRODUCT(MID(0&amp;feed!J424,LARGE(INDEX(ISNUMBER(--MID(feed!J424,ROW($1:$19),1))*
ROW($1:$19),0),ROW($1:$19))+1,1)*10^ROW($1:$19)/10)</f>
        <v>12</v>
      </c>
      <c r="K249">
        <f>SUMPRODUCT(MID(0&amp;feed!K424,LARGE(INDEX(ISNUMBER(--MID(feed!K424,ROW($1:$19),1))*
ROW($1:$19),0),ROW($1:$19))+1,1)*10^ROW($1:$19)/10)</f>
        <v>25</v>
      </c>
      <c r="L249">
        <f>SUMPRODUCT(MID(0&amp;feed!L424,LARGE(INDEX(ISNUMBER(--MID(feed!L424,ROW($1:$19),1))*
ROW($1:$19),0),ROW($1:$19))+1,1)*10^ROW($1:$19)/10)</f>
        <v>10</v>
      </c>
      <c r="M249" t="str">
        <f>feed!M424</f>
        <v>Central Planning</v>
      </c>
      <c r="N249">
        <f>SUMPRODUCT(MID(0&amp;feed!N424,LARGE(INDEX(ISNUMBER(--MID(feed!N424,ROW($1:$5),1))*
ROW($1:$5),0),ROW($1:$5))+1,1)*10^ROW($1:$5)/10)</f>
        <v>1571</v>
      </c>
      <c r="O249">
        <f>SUMPRODUCT(MID(0&amp;feed!O424,LARGE(INDEX(ISNUMBER(--MID(feed!O424,ROW($1:$5),1))*
ROW($1:$5),0),ROW($1:$5))+1,1)*10^ROW($1:$5)/10)</f>
        <v>1325</v>
      </c>
      <c r="P249" t="str">
        <f>feed!P424</f>
        <v>Untapped</v>
      </c>
      <c r="Q249">
        <f>IF(P249=0,40, IF(P249="Depleted",0, IF(P249="Near Depletion",10, IF(P249="Plentiful",70, IF(P249="Untapped",90,"Error")))))</f>
        <v>90</v>
      </c>
      <c r="R249" t="str">
        <f>feed!Q424</f>
        <v>Powerful</v>
      </c>
      <c r="S249">
        <f>IF(R249="None",0, IF(R249="Meagre",1.5, IF(R249="Small",3, IF(R249="Mediocre",4.5, IF(R249="Somewhat Large",6, IF(R249="Large",7.5, IF(R249="Powerful",9, IF(R249="Very Powerful",10,"Error"))))))))</f>
        <v>9</v>
      </c>
      <c r="T249" t="str">
        <f>feed!R424</f>
        <v>The Subcontinent</v>
      </c>
      <c r="U249" t="str">
        <f>feed!S424</f>
        <v>Soviet Union</v>
      </c>
      <c r="V249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35532</v>
      </c>
      <c r="W249" t="str">
        <f>feed!U424</f>
        <v>http://blocgame.com/stats.php?id=60365</v>
      </c>
      <c r="X249" s="4">
        <f>SUMPRODUCT(MID(0&amp;feed!V424,LARGE(INDEX(ISNUMBER(--MID(feed!V424,ROW($1:$5),1))*
ROW($1:$5),0),ROW($1:$5))+1,1)*10^ROW($1:$5)/10)</f>
        <v>1</v>
      </c>
      <c r="Y249">
        <f>feed!W424</f>
        <v>0</v>
      </c>
      <c r="Z249" s="4">
        <f>V249-H249*750-K249*375-L249*375</f>
        <v>20157</v>
      </c>
      <c r="AA249" s="8">
        <f>V249/N249</f>
        <v>22.617441120305539</v>
      </c>
      <c r="AB249" s="4">
        <f>N249/6</f>
        <v>261.83333333333331</v>
      </c>
      <c r="AC249" s="4">
        <f>V249/6</f>
        <v>5922</v>
      </c>
    </row>
    <row r="250" spans="1:29" hidden="1" x14ac:dyDescent="0.25">
      <c r="A250" t="str">
        <f>feed!A643</f>
        <v>Mys glory</v>
      </c>
      <c r="B250" t="str">
        <f>feed!B643</f>
        <v>Mhanes27</v>
      </c>
      <c r="C250" t="str">
        <f>feed!C643</f>
        <v>The Order</v>
      </c>
      <c r="D250">
        <f>SUMPRODUCT(MID(0&amp;feed!D643,LARGE(INDEX(ISNUMBER(--MID(feed!D643,ROW($1:$19),1))*
ROW($1:$19),0),ROW($1:$19))+1,1)*10^ROW($1:$19)/10)</f>
        <v>113</v>
      </c>
      <c r="E250">
        <f>SUMPRODUCT(MID(0&amp;feed!E643,LARGE(INDEX(ISNUMBER(--MID(feed!E643,ROW($1:$19),1))*
ROW($1:$19),0),ROW($1:$19))+1,1)*10^ROW($1:$19)/10)</f>
        <v>12</v>
      </c>
      <c r="F250" t="str">
        <f>feed!F643</f>
        <v>Vietnam War surplus</v>
      </c>
      <c r="G250" t="str">
        <f>feed!G643</f>
        <v>Gandhi-like</v>
      </c>
      <c r="H250">
        <f>SUMPRODUCT(MID(0&amp;feed!H643,LARGE(INDEX(ISNUMBER(--MID(feed!H643,ROW($1:$19),1))*
ROW($1:$19),0),ROW($1:$19))+1,1)*10^ROW($1:$19)/10)</f>
        <v>3</v>
      </c>
      <c r="I250" t="str">
        <f>feed!I643</f>
        <v>Standard</v>
      </c>
      <c r="J250">
        <f>SUMPRODUCT(MID(0&amp;feed!J643,LARGE(INDEX(ISNUMBER(--MID(feed!J643,ROW($1:$19),1))*
ROW($1:$19),0),ROW($1:$19))+1,1)*10^ROW($1:$19)/10)</f>
        <v>12</v>
      </c>
      <c r="K250">
        <f>SUMPRODUCT(MID(0&amp;feed!K643,LARGE(INDEX(ISNUMBER(--MID(feed!K643,ROW($1:$19),1))*
ROW($1:$19),0),ROW($1:$19))+1,1)*10^ROW($1:$19)/10)</f>
        <v>25</v>
      </c>
      <c r="L250">
        <f>SUMPRODUCT(MID(0&amp;feed!L643,LARGE(INDEX(ISNUMBER(--MID(feed!L643,ROW($1:$19),1))*
ROW($1:$19),0),ROW($1:$19))+1,1)*10^ROW($1:$19)/10)</f>
        <v>10</v>
      </c>
      <c r="M250" t="str">
        <f>feed!M643</f>
        <v>Central Planning</v>
      </c>
      <c r="N250">
        <f>SUMPRODUCT(MID(0&amp;feed!N643,LARGE(INDEX(ISNUMBER(--MID(feed!N643,ROW($1:$5),1))*
ROW($1:$5),0),ROW($1:$5))+1,1)*10^ROW($1:$5)/10)</f>
        <v>922</v>
      </c>
      <c r="O250">
        <f>SUMPRODUCT(MID(0&amp;feed!O643,LARGE(INDEX(ISNUMBER(--MID(feed!O643,ROW($1:$5),1))*
ROW($1:$5),0),ROW($1:$5))+1,1)*10^ROW($1:$5)/10)</f>
        <v>53</v>
      </c>
      <c r="P250" t="str">
        <f>feed!P643</f>
        <v>Untapped</v>
      </c>
      <c r="Q250">
        <f>IF(P250=0,40, IF(P250="Depleted",0, IF(P250="Near Depletion",10, IF(P250="Plentiful",70, IF(P250="Untapped",90,"Error")))))</f>
        <v>90</v>
      </c>
      <c r="R250" t="str">
        <f>feed!Q643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feed!R643</f>
        <v>Pacific Rim</v>
      </c>
      <c r="U250" t="str">
        <f>feed!S643</f>
        <v>Soviet Union</v>
      </c>
      <c r="V250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20470</v>
      </c>
      <c r="W250" t="str">
        <f>feed!U643</f>
        <v>http://blocgame.com/stats.php?id=62396</v>
      </c>
      <c r="X250" s="4">
        <f>SUMPRODUCT(MID(0&amp;feed!V643,LARGE(INDEX(ISNUMBER(--MID(feed!V643,ROW($1:$5),1))*
ROW($1:$5),0),ROW($1:$5))+1,1)*10^ROW($1:$5)/10)</f>
        <v>0</v>
      </c>
      <c r="Y250">
        <f>feed!W643</f>
        <v>0</v>
      </c>
      <c r="Z250" s="4">
        <f>V250-H250*750-K250*375-L250*375</f>
        <v>5095</v>
      </c>
      <c r="AA250" s="8">
        <f>V250/N250</f>
        <v>22.20173535791757</v>
      </c>
      <c r="AB250" s="4">
        <f>N250/6</f>
        <v>153.66666666666666</v>
      </c>
      <c r="AC250" s="4">
        <f>V250/6</f>
        <v>3411.6666666666665</v>
      </c>
    </row>
    <row r="251" spans="1:29" hidden="1" x14ac:dyDescent="0.25">
      <c r="A251" t="str">
        <f>feed!A237</f>
        <v>south nation</v>
      </c>
      <c r="B251" t="str">
        <f>feed!B237</f>
        <v>presiden tote</v>
      </c>
      <c r="C251" t="str">
        <f>feed!C237</f>
        <v>PIRATES</v>
      </c>
      <c r="D251">
        <f>SUMPRODUCT(MID(0&amp;feed!D237,LARGE(INDEX(ISNUMBER(--MID(feed!D237,ROW($1:$19),1))*
ROW($1:$19),0),ROW($1:$19))+1,1)*10^ROW($1:$19)/10)</f>
        <v>35</v>
      </c>
      <c r="E251">
        <f>SUMPRODUCT(MID(0&amp;feed!E237,LARGE(INDEX(ISNUMBER(--MID(feed!E237,ROW($1:$19),1))*
ROW($1:$19),0),ROW($1:$19))+1,1)*10^ROW($1:$19)/10)</f>
        <v>6</v>
      </c>
      <c r="F251" t="str">
        <f>feed!F237</f>
        <v>Second World War surplus</v>
      </c>
      <c r="G251" t="str">
        <f>feed!G237</f>
        <v>Gandhi-like</v>
      </c>
      <c r="H251">
        <f>SUMPRODUCT(MID(0&amp;feed!H237,LARGE(INDEX(ISNUMBER(--MID(feed!H237,ROW($1:$19),1))*
ROW($1:$19),0),ROW($1:$19))+1,1)*10^ROW($1:$19)/10)</f>
        <v>3</v>
      </c>
      <c r="I251" t="str">
        <f>feed!I237</f>
        <v>Good</v>
      </c>
      <c r="J251">
        <f>SUMPRODUCT(MID(0&amp;feed!J237,LARGE(INDEX(ISNUMBER(--MID(feed!J237,ROW($1:$19),1))*
ROW($1:$19),0),ROW($1:$19))+1,1)*10^ROW($1:$19)/10)</f>
        <v>12</v>
      </c>
      <c r="K251">
        <f>SUMPRODUCT(MID(0&amp;feed!K237,LARGE(INDEX(ISNUMBER(--MID(feed!K237,ROW($1:$19),1))*
ROW($1:$19),0),ROW($1:$19))+1,1)*10^ROW($1:$19)/10)</f>
        <v>14</v>
      </c>
      <c r="L251">
        <f>SUMPRODUCT(MID(0&amp;feed!L237,LARGE(INDEX(ISNUMBER(--MID(feed!L237,ROW($1:$19),1))*
ROW($1:$19),0),ROW($1:$19))+1,1)*10^ROW($1:$19)/10)</f>
        <v>12</v>
      </c>
      <c r="M251" t="str">
        <f>feed!M237</f>
        <v>Central Planning</v>
      </c>
      <c r="N251">
        <f>SUMPRODUCT(MID(0&amp;feed!N237,LARGE(INDEX(ISNUMBER(--MID(feed!N237,ROW($1:$5),1))*
ROW($1:$5),0),ROW($1:$5))+1,1)*10^ROW($1:$5)/10)</f>
        <v>2369</v>
      </c>
      <c r="O251">
        <f>SUMPRODUCT(MID(0&amp;feed!O237,LARGE(INDEX(ISNUMBER(--MID(feed!O237,ROW($1:$5),1))*
ROW($1:$5),0),ROW($1:$5))+1,1)*10^ROW($1:$5)/10)</f>
        <v>452</v>
      </c>
      <c r="P251" t="str">
        <f>feed!P237</f>
        <v>Untapped</v>
      </c>
      <c r="Q251">
        <f>IF(P251=0,40, IF(P251="Depleted",0, IF(P251="Near Depletion",10, IF(P251="Plentiful",70, IF(P251="Untapped",90,"Error")))))</f>
        <v>90</v>
      </c>
      <c r="R251" t="str">
        <f>feed!Q237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feed!R237</f>
        <v>Pacific Rim</v>
      </c>
      <c r="U251" t="str">
        <f>feed!S237</f>
        <v>Soviet Union</v>
      </c>
      <c r="V251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34010</v>
      </c>
      <c r="W251" t="str">
        <f>feed!U237</f>
        <v>http://blocgame.com/stats.php?id=61911</v>
      </c>
      <c r="X251" s="4">
        <f>SUMPRODUCT(MID(0&amp;feed!V237,LARGE(INDEX(ISNUMBER(--MID(feed!V237,ROW($1:$5),1))*
ROW($1:$5),0),ROW($1:$5))+1,1)*10^ROW($1:$5)/10)</f>
        <v>0</v>
      </c>
      <c r="Y251">
        <f>feed!W237</f>
        <v>0</v>
      </c>
      <c r="Z251" s="4">
        <f>V251-H251*750-K251*375-L251*375</f>
        <v>22010</v>
      </c>
      <c r="AA251" s="8">
        <f>V251/N251</f>
        <v>14.356268467707894</v>
      </c>
      <c r="AB251" s="4">
        <f>N251/6</f>
        <v>394.83333333333331</v>
      </c>
      <c r="AC251" s="4">
        <f>V251/6</f>
        <v>5668.333333333333</v>
      </c>
    </row>
    <row r="252" spans="1:29" hidden="1" x14ac:dyDescent="0.25">
      <c r="A252" t="str">
        <f>feed!A120</f>
        <v>Persona-Grata</v>
      </c>
      <c r="B252" t="str">
        <f>feed!B120</f>
        <v>syafiqsudin</v>
      </c>
      <c r="C252" t="str">
        <f>feed!C120</f>
        <v>PIRATES</v>
      </c>
      <c r="D252">
        <f>SUMPRODUCT(MID(0&amp;feed!D120,LARGE(INDEX(ISNUMBER(--MID(feed!D120,ROW($1:$19),1))*
ROW($1:$19),0),ROW($1:$19))+1,1)*10^ROW($1:$19)/10)</f>
        <v>41</v>
      </c>
      <c r="E252">
        <f>SUMPRODUCT(MID(0&amp;feed!E120,LARGE(INDEX(ISNUMBER(--MID(feed!E120,ROW($1:$19),1))*
ROW($1:$19),0),ROW($1:$19))+1,1)*10^ROW($1:$19)/10)</f>
        <v>8</v>
      </c>
      <c r="F252" t="str">
        <f>feed!F120</f>
        <v>Korean War surplus</v>
      </c>
      <c r="G252" t="str">
        <f>feed!G120</f>
        <v>Gandhi-like</v>
      </c>
      <c r="H252">
        <f>SUMPRODUCT(MID(0&amp;feed!H120,LARGE(INDEX(ISNUMBER(--MID(feed!H120,ROW($1:$19),1))*
ROW($1:$19),0),ROW($1:$19))+1,1)*10^ROW($1:$19)/10)</f>
        <v>3</v>
      </c>
      <c r="I252" t="str">
        <f>feed!I120</f>
        <v>Elite</v>
      </c>
      <c r="J252">
        <f>SUMPRODUCT(MID(0&amp;feed!J120,LARGE(INDEX(ISNUMBER(--MID(feed!J120,ROW($1:$19),1))*
ROW($1:$19),0),ROW($1:$19))+1,1)*10^ROW($1:$19)/10)</f>
        <v>12</v>
      </c>
      <c r="K252">
        <f>SUMPRODUCT(MID(0&amp;feed!K120,LARGE(INDEX(ISNUMBER(--MID(feed!K120,ROW($1:$19),1))*
ROW($1:$19),0),ROW($1:$19))+1,1)*10^ROW($1:$19)/10)</f>
        <v>24</v>
      </c>
      <c r="L252">
        <f>SUMPRODUCT(MID(0&amp;feed!L120,LARGE(INDEX(ISNUMBER(--MID(feed!L120,ROW($1:$19),1))*
ROW($1:$19),0),ROW($1:$19))+1,1)*10^ROW($1:$19)/10)</f>
        <v>13</v>
      </c>
      <c r="M252" t="str">
        <f>feed!M120</f>
        <v>Central Planning</v>
      </c>
      <c r="N252">
        <f>SUMPRODUCT(MID(0&amp;feed!N120,LARGE(INDEX(ISNUMBER(--MID(feed!N120,ROW($1:$5),1))*
ROW($1:$5),0),ROW($1:$5))+1,1)*10^ROW($1:$5)/10)</f>
        <v>3161</v>
      </c>
      <c r="O252">
        <f>SUMPRODUCT(MID(0&amp;feed!O120,LARGE(INDEX(ISNUMBER(--MID(feed!O120,ROW($1:$5),1))*
ROW($1:$5),0),ROW($1:$5))+1,1)*10^ROW($1:$5)/10)</f>
        <v>342</v>
      </c>
      <c r="P252" t="str">
        <f>feed!P120</f>
        <v>Untapped</v>
      </c>
      <c r="Q252">
        <f>IF(P252=0,40, IF(P252="Depleted",0, IF(P252="Near Depletion",10, IF(P252="Plentiful",70, IF(P252="Untapped",90,"Error")))))</f>
        <v>90</v>
      </c>
      <c r="R252" t="str">
        <f>feed!Q120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feed!R120</f>
        <v>East Indies</v>
      </c>
      <c r="U252" t="str">
        <f>feed!S120</f>
        <v>Soviet Union</v>
      </c>
      <c r="V252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34775</v>
      </c>
      <c r="W252" t="str">
        <f>feed!U120</f>
        <v>http://blocgame.com/stats.php?id=60788</v>
      </c>
      <c r="X252" s="4">
        <f>SUMPRODUCT(MID(0&amp;feed!V120,LARGE(INDEX(ISNUMBER(--MID(feed!V120,ROW($1:$5),1))*
ROW($1:$5),0),ROW($1:$5))+1,1)*10^ROW($1:$5)/10)</f>
        <v>0</v>
      </c>
      <c r="Y252">
        <f>feed!W120</f>
        <v>0</v>
      </c>
      <c r="Z252" s="4">
        <f>V252-H252*750-K252*375-L252*375</f>
        <v>18650</v>
      </c>
      <c r="AA252" s="8">
        <f>V252/N252</f>
        <v>11.001265422334704</v>
      </c>
      <c r="AB252" s="4">
        <f>N252/6</f>
        <v>526.83333333333337</v>
      </c>
      <c r="AC252" s="4">
        <f>V252/6</f>
        <v>5795.833333333333</v>
      </c>
    </row>
    <row r="253" spans="1:29" hidden="1" x14ac:dyDescent="0.25">
      <c r="A253" t="str">
        <f>feed!A134</f>
        <v>New Caucasus</v>
      </c>
      <c r="B253" t="str">
        <f>feed!B134</f>
        <v>Cotton Luther</v>
      </c>
      <c r="C253" t="str">
        <f>feed!C134</f>
        <v>The Order</v>
      </c>
      <c r="D253">
        <f>SUMPRODUCT(MID(0&amp;feed!D134,LARGE(INDEX(ISNUMBER(--MID(feed!D134,ROW($1:$19),1))*
ROW($1:$19),0),ROW($1:$19))+1,1)*10^ROW($1:$19)/10)</f>
        <v>119</v>
      </c>
      <c r="E253">
        <f>SUMPRODUCT(MID(0&amp;feed!E134,LARGE(INDEX(ISNUMBER(--MID(feed!E134,ROW($1:$19),1))*
ROW($1:$19),0),ROW($1:$19))+1,1)*10^ROW($1:$19)/10)</f>
        <v>5</v>
      </c>
      <c r="F253" t="str">
        <f>feed!F134</f>
        <v>Vietnam War surplus</v>
      </c>
      <c r="G253" t="str">
        <f>feed!G134</f>
        <v>Gandhi-like</v>
      </c>
      <c r="H253">
        <f>SUMPRODUCT(MID(0&amp;feed!H134,LARGE(INDEX(ISNUMBER(--MID(feed!H134,ROW($1:$19),1))*
ROW($1:$19),0),ROW($1:$19))+1,1)*10^ROW($1:$19)/10)</f>
        <v>3</v>
      </c>
      <c r="I253" t="str">
        <f>feed!I134</f>
        <v>Elite</v>
      </c>
      <c r="J253">
        <f>SUMPRODUCT(MID(0&amp;feed!J134,LARGE(INDEX(ISNUMBER(--MID(feed!J134,ROW($1:$19),1))*
ROW($1:$19),0),ROW($1:$19))+1,1)*10^ROW($1:$19)/10)</f>
        <v>12</v>
      </c>
      <c r="K253">
        <f>SUMPRODUCT(MID(0&amp;feed!K134,LARGE(INDEX(ISNUMBER(--MID(feed!K134,ROW($1:$19),1))*
ROW($1:$19),0),ROW($1:$19))+1,1)*10^ROW($1:$19)/10)</f>
        <v>23</v>
      </c>
      <c r="L253">
        <f>SUMPRODUCT(MID(0&amp;feed!L134,LARGE(INDEX(ISNUMBER(--MID(feed!L134,ROW($1:$19),1))*
ROW($1:$19),0),ROW($1:$19))+1,1)*10^ROW($1:$19)/10)</f>
        <v>3</v>
      </c>
      <c r="M253" t="str">
        <f>feed!M134</f>
        <v>Free Market</v>
      </c>
      <c r="N253">
        <f>SUMPRODUCT(MID(0&amp;feed!N134,LARGE(INDEX(ISNUMBER(--MID(feed!N134,ROW($1:$5),1))*
ROW($1:$5),0),ROW($1:$5))+1,1)*10^ROW($1:$5)/10)</f>
        <v>2977</v>
      </c>
      <c r="O253">
        <f>SUMPRODUCT(MID(0&amp;feed!O134,LARGE(INDEX(ISNUMBER(--MID(feed!O134,ROW($1:$5),1))*
ROW($1:$5),0),ROW($1:$5))+1,1)*10^ROW($1:$5)/10)</f>
        <v>42</v>
      </c>
      <c r="P253" t="str">
        <f>feed!P134</f>
        <v>Untapped</v>
      </c>
      <c r="Q253">
        <f>IF(P253=0,40, IF(P253="Depleted",0, IF(P253="Near Depletion",10, IF(P253="Plentiful",70, IF(P253="Untapped",90,"Error")))))</f>
        <v>90</v>
      </c>
      <c r="R253" t="str">
        <f>feed!Q134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feed!R134</f>
        <v>Southern Africa</v>
      </c>
      <c r="U253" t="str">
        <f>feed!S134</f>
        <v>United States</v>
      </c>
      <c r="V253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253" t="str">
        <f>feed!U134</f>
        <v>http://blocgame.com/stats.php?id=4392</v>
      </c>
      <c r="X253" s="4">
        <f>SUMPRODUCT(MID(0&amp;feed!V134,LARGE(INDEX(ISNUMBER(--MID(feed!V134,ROW($1:$5),1))*
ROW($1:$5),0),ROW($1:$5))+1,1)*10^ROW($1:$5)/10)</f>
        <v>0</v>
      </c>
      <c r="Y253">
        <f>feed!W134</f>
        <v>0</v>
      </c>
      <c r="Z253" s="4">
        <f>V253-H253*750-K253*375-L253*375</f>
        <v>15860</v>
      </c>
      <c r="AA253" s="8">
        <f>V253/N253</f>
        <v>9.3584145112529384</v>
      </c>
      <c r="AB253" s="4">
        <f>N253/6</f>
        <v>496.16666666666669</v>
      </c>
      <c r="AC253" s="4">
        <f>V253/6</f>
        <v>4643.333333333333</v>
      </c>
    </row>
    <row r="254" spans="1:29" hidden="1" x14ac:dyDescent="0.25">
      <c r="A254" t="str">
        <f>feed!A132</f>
        <v>FORECASTLE</v>
      </c>
      <c r="B254" t="str">
        <f>feed!B132</f>
        <v>syafiq88sudin</v>
      </c>
      <c r="C254" t="str">
        <f>feed!C132</f>
        <v>The Order</v>
      </c>
      <c r="D254">
        <f>SUMPRODUCT(MID(0&amp;feed!D132,LARGE(INDEX(ISNUMBER(--MID(feed!D132,ROW($1:$19),1))*
ROW($1:$19),0),ROW($1:$19))+1,1)*10^ROW($1:$19)/10)</f>
        <v>81</v>
      </c>
      <c r="E254">
        <f>SUMPRODUCT(MID(0&amp;feed!E132,LARGE(INDEX(ISNUMBER(--MID(feed!E132,ROW($1:$19),1))*
ROW($1:$19),0),ROW($1:$19))+1,1)*10^ROW($1:$19)/10)</f>
        <v>7</v>
      </c>
      <c r="F254" t="str">
        <f>feed!F132</f>
        <v>Second World War surplus</v>
      </c>
      <c r="G254" t="str">
        <f>feed!G132</f>
        <v>Gandhi-like</v>
      </c>
      <c r="H254">
        <f>SUMPRODUCT(MID(0&amp;feed!H132,LARGE(INDEX(ISNUMBER(--MID(feed!H132,ROW($1:$19),1))*
ROW($1:$19),0),ROW($1:$19))+1,1)*10^ROW($1:$19)/10)</f>
        <v>3</v>
      </c>
      <c r="I254" t="str">
        <f>feed!I132</f>
        <v>Good</v>
      </c>
      <c r="J254">
        <f>SUMPRODUCT(MID(0&amp;feed!J132,LARGE(INDEX(ISNUMBER(--MID(feed!J132,ROW($1:$19),1))*
ROW($1:$19),0),ROW($1:$19))+1,1)*10^ROW($1:$19)/10)</f>
        <v>12</v>
      </c>
      <c r="K254">
        <f>SUMPRODUCT(MID(0&amp;feed!K132,LARGE(INDEX(ISNUMBER(--MID(feed!K132,ROW($1:$19),1))*
ROW($1:$19),0),ROW($1:$19))+1,1)*10^ROW($1:$19)/10)</f>
        <v>20</v>
      </c>
      <c r="L254">
        <f>SUMPRODUCT(MID(0&amp;feed!L132,LARGE(INDEX(ISNUMBER(--MID(feed!L132,ROW($1:$19),1))*
ROW($1:$19),0),ROW($1:$19))+1,1)*10^ROW($1:$19)/10)</f>
        <v>10</v>
      </c>
      <c r="M254" t="str">
        <f>feed!M132</f>
        <v>Mixed Economy</v>
      </c>
      <c r="N254">
        <f>SUMPRODUCT(MID(0&amp;feed!N132,LARGE(INDEX(ISNUMBER(--MID(feed!N132,ROW($1:$5),1))*
ROW($1:$5),0),ROW($1:$5))+1,1)*10^ROW($1:$5)/10)</f>
        <v>3018</v>
      </c>
      <c r="O254">
        <f>SUMPRODUCT(MID(0&amp;feed!O132,LARGE(INDEX(ISNUMBER(--MID(feed!O132,ROW($1:$5),1))*
ROW($1:$5),0),ROW($1:$5))+1,1)*10^ROW($1:$5)/10)</f>
        <v>0</v>
      </c>
      <c r="P254" t="str">
        <f>feed!P132</f>
        <v>Untapped</v>
      </c>
      <c r="Q254">
        <f>IF(P254=0,40, IF(P254="Depleted",0, IF(P254="Near Depletion",10, IF(P254="Plentiful",70, IF(P254="Untapped",90,"Error")))))</f>
        <v>90</v>
      </c>
      <c r="R254" t="str">
        <f>feed!Q132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feed!R132</f>
        <v>Pacific Rim</v>
      </c>
      <c r="U254" t="str">
        <f>feed!S132</f>
        <v>Soviet Union</v>
      </c>
      <c r="V254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15234</v>
      </c>
      <c r="W254" t="str">
        <f>feed!U132</f>
        <v>http://blocgame.com/stats.php?id=62894</v>
      </c>
      <c r="X254" s="4">
        <f>SUMPRODUCT(MID(0&amp;feed!V132,LARGE(INDEX(ISNUMBER(--MID(feed!V132,ROW($1:$5),1))*
ROW($1:$5),0),ROW($1:$5))+1,1)*10^ROW($1:$5)/10)</f>
        <v>0</v>
      </c>
      <c r="Y254">
        <f>feed!W132</f>
        <v>0</v>
      </c>
      <c r="Z254" s="4">
        <f>V254-H254*750-K254*375-L254*375</f>
        <v>1734</v>
      </c>
      <c r="AA254" s="8">
        <f>V254/N254</f>
        <v>5.0477137176938367</v>
      </c>
      <c r="AB254" s="4">
        <f>N254/6</f>
        <v>503</v>
      </c>
      <c r="AC254" s="4">
        <f>V254/6</f>
        <v>2539</v>
      </c>
    </row>
    <row r="255" spans="1:29" hidden="1" x14ac:dyDescent="0.25">
      <c r="A255" t="str">
        <f>feed!A54</f>
        <v>Northmarch</v>
      </c>
      <c r="B255" t="str">
        <f>feed!B54</f>
        <v>Elroy</v>
      </c>
      <c r="C255" t="str">
        <f>feed!C54</f>
        <v>PIRATES</v>
      </c>
      <c r="D255">
        <f>SUMPRODUCT(MID(0&amp;feed!D54,LARGE(INDEX(ISNUMBER(--MID(feed!D54,ROW($1:$19),1))*
ROW($1:$19),0),ROW($1:$19))+1,1)*10^ROW($1:$19)/10)</f>
        <v>45</v>
      </c>
      <c r="E255">
        <f>SUMPRODUCT(MID(0&amp;feed!E54,LARGE(INDEX(ISNUMBER(--MID(feed!E54,ROW($1:$19),1))*
ROW($1:$19),0),ROW($1:$19))+1,1)*10^ROW($1:$19)/10)</f>
        <v>1</v>
      </c>
      <c r="F255" t="str">
        <f>feed!F54</f>
        <v>Second World War surplus</v>
      </c>
      <c r="G255" t="str">
        <f>feed!G54</f>
        <v>Gandhi-like</v>
      </c>
      <c r="H255">
        <f>SUMPRODUCT(MID(0&amp;feed!H54,LARGE(INDEX(ISNUMBER(--MID(feed!H54,ROW($1:$19),1))*
ROW($1:$19),0),ROW($1:$19))+1,1)*10^ROW($1:$19)/10)</f>
        <v>3</v>
      </c>
      <c r="I255" t="str">
        <f>feed!I54</f>
        <v>Good</v>
      </c>
      <c r="J255">
        <f>SUMPRODUCT(MID(0&amp;feed!J54,LARGE(INDEX(ISNUMBER(--MID(feed!J54,ROW($1:$19),1))*
ROW($1:$19),0),ROW($1:$19))+1,1)*10^ROW($1:$19)/10)</f>
        <v>12</v>
      </c>
      <c r="K255">
        <f>SUMPRODUCT(MID(0&amp;feed!K54,LARGE(INDEX(ISNUMBER(--MID(feed!K54,ROW($1:$19),1))*
ROW($1:$19),0),ROW($1:$19))+1,1)*10^ROW($1:$19)/10)</f>
        <v>8</v>
      </c>
      <c r="L255">
        <f>SUMPRODUCT(MID(0&amp;feed!L54,LARGE(INDEX(ISNUMBER(--MID(feed!L54,ROW($1:$19),1))*
ROW($1:$19),0),ROW($1:$19))+1,1)*10^ROW($1:$19)/10)</f>
        <v>0</v>
      </c>
      <c r="M255" t="str">
        <f>feed!M54</f>
        <v>Central Planning</v>
      </c>
      <c r="N255">
        <f>SUMPRODUCT(MID(0&amp;feed!N54,LARGE(INDEX(ISNUMBER(--MID(feed!N54,ROW($1:$5),1))*
ROW($1:$5),0),ROW($1:$5))+1,1)*10^ROW($1:$5)/10)</f>
        <v>3777</v>
      </c>
      <c r="O255">
        <f>SUMPRODUCT(MID(0&amp;feed!O54,LARGE(INDEX(ISNUMBER(--MID(feed!O54,ROW($1:$5),1))*
ROW($1:$5),0),ROW($1:$5))+1,1)*10^ROW($1:$5)/10)</f>
        <v>13</v>
      </c>
      <c r="P255" t="str">
        <f>feed!P54</f>
        <v>Untapped</v>
      </c>
      <c r="Q255">
        <f>IF(P255=0,40, IF(P255="Depleted",0, IF(P255="Near Depletion",10, IF(P255="Plentiful",70, IF(P255="Untapped",90,"Error")))))</f>
        <v>90</v>
      </c>
      <c r="R255" t="str">
        <f>feed!Q54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feed!R54</f>
        <v>Caribbean</v>
      </c>
      <c r="U255" t="str">
        <f>feed!S54</f>
        <v>United States</v>
      </c>
      <c r="V25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6302</v>
      </c>
      <c r="W255" t="str">
        <f>feed!U54</f>
        <v>http://blocgame.com/stats.php?id=41629</v>
      </c>
      <c r="X255" s="4">
        <f>SUMPRODUCT(MID(0&amp;feed!V54,LARGE(INDEX(ISNUMBER(--MID(feed!V54,ROW($1:$5),1))*
ROW($1:$5),0),ROW($1:$5))+1,1)*10^ROW($1:$5)/10)</f>
        <v>0</v>
      </c>
      <c r="Y255">
        <f>feed!W54</f>
        <v>0</v>
      </c>
      <c r="Z255" s="4">
        <f>V255-H255*750-K255*375-L255*375</f>
        <v>1052</v>
      </c>
      <c r="AA255" s="8">
        <f>V255/N255</f>
        <v>1.6685199894095843</v>
      </c>
      <c r="AB255" s="4">
        <f>N255/6</f>
        <v>629.5</v>
      </c>
      <c r="AC255" s="4">
        <f>V255/6</f>
        <v>1050.3333333333333</v>
      </c>
    </row>
    <row r="256" spans="1:29" hidden="1" x14ac:dyDescent="0.25">
      <c r="A256" t="str">
        <f>feed!A786</f>
        <v>ZY Kingdoms</v>
      </c>
      <c r="B256" t="str">
        <f>feed!B786</f>
        <v>ZY1st</v>
      </c>
      <c r="C256" t="str">
        <f>feed!C786</f>
        <v>The Order</v>
      </c>
      <c r="D256">
        <f>SUMPRODUCT(MID(0&amp;feed!D786,LARGE(INDEX(ISNUMBER(--MID(feed!D786,ROW($1:$19),1))*
ROW($1:$19),0),ROW($1:$19))+1,1)*10^ROW($1:$19)/10)</f>
        <v>147</v>
      </c>
      <c r="E256">
        <f>SUMPRODUCT(MID(0&amp;feed!E786,LARGE(INDEX(ISNUMBER(--MID(feed!E786,ROW($1:$19),1))*
ROW($1:$19),0),ROW($1:$19))+1,1)*10^ROW($1:$19)/10)</f>
        <v>1</v>
      </c>
      <c r="F256" t="str">
        <f>feed!F786</f>
        <v>Korean War surplus</v>
      </c>
      <c r="G256" t="str">
        <f>feed!G786</f>
        <v>Gandhi-like</v>
      </c>
      <c r="H256">
        <f>SUMPRODUCT(MID(0&amp;feed!H786,LARGE(INDEX(ISNUMBER(--MID(feed!H786,ROW($1:$19),1))*
ROW($1:$19),0),ROW($1:$19))+1,1)*10^ROW($1:$19)/10)</f>
        <v>3</v>
      </c>
      <c r="I256" t="str">
        <f>feed!I786</f>
        <v>Standard</v>
      </c>
      <c r="J256">
        <f>SUMPRODUCT(MID(0&amp;feed!J786,LARGE(INDEX(ISNUMBER(--MID(feed!J786,ROW($1:$19),1))*
ROW($1:$19),0),ROW($1:$19))+1,1)*10^ROW($1:$19)/10)</f>
        <v>11</v>
      </c>
      <c r="K256">
        <f>SUMPRODUCT(MID(0&amp;feed!K786,LARGE(INDEX(ISNUMBER(--MID(feed!K786,ROW($1:$19),1))*
ROW($1:$19),0),ROW($1:$19))+1,1)*10^ROW($1:$19)/10)</f>
        <v>16</v>
      </c>
      <c r="L256">
        <f>SUMPRODUCT(MID(0&amp;feed!L786,LARGE(INDEX(ISNUMBER(--MID(feed!L786,ROW($1:$19),1))*
ROW($1:$19),0),ROW($1:$19))+1,1)*10^ROW($1:$19)/10)</f>
        <v>17</v>
      </c>
      <c r="M256" t="str">
        <f>feed!M786</f>
        <v>Central Planning</v>
      </c>
      <c r="N256">
        <f>SUMPRODUCT(MID(0&amp;feed!N786,LARGE(INDEX(ISNUMBER(--MID(feed!N786,ROW($1:$5),1))*
ROW($1:$5),0),ROW($1:$5))+1,1)*10^ROW($1:$5)/10)</f>
        <v>627</v>
      </c>
      <c r="O256">
        <f>SUMPRODUCT(MID(0&amp;feed!O786,LARGE(INDEX(ISNUMBER(--MID(feed!O786,ROW($1:$5),1))*
ROW($1:$5),0),ROW($1:$5))+1,1)*10^ROW($1:$5)/10)</f>
        <v>5868</v>
      </c>
      <c r="P256" t="str">
        <f>feed!P786</f>
        <v>Untapped</v>
      </c>
      <c r="Q256">
        <f>IF(P256=0,40, IF(P256="Depleted",0, IF(P256="Near Depletion",10, IF(P256="Plentiful",70, IF(P256="Untapped",90,"Error")))))</f>
        <v>90</v>
      </c>
      <c r="R256" t="str">
        <f>feed!Q786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feed!R786</f>
        <v>Mesopotamia</v>
      </c>
      <c r="U256" t="str">
        <f>feed!S786</f>
        <v>Soviet Union</v>
      </c>
      <c r="V25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48948</v>
      </c>
      <c r="W256" t="str">
        <f>feed!U786</f>
        <v>http://blocgame.com/stats.php?id=62893</v>
      </c>
      <c r="X256" s="4">
        <f>SUMPRODUCT(MID(0&amp;feed!V786,LARGE(INDEX(ISNUMBER(--MID(feed!V786,ROW($1:$5),1))*
ROW($1:$5),0),ROW($1:$5))+1,1)*10^ROW($1:$5)/10)</f>
        <v>1</v>
      </c>
      <c r="Y256">
        <f>feed!W786</f>
        <v>0</v>
      </c>
      <c r="Z256" s="4">
        <f>V256-H256*750-K256*375-L256*375</f>
        <v>34323</v>
      </c>
      <c r="AA256" s="8">
        <f>V256/N256</f>
        <v>78.066985645933016</v>
      </c>
      <c r="AB256" s="4">
        <f>N256/6</f>
        <v>104.5</v>
      </c>
      <c r="AC256" s="4">
        <f>V256/6</f>
        <v>8158</v>
      </c>
    </row>
    <row r="257" spans="1:29" hidden="1" x14ac:dyDescent="0.25">
      <c r="A257" t="str">
        <f>feed!A583</f>
        <v>Hells Angel</v>
      </c>
      <c r="B257" t="str">
        <f>feed!B583</f>
        <v>Avangarde</v>
      </c>
      <c r="C257" t="str">
        <f>feed!C583</f>
        <v>The Order</v>
      </c>
      <c r="D257">
        <f>SUMPRODUCT(MID(0&amp;feed!D583,LARGE(INDEX(ISNUMBER(--MID(feed!D583,ROW($1:$19),1))*
ROW($1:$19),0),ROW($1:$19))+1,1)*10^ROW($1:$19)/10)</f>
        <v>117</v>
      </c>
      <c r="E257">
        <f>SUMPRODUCT(MID(0&amp;feed!E583,LARGE(INDEX(ISNUMBER(--MID(feed!E583,ROW($1:$19),1))*
ROW($1:$19),0),ROW($1:$19))+1,1)*10^ROW($1:$19)/10)</f>
        <v>1</v>
      </c>
      <c r="F257" t="str">
        <f>feed!F583</f>
        <v>Korean War surplus</v>
      </c>
      <c r="G257" t="str">
        <f>feed!G583</f>
        <v>Gandhi-like</v>
      </c>
      <c r="H257">
        <f>SUMPRODUCT(MID(0&amp;feed!H583,LARGE(INDEX(ISNUMBER(--MID(feed!H583,ROW($1:$19),1))*
ROW($1:$19),0),ROW($1:$19))+1,1)*10^ROW($1:$19)/10)</f>
        <v>3</v>
      </c>
      <c r="I257" t="str">
        <f>feed!I583</f>
        <v>Poor</v>
      </c>
      <c r="J257">
        <f>SUMPRODUCT(MID(0&amp;feed!J583,LARGE(INDEX(ISNUMBER(--MID(feed!J583,ROW($1:$19),1))*
ROW($1:$19),0),ROW($1:$19))+1,1)*10^ROW($1:$19)/10)</f>
        <v>11</v>
      </c>
      <c r="K257">
        <f>SUMPRODUCT(MID(0&amp;feed!K583,LARGE(INDEX(ISNUMBER(--MID(feed!K583,ROW($1:$19),1))*
ROW($1:$19),0),ROW($1:$19))+1,1)*10^ROW($1:$19)/10)</f>
        <v>32</v>
      </c>
      <c r="L257">
        <f>SUMPRODUCT(MID(0&amp;feed!L583,LARGE(INDEX(ISNUMBER(--MID(feed!L583,ROW($1:$19),1))*
ROW($1:$19),0),ROW($1:$19))+1,1)*10^ROW($1:$19)/10)</f>
        <v>11</v>
      </c>
      <c r="M257" t="str">
        <f>feed!M583</f>
        <v>Central Planning</v>
      </c>
      <c r="N257">
        <f>SUMPRODUCT(MID(0&amp;feed!N583,LARGE(INDEX(ISNUMBER(--MID(feed!N583,ROW($1:$5),1))*
ROW($1:$5),0),ROW($1:$5))+1,1)*10^ROW($1:$5)/10)</f>
        <v>1037</v>
      </c>
      <c r="O257">
        <f>SUMPRODUCT(MID(0&amp;feed!O583,LARGE(INDEX(ISNUMBER(--MID(feed!O583,ROW($1:$5),1))*
ROW($1:$5),0),ROW($1:$5))+1,1)*10^ROW($1:$5)/10)</f>
        <v>3504</v>
      </c>
      <c r="P257" t="str">
        <f>feed!P583</f>
        <v>Untapped</v>
      </c>
      <c r="Q257">
        <f>IF(P257=0,40, IF(P257="Depleted",0, IF(P257="Near Depletion",10, IF(P257="Plentiful",70, IF(P257="Untapped",90,"Error")))))</f>
        <v>90</v>
      </c>
      <c r="R257" t="str">
        <f>feed!Q583</f>
        <v>Powerful</v>
      </c>
      <c r="S257">
        <f>IF(R257="None",0, IF(R257="Meagre",1.5, IF(R257="Small",3, IF(R257="Mediocre",4.5, IF(R257="Somewhat Large",6, IF(R257="Large",7.5, IF(R257="Powerful",9, IF(R257="Very Powerful",10,"Error"))))))))</f>
        <v>9</v>
      </c>
      <c r="T257" t="str">
        <f>feed!R583</f>
        <v>Guinea</v>
      </c>
      <c r="U257" t="str">
        <f>feed!S583</f>
        <v>Soviet Union</v>
      </c>
      <c r="V257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46532</v>
      </c>
      <c r="W257" t="str">
        <f>feed!U583</f>
        <v>http://blocgame.com/stats.php?id=63923</v>
      </c>
      <c r="X257" s="4">
        <f>SUMPRODUCT(MID(0&amp;feed!V583,LARGE(INDEX(ISNUMBER(--MID(feed!V583,ROW($1:$5),1))*
ROW($1:$5),0),ROW($1:$5))+1,1)*10^ROW($1:$5)/10)</f>
        <v>1</v>
      </c>
      <c r="Y257">
        <f>feed!W583</f>
        <v>0</v>
      </c>
      <c r="Z257" s="4">
        <f>V257-H257*750-K257*375-L257*375</f>
        <v>28157</v>
      </c>
      <c r="AA257" s="8">
        <f>V257/N257</f>
        <v>44.871745419479268</v>
      </c>
      <c r="AB257" s="4">
        <f>N257/6</f>
        <v>172.83333333333334</v>
      </c>
      <c r="AC257" s="4">
        <f>V257/6</f>
        <v>7755.333333333333</v>
      </c>
    </row>
    <row r="258" spans="1:29" hidden="1" x14ac:dyDescent="0.25">
      <c r="A258" t="str">
        <f>feed!A658</f>
        <v>mzymz</v>
      </c>
      <c r="B258" t="str">
        <f>feed!B658</f>
        <v>mzymz79</v>
      </c>
      <c r="C258" t="str">
        <f>feed!C658</f>
        <v>The Order</v>
      </c>
      <c r="D258">
        <f>SUMPRODUCT(MID(0&amp;feed!D658,LARGE(INDEX(ISNUMBER(--MID(feed!D658,ROW($1:$19),1))*
ROW($1:$19),0),ROW($1:$19))+1,1)*10^ROW($1:$19)/10)</f>
        <v>154</v>
      </c>
      <c r="E258">
        <f>SUMPRODUCT(MID(0&amp;feed!E658,LARGE(INDEX(ISNUMBER(--MID(feed!E658,ROW($1:$19),1))*
ROW($1:$19),0),ROW($1:$19))+1,1)*10^ROW($1:$19)/10)</f>
        <v>1</v>
      </c>
      <c r="F258" t="str">
        <f>feed!F658</f>
        <v>Vietnam War surplus</v>
      </c>
      <c r="G258" t="str">
        <f>feed!G658</f>
        <v>Gandhi-like</v>
      </c>
      <c r="H258">
        <f>SUMPRODUCT(MID(0&amp;feed!H658,LARGE(INDEX(ISNUMBER(--MID(feed!H658,ROW($1:$19),1))*
ROW($1:$19),0),ROW($1:$19))+1,1)*10^ROW($1:$19)/10)</f>
        <v>3</v>
      </c>
      <c r="I258" t="str">
        <f>feed!I658</f>
        <v>Poor</v>
      </c>
      <c r="J258">
        <f>SUMPRODUCT(MID(0&amp;feed!J658,LARGE(INDEX(ISNUMBER(--MID(feed!J658,ROW($1:$19),1))*
ROW($1:$19),0),ROW($1:$19))+1,1)*10^ROW($1:$19)/10)</f>
        <v>11</v>
      </c>
      <c r="K258">
        <f>SUMPRODUCT(MID(0&amp;feed!K658,LARGE(INDEX(ISNUMBER(--MID(feed!K658,ROW($1:$19),1))*
ROW($1:$19),0),ROW($1:$19))+1,1)*10^ROW($1:$19)/10)</f>
        <v>33</v>
      </c>
      <c r="L258">
        <f>SUMPRODUCT(MID(0&amp;feed!L658,LARGE(INDEX(ISNUMBER(--MID(feed!L658,ROW($1:$19),1))*
ROW($1:$19),0),ROW($1:$19))+1,1)*10^ROW($1:$19)/10)</f>
        <v>7</v>
      </c>
      <c r="M258" t="str">
        <f>feed!M658</f>
        <v>Central Planning</v>
      </c>
      <c r="N258">
        <f>SUMPRODUCT(MID(0&amp;feed!N658,LARGE(INDEX(ISNUMBER(--MID(feed!N658,ROW($1:$5),1))*
ROW($1:$5),0),ROW($1:$5))+1,1)*10^ROW($1:$5)/10)</f>
        <v>895</v>
      </c>
      <c r="O258">
        <f>SUMPRODUCT(MID(0&amp;feed!O658,LARGE(INDEX(ISNUMBER(--MID(feed!O658,ROW($1:$5),1))*
ROW($1:$5),0),ROW($1:$5))+1,1)*10^ROW($1:$5)/10)</f>
        <v>130</v>
      </c>
      <c r="P258" t="str">
        <f>feed!P658</f>
        <v>Untapped</v>
      </c>
      <c r="Q258">
        <f>IF(P258=0,40, IF(P258="Depleted",0, IF(P258="Near Depletion",10, IF(P258="Plentiful",70, IF(P258="Untapped",90,"Error")))))</f>
        <v>90</v>
      </c>
      <c r="R258" t="str">
        <f>feed!Q658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feed!R658</f>
        <v>Caribbean</v>
      </c>
      <c r="U258" t="str">
        <f>feed!S658</f>
        <v>Soviet Union</v>
      </c>
      <c r="V2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38372</v>
      </c>
      <c r="W258" t="str">
        <f>feed!U658</f>
        <v>http://blocgame.com/stats.php?id=62580</v>
      </c>
      <c r="X258" s="4">
        <f>SUMPRODUCT(MID(0&amp;feed!V658,LARGE(INDEX(ISNUMBER(--MID(feed!V658,ROW($1:$5),1))*
ROW($1:$5),0),ROW($1:$5))+1,1)*10^ROW($1:$5)/10)</f>
        <v>0</v>
      </c>
      <c r="Y258">
        <f>feed!W658</f>
        <v>0</v>
      </c>
      <c r="Z258" s="4">
        <f>V258-H258*750-K258*375-L258*375</f>
        <v>21122</v>
      </c>
      <c r="AA258" s="8">
        <f>V258/N258</f>
        <v>42.873743016759775</v>
      </c>
      <c r="AB258" s="4">
        <f>N258/6</f>
        <v>149.16666666666666</v>
      </c>
      <c r="AC258" s="4">
        <f>V258/6</f>
        <v>6395.333333333333</v>
      </c>
    </row>
    <row r="259" spans="1:29" hidden="1" x14ac:dyDescent="0.25">
      <c r="A259" t="str">
        <f>feed!A486</f>
        <v>Lemonstan</v>
      </c>
      <c r="B259" t="str">
        <f>feed!B486</f>
        <v>Lemon</v>
      </c>
      <c r="C259" t="str">
        <f>feed!C486</f>
        <v>Brotherhood of Nod</v>
      </c>
      <c r="D259">
        <f>SUMPRODUCT(MID(0&amp;feed!D486,LARGE(INDEX(ISNUMBER(--MID(feed!D486,ROW($1:$19),1))*
ROW($1:$19),0),ROW($1:$19))+1,1)*10^ROW($1:$19)/10)</f>
        <v>156</v>
      </c>
      <c r="E259">
        <f>SUMPRODUCT(MID(0&amp;feed!E486,LARGE(INDEX(ISNUMBER(--MID(feed!E486,ROW($1:$19),1))*
ROW($1:$19),0),ROW($1:$19))+1,1)*10^ROW($1:$19)/10)</f>
        <v>8</v>
      </c>
      <c r="F259" t="str">
        <f>feed!F486</f>
        <v>Vietnam War surplus</v>
      </c>
      <c r="G259" t="str">
        <f>feed!G486</f>
        <v>Gandhi-like</v>
      </c>
      <c r="H259">
        <f>SUMPRODUCT(MID(0&amp;feed!H486,LARGE(INDEX(ISNUMBER(--MID(feed!H486,ROW($1:$19),1))*
ROW($1:$19),0),ROW($1:$19))+1,1)*10^ROW($1:$19)/10)</f>
        <v>3</v>
      </c>
      <c r="I259" t="str">
        <f>feed!I486</f>
        <v>Good</v>
      </c>
      <c r="J259">
        <f>SUMPRODUCT(MID(0&amp;feed!J486,LARGE(INDEX(ISNUMBER(--MID(feed!J486,ROW($1:$19),1))*
ROW($1:$19),0),ROW($1:$19))+1,1)*10^ROW($1:$19)/10)</f>
        <v>11</v>
      </c>
      <c r="K259">
        <f>SUMPRODUCT(MID(0&amp;feed!K486,LARGE(INDEX(ISNUMBER(--MID(feed!K486,ROW($1:$19),1))*
ROW($1:$19),0),ROW($1:$19))+1,1)*10^ROW($1:$19)/10)</f>
        <v>21</v>
      </c>
      <c r="L259">
        <f>SUMPRODUCT(MID(0&amp;feed!L486,LARGE(INDEX(ISNUMBER(--MID(feed!L486,ROW($1:$19),1))*
ROW($1:$19),0),ROW($1:$19))+1,1)*10^ROW($1:$19)/10)</f>
        <v>14</v>
      </c>
      <c r="M259" t="str">
        <f>feed!M486</f>
        <v>Central Planning</v>
      </c>
      <c r="N259">
        <f>SUMPRODUCT(MID(0&amp;feed!N486,LARGE(INDEX(ISNUMBER(--MID(feed!N486,ROW($1:$5),1))*
ROW($1:$5),0),ROW($1:$5))+1,1)*10^ROW($1:$5)/10)</f>
        <v>1329</v>
      </c>
      <c r="O259">
        <f>SUMPRODUCT(MID(0&amp;feed!O486,LARGE(INDEX(ISNUMBER(--MID(feed!O486,ROW($1:$5),1))*
ROW($1:$5),0),ROW($1:$5))+1,1)*10^ROW($1:$5)/10)</f>
        <v>7811</v>
      </c>
      <c r="P259" t="str">
        <f>feed!P486</f>
        <v>Untapped</v>
      </c>
      <c r="Q259">
        <f>IF(P259=0,40, IF(P259="Depleted",0, IF(P259="Near Depletion",10, IF(P259="Plentiful",70, IF(P259="Untapped",90,"Error")))))</f>
        <v>90</v>
      </c>
      <c r="R259" t="str">
        <f>feed!Q486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feed!R486</f>
        <v>Persia</v>
      </c>
      <c r="U259" t="str">
        <f>feed!S486</f>
        <v>Soviet Union</v>
      </c>
      <c r="V259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43950</v>
      </c>
      <c r="W259" t="str">
        <f>feed!U486</f>
        <v>http://blocgame.com/stats.php?id=40048</v>
      </c>
      <c r="X259" s="4">
        <f>SUMPRODUCT(MID(0&amp;feed!V486,LARGE(INDEX(ISNUMBER(--MID(feed!V486,ROW($1:$5),1))*
ROW($1:$5),0),ROW($1:$5))+1,1)*10^ROW($1:$5)/10)</f>
        <v>6</v>
      </c>
      <c r="Y259">
        <f>feed!W486</f>
        <v>0</v>
      </c>
      <c r="Z259" s="4">
        <f>V259-H259*750-K259*375-L259*375</f>
        <v>28575</v>
      </c>
      <c r="AA259" s="8">
        <f>V259/N259</f>
        <v>33.069977426636569</v>
      </c>
      <c r="AB259" s="4">
        <f>N259/6</f>
        <v>221.5</v>
      </c>
      <c r="AC259" s="4">
        <f>V259/6</f>
        <v>7325</v>
      </c>
    </row>
    <row r="260" spans="1:29" hidden="1" x14ac:dyDescent="0.25">
      <c r="A260" t="str">
        <f>feed!A551</f>
        <v>CLASSIFIED</v>
      </c>
      <c r="B260" t="str">
        <f>feed!B551</f>
        <v>unidentified</v>
      </c>
      <c r="C260" t="str">
        <f>feed!C551</f>
        <v>PIRATES</v>
      </c>
      <c r="D260">
        <f>SUMPRODUCT(MID(0&amp;feed!D551,LARGE(INDEX(ISNUMBER(--MID(feed!D551,ROW($1:$19),1))*
ROW($1:$19),0),ROW($1:$19))+1,1)*10^ROW($1:$19)/10)</f>
        <v>83</v>
      </c>
      <c r="E260">
        <f>SUMPRODUCT(MID(0&amp;feed!E551,LARGE(INDEX(ISNUMBER(--MID(feed!E551,ROW($1:$19),1))*
ROW($1:$19),0),ROW($1:$19))+1,1)*10^ROW($1:$19)/10)</f>
        <v>7</v>
      </c>
      <c r="F260" t="str">
        <f>feed!F551</f>
        <v>Second World War surplus</v>
      </c>
      <c r="G260" t="str">
        <f>feed!G551</f>
        <v>Gandhi-like</v>
      </c>
      <c r="H260">
        <f>SUMPRODUCT(MID(0&amp;feed!H551,LARGE(INDEX(ISNUMBER(--MID(feed!H551,ROW($1:$19),1))*
ROW($1:$19),0),ROW($1:$19))+1,1)*10^ROW($1:$19)/10)</f>
        <v>3</v>
      </c>
      <c r="I260" t="str">
        <f>feed!I551</f>
        <v>Good</v>
      </c>
      <c r="J260">
        <f>SUMPRODUCT(MID(0&amp;feed!J551,LARGE(INDEX(ISNUMBER(--MID(feed!J551,ROW($1:$19),1))*
ROW($1:$19),0),ROW($1:$19))+1,1)*10^ROW($1:$19)/10)</f>
        <v>11</v>
      </c>
      <c r="K260">
        <f>SUMPRODUCT(MID(0&amp;feed!K551,LARGE(INDEX(ISNUMBER(--MID(feed!K551,ROW($1:$19),1))*
ROW($1:$19),0),ROW($1:$19))+1,1)*10^ROW($1:$19)/10)</f>
        <v>20</v>
      </c>
      <c r="L260">
        <f>SUMPRODUCT(MID(0&amp;feed!L551,LARGE(INDEX(ISNUMBER(--MID(feed!L551,ROW($1:$19),1))*
ROW($1:$19),0),ROW($1:$19))+1,1)*10^ROW($1:$19)/10)</f>
        <v>10</v>
      </c>
      <c r="M260" t="str">
        <f>feed!M551</f>
        <v>Free Market</v>
      </c>
      <c r="N260">
        <f>SUMPRODUCT(MID(0&amp;feed!N551,LARGE(INDEX(ISNUMBER(--MID(feed!N551,ROW($1:$5),1))*
ROW($1:$5),0),ROW($1:$5))+1,1)*10^ROW($1:$5)/10)</f>
        <v>1136</v>
      </c>
      <c r="O260">
        <f>SUMPRODUCT(MID(0&amp;feed!O551,LARGE(INDEX(ISNUMBER(--MID(feed!O551,ROW($1:$5),1))*
ROW($1:$5),0),ROW($1:$5))+1,1)*10^ROW($1:$5)/10)</f>
        <v>52</v>
      </c>
      <c r="P260" t="str">
        <f>feed!P551</f>
        <v>Untapped</v>
      </c>
      <c r="Q260">
        <f>IF(P260=0,40, IF(P260="Depleted",0, IF(P260="Near Depletion",10, IF(P260="Plentiful",70, IF(P260="Untapped",90,"Error")))))</f>
        <v>90</v>
      </c>
      <c r="R260" t="str">
        <f>feed!Q551</f>
        <v>Powerful</v>
      </c>
      <c r="S260">
        <f>IF(R260="None",0, IF(R260="Meagre",1.5, IF(R260="Small",3, IF(R260="Mediocre",4.5, IF(R260="Somewhat Large",6, IF(R260="Large",7.5, IF(R260="Powerful",9, IF(R260="Very Powerful",10,"Error"))))))))</f>
        <v>9</v>
      </c>
      <c r="T260" t="str">
        <f>feed!R551</f>
        <v>East Indies</v>
      </c>
      <c r="U260" t="str">
        <f>feed!S551</f>
        <v>United States</v>
      </c>
      <c r="V260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28826</v>
      </c>
      <c r="W260" t="str">
        <f>feed!U551</f>
        <v>http://blocgame.com/stats.php?id=64604</v>
      </c>
      <c r="X260" s="4">
        <f>SUMPRODUCT(MID(0&amp;feed!V551,LARGE(INDEX(ISNUMBER(--MID(feed!V551,ROW($1:$5),1))*
ROW($1:$5),0),ROW($1:$5))+1,1)*10^ROW($1:$5)/10)</f>
        <v>1</v>
      </c>
      <c r="Y260">
        <f>feed!W551</f>
        <v>0</v>
      </c>
      <c r="Z260" s="4">
        <f>V260-H260*750-K260*375-L260*375</f>
        <v>15326</v>
      </c>
      <c r="AA260" s="8">
        <f>V260/N260</f>
        <v>25.375</v>
      </c>
      <c r="AB260" s="4">
        <f>N260/6</f>
        <v>189.33333333333334</v>
      </c>
      <c r="AC260" s="4">
        <f>V260/6</f>
        <v>4804.333333333333</v>
      </c>
    </row>
    <row r="261" spans="1:29" hidden="1" x14ac:dyDescent="0.25">
      <c r="A261" t="str">
        <f>feed!A417</f>
        <v>Skhimm</v>
      </c>
      <c r="B261" t="str">
        <f>feed!B417</f>
        <v>Ept2415</v>
      </c>
      <c r="C261" t="str">
        <f>feed!C417</f>
        <v>Brotherhood of Nod</v>
      </c>
      <c r="D261">
        <f>SUMPRODUCT(MID(0&amp;feed!D417,LARGE(INDEX(ISNUMBER(--MID(feed!D417,ROW($1:$19),1))*
ROW($1:$19),0),ROW($1:$19))+1,1)*10^ROW($1:$19)/10)</f>
        <v>87</v>
      </c>
      <c r="E261">
        <f>SUMPRODUCT(MID(0&amp;feed!E417,LARGE(INDEX(ISNUMBER(--MID(feed!E417,ROW($1:$19),1))*
ROW($1:$19),0),ROW($1:$19))+1,1)*10^ROW($1:$19)/10)</f>
        <v>3</v>
      </c>
      <c r="F261" t="str">
        <f>feed!F417</f>
        <v>Second World War surplus</v>
      </c>
      <c r="G261" t="str">
        <f>feed!G417</f>
        <v>Gandhi-like</v>
      </c>
      <c r="H261">
        <f>SUMPRODUCT(MID(0&amp;feed!H417,LARGE(INDEX(ISNUMBER(--MID(feed!H417,ROW($1:$19),1))*
ROW($1:$19),0),ROW($1:$19))+1,1)*10^ROW($1:$19)/10)</f>
        <v>3</v>
      </c>
      <c r="I261" t="str">
        <f>feed!I417</f>
        <v>Standard</v>
      </c>
      <c r="J261">
        <f>SUMPRODUCT(MID(0&amp;feed!J417,LARGE(INDEX(ISNUMBER(--MID(feed!J417,ROW($1:$19),1))*
ROW($1:$19),0),ROW($1:$19))+1,1)*10^ROW($1:$19)/10)</f>
        <v>11</v>
      </c>
      <c r="K261">
        <f>SUMPRODUCT(MID(0&amp;feed!K417,LARGE(INDEX(ISNUMBER(--MID(feed!K417,ROW($1:$19),1))*
ROW($1:$19),0),ROW($1:$19))+1,1)*10^ROW($1:$19)/10)</f>
        <v>37</v>
      </c>
      <c r="L261">
        <f>SUMPRODUCT(MID(0&amp;feed!L417,LARGE(INDEX(ISNUMBER(--MID(feed!L417,ROW($1:$19),1))*
ROW($1:$19),0),ROW($1:$19))+1,1)*10^ROW($1:$19)/10)</f>
        <v>22</v>
      </c>
      <c r="M261" t="str">
        <f>feed!M417</f>
        <v>Central Planning</v>
      </c>
      <c r="N261">
        <f>SUMPRODUCT(MID(0&amp;feed!N417,LARGE(INDEX(ISNUMBER(--MID(feed!N417,ROW($1:$5),1))*
ROW($1:$5),0),ROW($1:$5))+1,1)*10^ROW($1:$5)/10)</f>
        <v>1579</v>
      </c>
      <c r="O261">
        <f>SUMPRODUCT(MID(0&amp;feed!O417,LARGE(INDEX(ISNUMBER(--MID(feed!O417,ROW($1:$5),1))*
ROW($1:$5),0),ROW($1:$5))+1,1)*10^ROW($1:$5)/10)</f>
        <v>4742</v>
      </c>
      <c r="P261" t="str">
        <f>feed!P417</f>
        <v>Untapped</v>
      </c>
      <c r="Q261">
        <f>IF(P261=0,40, IF(P261="Depleted",0, IF(P261="Near Depletion",10, IF(P261="Plentiful",70, IF(P261="Untapped",90,"Error")))))</f>
        <v>90</v>
      </c>
      <c r="R261" t="str">
        <f>feed!Q417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feed!R417</f>
        <v>Persia</v>
      </c>
      <c r="U261" t="str">
        <f>feed!S417</f>
        <v>Soviet Union</v>
      </c>
      <c r="V261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37771</v>
      </c>
      <c r="W261" t="str">
        <f>feed!U417</f>
        <v>http://blocgame.com/stats.php?id=52362</v>
      </c>
      <c r="X261" s="4">
        <f>SUMPRODUCT(MID(0&amp;feed!V417,LARGE(INDEX(ISNUMBER(--MID(feed!V417,ROW($1:$5),1))*
ROW($1:$5),0),ROW($1:$5))+1,1)*10^ROW($1:$5)/10)</f>
        <v>0</v>
      </c>
      <c r="Y261">
        <f>feed!W417</f>
        <v>0</v>
      </c>
      <c r="Z261" s="4">
        <f>V261-H261*750-K261*375-L261*375</f>
        <v>13396</v>
      </c>
      <c r="AA261" s="8">
        <f>V261/N261</f>
        <v>23.920835972134263</v>
      </c>
      <c r="AB261" s="4">
        <f>N261/6</f>
        <v>263.16666666666669</v>
      </c>
      <c r="AC261" s="4">
        <f>V261/6</f>
        <v>6295.166666666667</v>
      </c>
    </row>
    <row r="262" spans="1:29" hidden="1" x14ac:dyDescent="0.25">
      <c r="A262" t="str">
        <f>feed!A257</f>
        <v>kufr conquerors</v>
      </c>
      <c r="B262" t="str">
        <f>feed!B257</f>
        <v>SilversLegend</v>
      </c>
      <c r="C262" t="str">
        <f>feed!C257</f>
        <v>Brotherhood of Nod</v>
      </c>
      <c r="D262">
        <f>SUMPRODUCT(MID(0&amp;feed!D257,LARGE(INDEX(ISNUMBER(--MID(feed!D257,ROW($1:$19),1))*
ROW($1:$19),0),ROW($1:$19))+1,1)*10^ROW($1:$19)/10)</f>
        <v>78</v>
      </c>
      <c r="E262">
        <f>SUMPRODUCT(MID(0&amp;feed!E257,LARGE(INDEX(ISNUMBER(--MID(feed!E257,ROW($1:$19),1))*
ROW($1:$19),0),ROW($1:$19))+1,1)*10^ROW($1:$19)/10)</f>
        <v>11</v>
      </c>
      <c r="F262" t="str">
        <f>feed!F257</f>
        <v>Korean War surplus</v>
      </c>
      <c r="G262" t="str">
        <f>feed!G257</f>
        <v>Gandhi-like</v>
      </c>
      <c r="H262">
        <f>SUMPRODUCT(MID(0&amp;feed!H257,LARGE(INDEX(ISNUMBER(--MID(feed!H257,ROW($1:$19),1))*
ROW($1:$19),0),ROW($1:$19))+1,1)*10^ROW($1:$19)/10)</f>
        <v>3</v>
      </c>
      <c r="I262" t="str">
        <f>feed!I257</f>
        <v>Elite</v>
      </c>
      <c r="J262">
        <f>SUMPRODUCT(MID(0&amp;feed!J257,LARGE(INDEX(ISNUMBER(--MID(feed!J257,ROW($1:$19),1))*
ROW($1:$19),0),ROW($1:$19))+1,1)*10^ROW($1:$19)/10)</f>
        <v>11</v>
      </c>
      <c r="K262">
        <f>SUMPRODUCT(MID(0&amp;feed!K257,LARGE(INDEX(ISNUMBER(--MID(feed!K257,ROW($1:$19),1))*
ROW($1:$19),0),ROW($1:$19))+1,1)*10^ROW($1:$19)/10)</f>
        <v>23</v>
      </c>
      <c r="L262">
        <f>SUMPRODUCT(MID(0&amp;feed!L257,LARGE(INDEX(ISNUMBER(--MID(feed!L257,ROW($1:$19),1))*
ROW($1:$19),0),ROW($1:$19))+1,1)*10^ROW($1:$19)/10)</f>
        <v>1</v>
      </c>
      <c r="M262" t="str">
        <f>feed!M257</f>
        <v>Central Planning</v>
      </c>
      <c r="N262">
        <f>SUMPRODUCT(MID(0&amp;feed!N257,LARGE(INDEX(ISNUMBER(--MID(feed!N257,ROW($1:$5),1))*
ROW($1:$5),0),ROW($1:$5))+1,1)*10^ROW($1:$5)/10)</f>
        <v>2251</v>
      </c>
      <c r="O262">
        <f>SUMPRODUCT(MID(0&amp;feed!O257,LARGE(INDEX(ISNUMBER(--MID(feed!O257,ROW($1:$5),1))*
ROW($1:$5),0),ROW($1:$5))+1,1)*10^ROW($1:$5)/10)</f>
        <v>136</v>
      </c>
      <c r="P262" t="str">
        <f>feed!P257</f>
        <v>Untapped</v>
      </c>
      <c r="Q262">
        <f>IF(P262=0,40, IF(P262="Depleted",0, IF(P262="Near Depletion",10, IF(P262="Plentiful",70, IF(P262="Untapped",90,"Error")))))</f>
        <v>90</v>
      </c>
      <c r="R262" t="str">
        <f>feed!Q257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feed!R257</f>
        <v>Southern Africa</v>
      </c>
      <c r="U262" t="str">
        <f>feed!S257</f>
        <v>Soviet Union</v>
      </c>
      <c r="V26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24173</v>
      </c>
      <c r="W262" t="str">
        <f>feed!U257</f>
        <v>http://blocgame.com/stats.php?id=59579</v>
      </c>
      <c r="X262" s="4">
        <f>SUMPRODUCT(MID(0&amp;feed!V257,LARGE(INDEX(ISNUMBER(--MID(feed!V257,ROW($1:$5),1))*
ROW($1:$5),0),ROW($1:$5))+1,1)*10^ROW($1:$5)/10)</f>
        <v>0</v>
      </c>
      <c r="Y262">
        <f>feed!W257</f>
        <v>0</v>
      </c>
      <c r="Z262" s="4">
        <f>V262-H262*750-K262*375-L262*375</f>
        <v>12923</v>
      </c>
      <c r="AA262" s="8">
        <f>V262/N262</f>
        <v>10.738782763216348</v>
      </c>
      <c r="AB262" s="4">
        <f>N262/6</f>
        <v>375.16666666666669</v>
      </c>
      <c r="AC262" s="4">
        <f>V262/6</f>
        <v>4028.8333333333335</v>
      </c>
    </row>
    <row r="263" spans="1:29" hidden="1" x14ac:dyDescent="0.25">
      <c r="A263" t="str">
        <f>feed!A119</f>
        <v>Fongelesia</v>
      </c>
      <c r="B263" t="str">
        <f>feed!B119</f>
        <v>Fong</v>
      </c>
      <c r="C263">
        <f>feed!C119</f>
        <v>0</v>
      </c>
      <c r="D263">
        <f>SUMPRODUCT(MID(0&amp;feed!D119,LARGE(INDEX(ISNUMBER(--MID(feed!D119,ROW($1:$19),1))*
ROW($1:$19),0),ROW($1:$19))+1,1)*10^ROW($1:$19)/10)</f>
        <v>8</v>
      </c>
      <c r="E263">
        <f>SUMPRODUCT(MID(0&amp;feed!E119,LARGE(INDEX(ISNUMBER(--MID(feed!E119,ROW($1:$19),1))*
ROW($1:$19),0),ROW($1:$19))+1,1)*10^ROW($1:$19)/10)</f>
        <v>2</v>
      </c>
      <c r="F263" t="str">
        <f>feed!F119</f>
        <v>Korean War surplus</v>
      </c>
      <c r="G263" t="str">
        <f>feed!G119</f>
        <v>Gandhi-like</v>
      </c>
      <c r="H263">
        <f>SUMPRODUCT(MID(0&amp;feed!H119,LARGE(INDEX(ISNUMBER(--MID(feed!H119,ROW($1:$19),1))*
ROW($1:$19),0),ROW($1:$19))+1,1)*10^ROW($1:$19)/10)</f>
        <v>3</v>
      </c>
      <c r="I263" t="str">
        <f>feed!I119</f>
        <v>Good</v>
      </c>
      <c r="J263">
        <f>SUMPRODUCT(MID(0&amp;feed!J119,LARGE(INDEX(ISNUMBER(--MID(feed!J119,ROW($1:$19),1))*
ROW($1:$19),0),ROW($1:$19))+1,1)*10^ROW($1:$19)/10)</f>
        <v>11</v>
      </c>
      <c r="K263">
        <f>SUMPRODUCT(MID(0&amp;feed!K119,LARGE(INDEX(ISNUMBER(--MID(feed!K119,ROW($1:$19),1))*
ROW($1:$19),0),ROW($1:$19))+1,1)*10^ROW($1:$19)/10)</f>
        <v>3</v>
      </c>
      <c r="L263">
        <f>SUMPRODUCT(MID(0&amp;feed!L119,LARGE(INDEX(ISNUMBER(--MID(feed!L119,ROW($1:$19),1))*
ROW($1:$19),0),ROW($1:$19))+1,1)*10^ROW($1:$19)/10)</f>
        <v>3</v>
      </c>
      <c r="M263" t="str">
        <f>feed!M119</f>
        <v>Free Market</v>
      </c>
      <c r="N263">
        <f>SUMPRODUCT(MID(0&amp;feed!N119,LARGE(INDEX(ISNUMBER(--MID(feed!N119,ROW($1:$5),1))*
ROW($1:$5),0),ROW($1:$5))+1,1)*10^ROW($1:$5)/10)</f>
        <v>3170</v>
      </c>
      <c r="O263">
        <f>SUMPRODUCT(MID(0&amp;feed!O119,LARGE(INDEX(ISNUMBER(--MID(feed!O119,ROW($1:$5),1))*
ROW($1:$5),0),ROW($1:$5))+1,1)*10^ROW($1:$5)/10)</f>
        <v>76</v>
      </c>
      <c r="P263" t="str">
        <f>feed!P119</f>
        <v>Untapped</v>
      </c>
      <c r="Q263">
        <f>IF(P263=0,40, IF(P263="Depleted",0, IF(P263="Near Depletion",10, IF(P263="Plentiful",70, IF(P263="Untapped",90,"Error")))))</f>
        <v>90</v>
      </c>
      <c r="R263" t="str">
        <f>feed!Q119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feed!R119</f>
        <v>Pacific Rim</v>
      </c>
      <c r="U263" t="str">
        <f>feed!S119</f>
        <v>United States</v>
      </c>
      <c r="V26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22783</v>
      </c>
      <c r="W263" t="str">
        <f>feed!U119</f>
        <v>http://blocgame.com/stats.php?id=63041</v>
      </c>
      <c r="X263" s="4">
        <f>SUMPRODUCT(MID(0&amp;feed!V119,LARGE(INDEX(ISNUMBER(--MID(feed!V119,ROW($1:$5),1))*
ROW($1:$5),0),ROW($1:$5))+1,1)*10^ROW($1:$5)/10)</f>
        <v>0</v>
      </c>
      <c r="Y263">
        <f>feed!W119</f>
        <v>0</v>
      </c>
      <c r="Z263" s="4">
        <f>V263-H263*750-K263*375-L263*375</f>
        <v>18283</v>
      </c>
      <c r="AA263" s="8">
        <f>V263/N263</f>
        <v>7.1870662460567827</v>
      </c>
      <c r="AB263" s="4">
        <f>N263/6</f>
        <v>528.33333333333337</v>
      </c>
      <c r="AC263" s="4">
        <f>V263/6</f>
        <v>3797.1666666666665</v>
      </c>
    </row>
    <row r="264" spans="1:29" hidden="1" x14ac:dyDescent="0.25">
      <c r="A264" t="str">
        <f>feed!A571</f>
        <v>WUBstep</v>
      </c>
      <c r="B264" t="str">
        <f>feed!B571</f>
        <v>WUBstep</v>
      </c>
      <c r="C264" t="str">
        <f>feed!C571</f>
        <v>Brotherhood of Nod</v>
      </c>
      <c r="D264">
        <f>SUMPRODUCT(MID(0&amp;feed!D571,LARGE(INDEX(ISNUMBER(--MID(feed!D571,ROW($1:$19),1))*
ROW($1:$19),0),ROW($1:$19))+1,1)*10^ROW($1:$19)/10)</f>
        <v>94</v>
      </c>
      <c r="E264">
        <f>SUMPRODUCT(MID(0&amp;feed!E571,LARGE(INDEX(ISNUMBER(--MID(feed!E571,ROW($1:$19),1))*
ROW($1:$19),0),ROW($1:$19))+1,1)*10^ROW($1:$19)/10)</f>
        <v>3</v>
      </c>
      <c r="F264" t="str">
        <f>feed!F571</f>
        <v>Korean War surplus</v>
      </c>
      <c r="G264" t="str">
        <f>feed!G571</f>
        <v>Gandhi-like</v>
      </c>
      <c r="H264">
        <f>SUMPRODUCT(MID(0&amp;feed!H571,LARGE(INDEX(ISNUMBER(--MID(feed!H571,ROW($1:$19),1))*
ROW($1:$19),0),ROW($1:$19))+1,1)*10^ROW($1:$19)/10)</f>
        <v>3</v>
      </c>
      <c r="I264" t="str">
        <f>feed!I571</f>
        <v>Standard</v>
      </c>
      <c r="J264">
        <f>SUMPRODUCT(MID(0&amp;feed!J571,LARGE(INDEX(ISNUMBER(--MID(feed!J571,ROW($1:$19),1))*
ROW($1:$19),0),ROW($1:$19))+1,1)*10^ROW($1:$19)/10)</f>
        <v>10</v>
      </c>
      <c r="K264">
        <f>SUMPRODUCT(MID(0&amp;feed!K571,LARGE(INDEX(ISNUMBER(--MID(feed!K571,ROW($1:$19),1))*
ROW($1:$19),0),ROW($1:$19))+1,1)*10^ROW($1:$19)/10)</f>
        <v>38</v>
      </c>
      <c r="L264">
        <f>SUMPRODUCT(MID(0&amp;feed!L571,LARGE(INDEX(ISNUMBER(--MID(feed!L571,ROW($1:$19),1))*
ROW($1:$19),0),ROW($1:$19))+1,1)*10^ROW($1:$19)/10)</f>
        <v>21</v>
      </c>
      <c r="M264" t="str">
        <f>feed!M571</f>
        <v>Central Planning</v>
      </c>
      <c r="N264">
        <f>SUMPRODUCT(MID(0&amp;feed!N571,LARGE(INDEX(ISNUMBER(--MID(feed!N571,ROW($1:$5),1))*
ROW($1:$5),0),ROW($1:$5))+1,1)*10^ROW($1:$5)/10)</f>
        <v>1079</v>
      </c>
      <c r="O264">
        <f>SUMPRODUCT(MID(0&amp;feed!O571,LARGE(INDEX(ISNUMBER(--MID(feed!O571,ROW($1:$5),1))*
ROW($1:$5),0),ROW($1:$5))+1,1)*10^ROW($1:$5)/10)</f>
        <v>3367</v>
      </c>
      <c r="P264" t="str">
        <f>feed!P571</f>
        <v>Untapped</v>
      </c>
      <c r="Q264">
        <f>IF(P264=0,40, IF(P264="Depleted",0, IF(P264="Near Depletion",10, IF(P264="Plentiful",70, IF(P264="Untapped",90,"Error")))))</f>
        <v>90</v>
      </c>
      <c r="R264" t="str">
        <f>feed!Q571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feed!R571</f>
        <v>Persia</v>
      </c>
      <c r="U264" t="str">
        <f>feed!S571</f>
        <v>Soviet Union</v>
      </c>
      <c r="V264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48861</v>
      </c>
      <c r="W264" t="str">
        <f>feed!U571</f>
        <v>http://blocgame.com/stats.php?id=39023</v>
      </c>
      <c r="X264" s="4">
        <f>SUMPRODUCT(MID(0&amp;feed!V571,LARGE(INDEX(ISNUMBER(--MID(feed!V571,ROW($1:$5),1))*
ROW($1:$5),0),ROW($1:$5))+1,1)*10^ROW($1:$5)/10)</f>
        <v>0</v>
      </c>
      <c r="Y264">
        <f>feed!W571</f>
        <v>0</v>
      </c>
      <c r="Z264" s="4">
        <f>V264-H264*750-K264*375-L264*375</f>
        <v>24486</v>
      </c>
      <c r="AA264" s="8">
        <f>V264/N264</f>
        <v>45.283595922150141</v>
      </c>
      <c r="AB264" s="4">
        <f>N264/6</f>
        <v>179.83333333333334</v>
      </c>
      <c r="AC264" s="4">
        <f>V264/6</f>
        <v>8143.5</v>
      </c>
    </row>
    <row r="265" spans="1:29" hidden="1" x14ac:dyDescent="0.25">
      <c r="A265" t="str">
        <f>feed!A223</f>
        <v>Puella-Magia</v>
      </c>
      <c r="B265" t="str">
        <f>feed!B223</f>
        <v>Emily</v>
      </c>
      <c r="C265" t="str">
        <f>feed!C223</f>
        <v>Brotherhood of Nod</v>
      </c>
      <c r="D265">
        <f>SUMPRODUCT(MID(0&amp;feed!D223,LARGE(INDEX(ISNUMBER(--MID(feed!D223,ROW($1:$19),1))*
ROW($1:$19),0),ROW($1:$19))+1,1)*10^ROW($1:$19)/10)</f>
        <v>98</v>
      </c>
      <c r="E265">
        <f>SUMPRODUCT(MID(0&amp;feed!E223,LARGE(INDEX(ISNUMBER(--MID(feed!E223,ROW($1:$19),1))*
ROW($1:$19),0),ROW($1:$19))+1,1)*10^ROW($1:$19)/10)</f>
        <v>7</v>
      </c>
      <c r="F265" t="str">
        <f>feed!F223</f>
        <v>Korean War surplus</v>
      </c>
      <c r="G265" t="str">
        <f>feed!G223</f>
        <v>Gandhi-like</v>
      </c>
      <c r="H265">
        <f>SUMPRODUCT(MID(0&amp;feed!H223,LARGE(INDEX(ISNUMBER(--MID(feed!H223,ROW($1:$19),1))*
ROW($1:$19),0),ROW($1:$19))+1,1)*10^ROW($1:$19)/10)</f>
        <v>3</v>
      </c>
      <c r="I265" t="str">
        <f>feed!I223</f>
        <v>Good</v>
      </c>
      <c r="J265">
        <f>SUMPRODUCT(MID(0&amp;feed!J223,LARGE(INDEX(ISNUMBER(--MID(feed!J223,ROW($1:$19),1))*
ROW($1:$19),0),ROW($1:$19))+1,1)*10^ROW($1:$19)/10)</f>
        <v>10</v>
      </c>
      <c r="K265">
        <f>SUMPRODUCT(MID(0&amp;feed!K223,LARGE(INDEX(ISNUMBER(--MID(feed!K223,ROW($1:$19),1))*
ROW($1:$19),0),ROW($1:$19))+1,1)*10^ROW($1:$19)/10)</f>
        <v>19</v>
      </c>
      <c r="L265">
        <f>SUMPRODUCT(MID(0&amp;feed!L223,LARGE(INDEX(ISNUMBER(--MID(feed!L223,ROW($1:$19),1))*
ROW($1:$19),0),ROW($1:$19))+1,1)*10^ROW($1:$19)/10)</f>
        <v>10</v>
      </c>
      <c r="M265" t="str">
        <f>feed!M223</f>
        <v>Central Planning</v>
      </c>
      <c r="N265">
        <f>SUMPRODUCT(MID(0&amp;feed!N223,LARGE(INDEX(ISNUMBER(--MID(feed!N223,ROW($1:$5),1))*
ROW($1:$5),0),ROW($1:$5))+1,1)*10^ROW($1:$5)/10)</f>
        <v>2437</v>
      </c>
      <c r="O265">
        <f>SUMPRODUCT(MID(0&amp;feed!O223,LARGE(INDEX(ISNUMBER(--MID(feed!O223,ROW($1:$5),1))*
ROW($1:$5),0),ROW($1:$5))+1,1)*10^ROW($1:$5)/10)</f>
        <v>976</v>
      </c>
      <c r="P265" t="str">
        <f>feed!P223</f>
        <v>Untapped</v>
      </c>
      <c r="Q265">
        <f>IF(P265=0,40, IF(P265="Depleted",0, IF(P265="Near Depletion",10, IF(P265="Plentiful",70, IF(P265="Untapped",90,"Error")))))</f>
        <v>90</v>
      </c>
      <c r="R265" t="str">
        <f>feed!Q223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feed!R223</f>
        <v>Persia</v>
      </c>
      <c r="U265" t="str">
        <f>feed!S223</f>
        <v>Soviet Union</v>
      </c>
      <c r="V265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34702</v>
      </c>
      <c r="W265" t="str">
        <f>feed!U223</f>
        <v>http://blocgame.com/stats.php?id=35958</v>
      </c>
      <c r="X265" s="4">
        <f>SUMPRODUCT(MID(0&amp;feed!V223,LARGE(INDEX(ISNUMBER(--MID(feed!V223,ROW($1:$5),1))*
ROW($1:$5),0),ROW($1:$5))+1,1)*10^ROW($1:$5)/10)</f>
        <v>0</v>
      </c>
      <c r="Y265">
        <f>feed!W223</f>
        <v>0</v>
      </c>
      <c r="Z265" s="4">
        <f>V265-H265*750-K265*375-L265*375</f>
        <v>21577</v>
      </c>
      <c r="AA265" s="8">
        <f>V265/N265</f>
        <v>14.239638900287238</v>
      </c>
      <c r="AB265" s="4">
        <f>N265/6</f>
        <v>406.16666666666669</v>
      </c>
      <c r="AC265" s="4">
        <f>V265/6</f>
        <v>5783.666666666667</v>
      </c>
    </row>
    <row r="266" spans="1:29" hidden="1" x14ac:dyDescent="0.25">
      <c r="A266" t="str">
        <f>feed!A399</f>
        <v>melayuraya</v>
      </c>
      <c r="B266" t="str">
        <f>feed!B399</f>
        <v>bangsamelayu</v>
      </c>
      <c r="C266" t="str">
        <f>feed!C399</f>
        <v>Pakatan Melayu</v>
      </c>
      <c r="D266">
        <f>SUMPRODUCT(MID(0&amp;feed!D399,LARGE(INDEX(ISNUMBER(--MID(feed!D399,ROW($1:$19),1))*
ROW($1:$19),0),ROW($1:$19))+1,1)*10^ROW($1:$19)/10)</f>
        <v>8</v>
      </c>
      <c r="E266">
        <f>SUMPRODUCT(MID(0&amp;feed!E399,LARGE(INDEX(ISNUMBER(--MID(feed!E399,ROW($1:$19),1))*
ROW($1:$19),0),ROW($1:$19))+1,1)*10^ROW($1:$19)/10)</f>
        <v>0</v>
      </c>
      <c r="F266" t="str">
        <f>feed!F399</f>
        <v>Second World War surplus</v>
      </c>
      <c r="G266" t="str">
        <f>feed!G399</f>
        <v>Good</v>
      </c>
      <c r="H266">
        <f>SUMPRODUCT(MID(0&amp;feed!H399,LARGE(INDEX(ISNUMBER(--MID(feed!H399,ROW($1:$19),1))*
ROW($1:$19),0),ROW($1:$19))+1,1)*10^ROW($1:$19)/10)</f>
        <v>3</v>
      </c>
      <c r="I266" t="str">
        <f>feed!I399</f>
        <v>Undisciplined Rabble</v>
      </c>
      <c r="J266">
        <f>SUMPRODUCT(MID(0&amp;feed!J399,LARGE(INDEX(ISNUMBER(--MID(feed!J399,ROW($1:$19),1))*
ROW($1:$19),0),ROW($1:$19))+1,1)*10^ROW($1:$19)/10)</f>
        <v>10</v>
      </c>
      <c r="K266">
        <f>SUMPRODUCT(MID(0&amp;feed!K399,LARGE(INDEX(ISNUMBER(--MID(feed!K399,ROW($1:$19),1))*
ROW($1:$19),0),ROW($1:$19))+1,1)*10^ROW($1:$19)/10)</f>
        <v>22</v>
      </c>
      <c r="L266">
        <f>SUMPRODUCT(MID(0&amp;feed!L399,LARGE(INDEX(ISNUMBER(--MID(feed!L399,ROW($1:$19),1))*
ROW($1:$19),0),ROW($1:$19))+1,1)*10^ROW($1:$19)/10)</f>
        <v>8</v>
      </c>
      <c r="M266" t="str">
        <f>feed!M399</f>
        <v>Mixed Economy</v>
      </c>
      <c r="N266">
        <f>SUMPRODUCT(MID(0&amp;feed!N399,LARGE(INDEX(ISNUMBER(--MID(feed!N399,ROW($1:$5),1))*
ROW($1:$5),0),ROW($1:$5))+1,1)*10^ROW($1:$5)/10)</f>
        <v>1664</v>
      </c>
      <c r="O266">
        <f>SUMPRODUCT(MID(0&amp;feed!O399,LARGE(INDEX(ISNUMBER(--MID(feed!O399,ROW($1:$5),1))*
ROW($1:$5),0),ROW($1:$5))+1,1)*10^ROW($1:$5)/10)</f>
        <v>21</v>
      </c>
      <c r="P266">
        <f>feed!P399</f>
        <v>0</v>
      </c>
      <c r="Q266">
        <f>IF(P266=0,40, IF(P266="Depleted",0, IF(P266="Near Depletion",10, IF(P266="Plentiful",70, IF(P266="Untapped",90,"Error")))))</f>
        <v>40</v>
      </c>
      <c r="R266" t="str">
        <f>feed!Q399</f>
        <v>Small</v>
      </c>
      <c r="S266">
        <f>IF(R266="None",0, IF(R266="Meagre",1.5, IF(R266="Small",3, IF(R266="Mediocre",4.5, IF(R266="Somewhat Large",6, IF(R266="Large",7.5, IF(R266="Powerful",9, IF(R266="Very Powerful",10,"Error"))))))))</f>
        <v>3</v>
      </c>
      <c r="T266" t="str">
        <f>feed!R399</f>
        <v>The Subcontinent</v>
      </c>
      <c r="U266" t="str">
        <f>feed!S399</f>
        <v>Neutral</v>
      </c>
      <c r="V266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11280</v>
      </c>
      <c r="W266" t="str">
        <f>feed!U399</f>
        <v>http://blocgame.com/stats.php?id=63546</v>
      </c>
      <c r="X266" s="4">
        <f>SUMPRODUCT(MID(0&amp;feed!V399,LARGE(INDEX(ISNUMBER(--MID(feed!V399,ROW($1:$5),1))*
ROW($1:$5),0),ROW($1:$5))+1,1)*10^ROW($1:$5)/10)</f>
        <v>0</v>
      </c>
      <c r="Y266">
        <f>feed!W399</f>
        <v>0</v>
      </c>
      <c r="Z266" s="4">
        <f>V266-H266*750-K266*375-L266*375</f>
        <v>-2220</v>
      </c>
      <c r="AA266" s="8">
        <f>V266/N266</f>
        <v>6.7788461538461542</v>
      </c>
      <c r="AB266" s="4">
        <f>N266/6</f>
        <v>277.33333333333331</v>
      </c>
      <c r="AC266" s="4">
        <f>V266/6</f>
        <v>1880</v>
      </c>
    </row>
    <row r="267" spans="1:29" hidden="1" x14ac:dyDescent="0.25">
      <c r="A267" t="str">
        <f>feed!A823</f>
        <v>malaysian</v>
      </c>
      <c r="B267" t="str">
        <f>feed!B823</f>
        <v>malaysian</v>
      </c>
      <c r="C267" t="str">
        <f>feed!C823</f>
        <v>Pakatan Melayu</v>
      </c>
      <c r="D267">
        <f>SUMPRODUCT(MID(0&amp;feed!D823,LARGE(INDEX(ISNUMBER(--MID(feed!D823,ROW($1:$19),1))*
ROW($1:$19),0),ROW($1:$19))+1,1)*10^ROW($1:$19)/10)</f>
        <v>78</v>
      </c>
      <c r="E267">
        <f>SUMPRODUCT(MID(0&amp;feed!E823,LARGE(INDEX(ISNUMBER(--MID(feed!E823,ROW($1:$19),1))*
ROW($1:$19),0),ROW($1:$19))+1,1)*10^ROW($1:$19)/10)</f>
        <v>3</v>
      </c>
      <c r="F267" t="str">
        <f>feed!F823</f>
        <v>Second World War surplus</v>
      </c>
      <c r="G267" t="str">
        <f>feed!G823</f>
        <v>Good</v>
      </c>
      <c r="H267">
        <f>SUMPRODUCT(MID(0&amp;feed!H823,LARGE(INDEX(ISNUMBER(--MID(feed!H823,ROW($1:$19),1))*
ROW($1:$19),0),ROW($1:$19))+1,1)*10^ROW($1:$19)/10)</f>
        <v>3</v>
      </c>
      <c r="I267" t="str">
        <f>feed!I823</f>
        <v>Good</v>
      </c>
      <c r="J267">
        <f>SUMPRODUCT(MID(0&amp;feed!J823,LARGE(INDEX(ISNUMBER(--MID(feed!J823,ROW($1:$19),1))*
ROW($1:$19),0),ROW($1:$19))+1,1)*10^ROW($1:$19)/10)</f>
        <v>9</v>
      </c>
      <c r="K267">
        <f>SUMPRODUCT(MID(0&amp;feed!K823,LARGE(INDEX(ISNUMBER(--MID(feed!K823,ROW($1:$19),1))*
ROW($1:$19),0),ROW($1:$19))+1,1)*10^ROW($1:$19)/10)</f>
        <v>9</v>
      </c>
      <c r="L267">
        <f>SUMPRODUCT(MID(0&amp;feed!L823,LARGE(INDEX(ISNUMBER(--MID(feed!L823,ROW($1:$19),1))*
ROW($1:$19),0),ROW($1:$19))+1,1)*10^ROW($1:$19)/10)</f>
        <v>0</v>
      </c>
      <c r="M267" t="str">
        <f>feed!M823</f>
        <v>Central Planning</v>
      </c>
      <c r="N267">
        <f>SUMPRODUCT(MID(0&amp;feed!N823,LARGE(INDEX(ISNUMBER(--MID(feed!N823,ROW($1:$5),1))*
ROW($1:$5),0),ROW($1:$5))+1,1)*10^ROW($1:$5)/10)</f>
        <v>555</v>
      </c>
      <c r="O267">
        <f>SUMPRODUCT(MID(0&amp;feed!O823,LARGE(INDEX(ISNUMBER(--MID(feed!O823,ROW($1:$5),1))*
ROW($1:$5),0),ROW($1:$5))+1,1)*10^ROW($1:$5)/10)</f>
        <v>561</v>
      </c>
      <c r="P267" t="str">
        <f>feed!P823</f>
        <v>Untapped</v>
      </c>
      <c r="Q267">
        <f>IF(P267=0,40, IF(P267="Depleted",0, IF(P267="Near Depletion",10, IF(P267="Plentiful",70, IF(P267="Untapped",90,"Error")))))</f>
        <v>90</v>
      </c>
      <c r="R267" t="str">
        <f>feed!Q823</f>
        <v>Mediocre</v>
      </c>
      <c r="S267">
        <f>IF(R267="None",0, IF(R267="Meagre",1.5, IF(R267="Small",3, IF(R267="Mediocre",4.5, IF(R267="Somewhat Large",6, IF(R267="Large",7.5, IF(R267="Powerful",9, IF(R267="Very Powerful",10,"Error"))))))))</f>
        <v>4.5</v>
      </c>
      <c r="T267" t="str">
        <f>feed!R823</f>
        <v>Pacific Rim</v>
      </c>
      <c r="U267" t="str">
        <f>feed!S823</f>
        <v>Neutral</v>
      </c>
      <c r="V26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27327</v>
      </c>
      <c r="W267" t="str">
        <f>feed!U823</f>
        <v>http://blocgame.com/stats.php?id=65545</v>
      </c>
      <c r="X267" s="4">
        <f>SUMPRODUCT(MID(0&amp;feed!V823,LARGE(INDEX(ISNUMBER(--MID(feed!V823,ROW($1:$5),1))*
ROW($1:$5),0),ROW($1:$5))+1,1)*10^ROW($1:$5)/10)</f>
        <v>0</v>
      </c>
      <c r="Y267">
        <f>feed!W823</f>
        <v>0.05</v>
      </c>
      <c r="Z267" s="4">
        <f>V267-H267*750-K267*375-L267*375</f>
        <v>21702</v>
      </c>
      <c r="AA267" s="8">
        <f>V267/N267</f>
        <v>49.237837837837837</v>
      </c>
      <c r="AB267" s="4">
        <f>N267/6</f>
        <v>92.5</v>
      </c>
      <c r="AC267" s="4">
        <f>V267/6</f>
        <v>4554.5</v>
      </c>
    </row>
    <row r="268" spans="1:29" hidden="1" x14ac:dyDescent="0.25">
      <c r="A268" t="str">
        <f>feed!A507</f>
        <v>MembumiHangus</v>
      </c>
      <c r="B268" t="str">
        <f>feed!B507</f>
        <v>Hambikko</v>
      </c>
      <c r="C268" t="str">
        <f>feed!C507</f>
        <v>PIRATES</v>
      </c>
      <c r="D268">
        <f>SUMPRODUCT(MID(0&amp;feed!D507,LARGE(INDEX(ISNUMBER(--MID(feed!D507,ROW($1:$19),1))*
ROW($1:$19),0),ROW($1:$19))+1,1)*10^ROW($1:$19)/10)</f>
        <v>50</v>
      </c>
      <c r="E268">
        <f>SUMPRODUCT(MID(0&amp;feed!E507,LARGE(INDEX(ISNUMBER(--MID(feed!E507,ROW($1:$19),1))*
ROW($1:$19),0),ROW($1:$19))+1,1)*10^ROW($1:$19)/10)</f>
        <v>10</v>
      </c>
      <c r="F268" t="str">
        <f>feed!F507</f>
        <v>Second World War surplus</v>
      </c>
      <c r="G268" t="str">
        <f>feed!G507</f>
        <v>Gandhi-like</v>
      </c>
      <c r="H268">
        <f>SUMPRODUCT(MID(0&amp;feed!H507,LARGE(INDEX(ISNUMBER(--MID(feed!H507,ROW($1:$19),1))*
ROW($1:$19),0),ROW($1:$19))+1,1)*10^ROW($1:$19)/10)</f>
        <v>3</v>
      </c>
      <c r="I268" t="str">
        <f>feed!I507</f>
        <v>Good</v>
      </c>
      <c r="J268">
        <f>SUMPRODUCT(MID(0&amp;feed!J507,LARGE(INDEX(ISNUMBER(--MID(feed!J507,ROW($1:$19),1))*
ROW($1:$19),0),ROW($1:$19))+1,1)*10^ROW($1:$19)/10)</f>
        <v>9</v>
      </c>
      <c r="K268">
        <f>SUMPRODUCT(MID(0&amp;feed!K507,LARGE(INDEX(ISNUMBER(--MID(feed!K507,ROW($1:$19),1))*
ROW($1:$19),0),ROW($1:$19))+1,1)*10^ROW($1:$19)/10)</f>
        <v>12</v>
      </c>
      <c r="L268">
        <f>SUMPRODUCT(MID(0&amp;feed!L507,LARGE(INDEX(ISNUMBER(--MID(feed!L507,ROW($1:$19),1))*
ROW($1:$19),0),ROW($1:$19))+1,1)*10^ROW($1:$19)/10)</f>
        <v>11</v>
      </c>
      <c r="M268" t="str">
        <f>feed!M507</f>
        <v>Central Planning</v>
      </c>
      <c r="N268">
        <f>SUMPRODUCT(MID(0&amp;feed!N507,LARGE(INDEX(ISNUMBER(--MID(feed!N507,ROW($1:$5),1))*
ROW($1:$5),0),ROW($1:$5))+1,1)*10^ROW($1:$5)/10)</f>
        <v>1245</v>
      </c>
      <c r="O268">
        <f>SUMPRODUCT(MID(0&amp;feed!O507,LARGE(INDEX(ISNUMBER(--MID(feed!O507,ROW($1:$5),1))*
ROW($1:$5),0),ROW($1:$5))+1,1)*10^ROW($1:$5)/10)</f>
        <v>2031</v>
      </c>
      <c r="P268" t="str">
        <f>feed!P507</f>
        <v>Untapped</v>
      </c>
      <c r="Q268">
        <f>IF(P268=0,40, IF(P268="Depleted",0, IF(P268="Near Depletion",10, IF(P268="Plentiful",70, IF(P268="Untapped",90,"Error")))))</f>
        <v>90</v>
      </c>
      <c r="R268" t="str">
        <f>feed!Q507</f>
        <v>Powerful</v>
      </c>
      <c r="S268">
        <f>IF(R268="None",0, IF(R268="Meagre",1.5, IF(R268="Small",3, IF(R268="Mediocre",4.5, IF(R268="Somewhat Large",6, IF(R268="Large",7.5, IF(R268="Powerful",9, IF(R268="Very Powerful",10,"Error"))))))))</f>
        <v>9</v>
      </c>
      <c r="T268" t="str">
        <f>feed!R507</f>
        <v>Atlas</v>
      </c>
      <c r="U268" t="str">
        <f>feed!S507</f>
        <v>Neutral</v>
      </c>
      <c r="V268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16420</v>
      </c>
      <c r="W268" t="str">
        <f>feed!U507</f>
        <v>http://blocgame.com/stats.php?id=62424</v>
      </c>
      <c r="X268" s="4">
        <f>SUMPRODUCT(MID(0&amp;feed!V507,LARGE(INDEX(ISNUMBER(--MID(feed!V507,ROW($1:$5),1))*
ROW($1:$5),0),ROW($1:$5))+1,1)*10^ROW($1:$5)/10)</f>
        <v>0</v>
      </c>
      <c r="Y268">
        <f>feed!W507</f>
        <v>0</v>
      </c>
      <c r="Z268" s="4">
        <f>V268-H268*750-K268*375-L268*375</f>
        <v>5545</v>
      </c>
      <c r="AA268" s="8">
        <f>V268/N268</f>
        <v>13.188755020080322</v>
      </c>
      <c r="AB268" s="4">
        <f>N268/6</f>
        <v>207.5</v>
      </c>
      <c r="AC268" s="4">
        <f>V268/6</f>
        <v>2736.6666666666665</v>
      </c>
    </row>
    <row r="269" spans="1:29" hidden="1" x14ac:dyDescent="0.25">
      <c r="A269" t="str">
        <f>feed!A107</f>
        <v>Cucumber Island</v>
      </c>
      <c r="B269" t="str">
        <f>feed!B107</f>
        <v>kamil</v>
      </c>
      <c r="C269" t="str">
        <f>feed!C107</f>
        <v>Interpol</v>
      </c>
      <c r="D269">
        <f>SUMPRODUCT(MID(0&amp;feed!D107,LARGE(INDEX(ISNUMBER(--MID(feed!D107,ROW($1:$19),1))*
ROW($1:$19),0),ROW($1:$19))+1,1)*10^ROW($1:$19)/10)</f>
        <v>73</v>
      </c>
      <c r="E269">
        <f>SUMPRODUCT(MID(0&amp;feed!E107,LARGE(INDEX(ISNUMBER(--MID(feed!E107,ROW($1:$19),1))*
ROW($1:$19),0),ROW($1:$19))+1,1)*10^ROW($1:$19)/10)</f>
        <v>11</v>
      </c>
      <c r="F269" t="str">
        <f>feed!F107</f>
        <v>Korean War surplus</v>
      </c>
      <c r="G269" t="str">
        <f>feed!G107</f>
        <v>Gandhi-like</v>
      </c>
      <c r="H269">
        <f>SUMPRODUCT(MID(0&amp;feed!H107,LARGE(INDEX(ISNUMBER(--MID(feed!H107,ROW($1:$19),1))*
ROW($1:$19),0),ROW($1:$19))+1,1)*10^ROW($1:$19)/10)</f>
        <v>3</v>
      </c>
      <c r="I269" t="str">
        <f>feed!I107</f>
        <v>Good</v>
      </c>
      <c r="J269">
        <f>SUMPRODUCT(MID(0&amp;feed!J107,LARGE(INDEX(ISNUMBER(--MID(feed!J107,ROW($1:$19),1))*
ROW($1:$19),0),ROW($1:$19))+1,1)*10^ROW($1:$19)/10)</f>
        <v>9</v>
      </c>
      <c r="K269">
        <f>SUMPRODUCT(MID(0&amp;feed!K107,LARGE(INDEX(ISNUMBER(--MID(feed!K107,ROW($1:$19),1))*
ROW($1:$19),0),ROW($1:$19))+1,1)*10^ROW($1:$19)/10)</f>
        <v>7</v>
      </c>
      <c r="L269">
        <f>SUMPRODUCT(MID(0&amp;feed!L107,LARGE(INDEX(ISNUMBER(--MID(feed!L107,ROW($1:$19),1))*
ROW($1:$19),0),ROW($1:$19))+1,1)*10^ROW($1:$19)/10)</f>
        <v>5</v>
      </c>
      <c r="M269" t="str">
        <f>feed!M107</f>
        <v>Free Market</v>
      </c>
      <c r="N269">
        <f>SUMPRODUCT(MID(0&amp;feed!N107,LARGE(INDEX(ISNUMBER(--MID(feed!N107,ROW($1:$5),1))*
ROW($1:$5),0),ROW($1:$5))+1,1)*10^ROW($1:$5)/10)</f>
        <v>3297</v>
      </c>
      <c r="O269">
        <f>SUMPRODUCT(MID(0&amp;feed!O107,LARGE(INDEX(ISNUMBER(--MID(feed!O107,ROW($1:$5),1))*
ROW($1:$5),0),ROW($1:$5))+1,1)*10^ROW($1:$5)/10)</f>
        <v>271</v>
      </c>
      <c r="P269" t="str">
        <f>feed!P107</f>
        <v>Untapped</v>
      </c>
      <c r="Q269">
        <f>IF(P269=0,40, IF(P269="Depleted",0, IF(P269="Near Depletion",10, IF(P269="Plentiful",70, IF(P269="Untapped",90,"Error")))))</f>
        <v>90</v>
      </c>
      <c r="R269" t="str">
        <f>feed!Q107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feed!R107</f>
        <v>East Indies</v>
      </c>
      <c r="U269" t="str">
        <f>feed!S107</f>
        <v>United States</v>
      </c>
      <c r="V269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269" t="str">
        <f>feed!U107</f>
        <v>http://blocgame.com/stats.php?id=64836</v>
      </c>
      <c r="X269" s="4">
        <f>SUMPRODUCT(MID(0&amp;feed!V107,LARGE(INDEX(ISNUMBER(--MID(feed!V107,ROW($1:$5),1))*
ROW($1:$5),0),ROW($1:$5))+1,1)*10^ROW($1:$5)/10)</f>
        <v>0</v>
      </c>
      <c r="Y269">
        <f>feed!W107</f>
        <v>0</v>
      </c>
      <c r="Z269" s="4">
        <f>V269-H269*750-K269*375-L269*375</f>
        <v>34334</v>
      </c>
      <c r="AA269" s="8">
        <f>V269/N269</f>
        <v>12.461025174400971</v>
      </c>
      <c r="AB269" s="4">
        <f>N269/6</f>
        <v>549.5</v>
      </c>
      <c r="AC269" s="4">
        <f>V269/6</f>
        <v>6847.333333333333</v>
      </c>
    </row>
    <row r="270" spans="1:29" hidden="1" x14ac:dyDescent="0.25">
      <c r="A270" t="str">
        <f>feed!A118</f>
        <v>Biji Kurdistan</v>
      </c>
      <c r="B270" t="str">
        <f>feed!B118</f>
        <v>Myron2point0</v>
      </c>
      <c r="C270" t="str">
        <f>feed!C118</f>
        <v>Brotherhood of Nod</v>
      </c>
      <c r="D270">
        <f>SUMPRODUCT(MID(0&amp;feed!D118,LARGE(INDEX(ISNUMBER(--MID(feed!D118,ROW($1:$19),1))*
ROW($1:$19),0),ROW($1:$19))+1,1)*10^ROW($1:$19)/10)</f>
        <v>99</v>
      </c>
      <c r="E270">
        <f>SUMPRODUCT(MID(0&amp;feed!E118,LARGE(INDEX(ISNUMBER(--MID(feed!E118,ROW($1:$19),1))*
ROW($1:$19),0),ROW($1:$19))+1,1)*10^ROW($1:$19)/10)</f>
        <v>4</v>
      </c>
      <c r="F270" t="str">
        <f>feed!F118</f>
        <v>Vietnam War surplus</v>
      </c>
      <c r="G270" t="str">
        <f>feed!G118</f>
        <v>Gandhi-like</v>
      </c>
      <c r="H270">
        <f>SUMPRODUCT(MID(0&amp;feed!H118,LARGE(INDEX(ISNUMBER(--MID(feed!H118,ROW($1:$19),1))*
ROW($1:$19),0),ROW($1:$19))+1,1)*10^ROW($1:$19)/10)</f>
        <v>3</v>
      </c>
      <c r="I270" t="str">
        <f>feed!I118</f>
        <v>Elite</v>
      </c>
      <c r="J270">
        <f>SUMPRODUCT(MID(0&amp;feed!J118,LARGE(INDEX(ISNUMBER(--MID(feed!J118,ROW($1:$19),1))*
ROW($1:$19),0),ROW($1:$19))+1,1)*10^ROW($1:$19)/10)</f>
        <v>9</v>
      </c>
      <c r="K270">
        <f>SUMPRODUCT(MID(0&amp;feed!K118,LARGE(INDEX(ISNUMBER(--MID(feed!K118,ROW($1:$19),1))*
ROW($1:$19),0),ROW($1:$19))+1,1)*10^ROW($1:$19)/10)</f>
        <v>24</v>
      </c>
      <c r="L270">
        <f>SUMPRODUCT(MID(0&amp;feed!L118,LARGE(INDEX(ISNUMBER(--MID(feed!L118,ROW($1:$19),1))*
ROW($1:$19),0),ROW($1:$19))+1,1)*10^ROW($1:$19)/10)</f>
        <v>10</v>
      </c>
      <c r="M270" t="str">
        <f>feed!M118</f>
        <v>Central Planning</v>
      </c>
      <c r="N270">
        <f>SUMPRODUCT(MID(0&amp;feed!N118,LARGE(INDEX(ISNUMBER(--MID(feed!N118,ROW($1:$5),1))*
ROW($1:$5),0),ROW($1:$5))+1,1)*10^ROW($1:$5)/10)</f>
        <v>3187</v>
      </c>
      <c r="O270">
        <f>SUMPRODUCT(MID(0&amp;feed!O118,LARGE(INDEX(ISNUMBER(--MID(feed!O118,ROW($1:$5),1))*
ROW($1:$5),0),ROW($1:$5))+1,1)*10^ROW($1:$5)/10)</f>
        <v>3992</v>
      </c>
      <c r="P270">
        <f>feed!P118</f>
        <v>0</v>
      </c>
      <c r="Q270">
        <f>IF(P270=0,40, IF(P270="Depleted",0, IF(P270="Near Depletion",10, IF(P270="Plentiful",70, IF(P270="Untapped",90,"Error")))))</f>
        <v>40</v>
      </c>
      <c r="R270" t="str">
        <f>feed!Q118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feed!R118</f>
        <v>Mesopotamia</v>
      </c>
      <c r="U270" t="str">
        <f>feed!S118</f>
        <v>Soviet Union</v>
      </c>
      <c r="V270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26258</v>
      </c>
      <c r="W270" t="str">
        <f>feed!U118</f>
        <v>http://blocgame.com/stats.php?id=52906</v>
      </c>
      <c r="X270" s="4">
        <f>SUMPRODUCT(MID(0&amp;feed!V118,LARGE(INDEX(ISNUMBER(--MID(feed!V118,ROW($1:$5),1))*
ROW($1:$5),0),ROW($1:$5))+1,1)*10^ROW($1:$5)/10)</f>
        <v>0</v>
      </c>
      <c r="Y270">
        <f>feed!W118</f>
        <v>0</v>
      </c>
      <c r="Z270" s="4">
        <f>V270-H270*750-K270*375-L270*375</f>
        <v>11258</v>
      </c>
      <c r="AA270" s="8">
        <f>V270/N270</f>
        <v>8.2390963288358954</v>
      </c>
      <c r="AB270" s="4">
        <f>N270/6</f>
        <v>531.16666666666663</v>
      </c>
      <c r="AC270" s="4">
        <f>V270/6</f>
        <v>4376.333333333333</v>
      </c>
    </row>
    <row r="271" spans="1:29" hidden="1" x14ac:dyDescent="0.25">
      <c r="A271" t="str">
        <f>feed!A691</f>
        <v>Bernie_Sanders</v>
      </c>
      <c r="B271" t="str">
        <f>feed!B691</f>
        <v>Adolf_Mussolini</v>
      </c>
      <c r="C271" t="str">
        <f>feed!C691</f>
        <v>The Order</v>
      </c>
      <c r="D271">
        <f>SUMPRODUCT(MID(0&amp;feed!D691,LARGE(INDEX(ISNUMBER(--MID(feed!D691,ROW($1:$19),1))*
ROW($1:$19),0),ROW($1:$19))+1,1)*10^ROW($1:$19)/10)</f>
        <v>98</v>
      </c>
      <c r="E271">
        <f>SUMPRODUCT(MID(0&amp;feed!E691,LARGE(INDEX(ISNUMBER(--MID(feed!E691,ROW($1:$19),1))*
ROW($1:$19),0),ROW($1:$19))+1,1)*10^ROW($1:$19)/10)</f>
        <v>1</v>
      </c>
      <c r="F271" t="str">
        <f>feed!F691</f>
        <v>Korean War surplus</v>
      </c>
      <c r="G271" t="str">
        <f>feed!G691</f>
        <v>Gandhi-like</v>
      </c>
      <c r="H271">
        <f>SUMPRODUCT(MID(0&amp;feed!H691,LARGE(INDEX(ISNUMBER(--MID(feed!H691,ROW($1:$19),1))*
ROW($1:$19),0),ROW($1:$19))+1,1)*10^ROW($1:$19)/10)</f>
        <v>3</v>
      </c>
      <c r="I271" t="str">
        <f>feed!I691</f>
        <v>Good</v>
      </c>
      <c r="J271">
        <f>SUMPRODUCT(MID(0&amp;feed!J691,LARGE(INDEX(ISNUMBER(--MID(feed!J691,ROW($1:$19),1))*
ROW($1:$19),0),ROW($1:$19))+1,1)*10^ROW($1:$19)/10)</f>
        <v>8</v>
      </c>
      <c r="K271">
        <f>SUMPRODUCT(MID(0&amp;feed!K691,LARGE(INDEX(ISNUMBER(--MID(feed!K691,ROW($1:$19),1))*
ROW($1:$19),0),ROW($1:$19))+1,1)*10^ROW($1:$19)/10)</f>
        <v>12</v>
      </c>
      <c r="L271">
        <f>SUMPRODUCT(MID(0&amp;feed!L691,LARGE(INDEX(ISNUMBER(--MID(feed!L691,ROW($1:$19),1))*
ROW($1:$19),0),ROW($1:$19))+1,1)*10^ROW($1:$19)/10)</f>
        <v>12</v>
      </c>
      <c r="M271" t="str">
        <f>feed!M691</f>
        <v>Central Planning</v>
      </c>
      <c r="N271">
        <f>SUMPRODUCT(MID(0&amp;feed!N691,LARGE(INDEX(ISNUMBER(--MID(feed!N691,ROW($1:$5),1))*
ROW($1:$5),0),ROW($1:$5))+1,1)*10^ROW($1:$5)/10)</f>
        <v>831</v>
      </c>
      <c r="O271">
        <f>SUMPRODUCT(MID(0&amp;feed!O691,LARGE(INDEX(ISNUMBER(--MID(feed!O691,ROW($1:$5),1))*
ROW($1:$5),0),ROW($1:$5))+1,1)*10^ROW($1:$5)/10)</f>
        <v>2096</v>
      </c>
      <c r="P271" t="str">
        <f>feed!P691</f>
        <v>Untapped</v>
      </c>
      <c r="Q271">
        <f>IF(P271=0,40, IF(P271="Depleted",0, IF(P271="Near Depletion",10, IF(P271="Plentiful",70, IF(P271="Untapped",90,"Error")))))</f>
        <v>90</v>
      </c>
      <c r="R271" t="str">
        <f>feed!Q691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feed!R691</f>
        <v>Arabia</v>
      </c>
      <c r="U271" t="str">
        <f>feed!S691</f>
        <v>Soviet Union</v>
      </c>
      <c r="V27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32328</v>
      </c>
      <c r="W271" t="str">
        <f>feed!U691</f>
        <v>http://blocgame.com/stats.php?id=63432</v>
      </c>
      <c r="X271" s="4">
        <f>SUMPRODUCT(MID(0&amp;feed!V691,LARGE(INDEX(ISNUMBER(--MID(feed!V691,ROW($1:$5),1))*
ROW($1:$5),0),ROW($1:$5))+1,1)*10^ROW($1:$5)/10)</f>
        <v>0</v>
      </c>
      <c r="Y271">
        <f>feed!W691</f>
        <v>0</v>
      </c>
      <c r="Z271" s="4">
        <f>V271-H271*750-K271*375-L271*375</f>
        <v>21078</v>
      </c>
      <c r="AA271" s="8">
        <f>V271/N271</f>
        <v>38.902527075812273</v>
      </c>
      <c r="AB271" s="4">
        <f>N271/6</f>
        <v>138.5</v>
      </c>
      <c r="AC271" s="4">
        <f>V271/6</f>
        <v>5388</v>
      </c>
    </row>
    <row r="272" spans="1:29" hidden="1" x14ac:dyDescent="0.25">
      <c r="A272" t="str">
        <f>feed!A477</f>
        <v>Eagleland</v>
      </c>
      <c r="B272" t="str">
        <f>feed!B477</f>
        <v>AMERICAN_HERO</v>
      </c>
      <c r="C272" t="str">
        <f>feed!C477</f>
        <v>The Order</v>
      </c>
      <c r="D272">
        <f>SUMPRODUCT(MID(0&amp;feed!D477,LARGE(INDEX(ISNUMBER(--MID(feed!D477,ROW($1:$19),1))*
ROW($1:$19),0),ROW($1:$19))+1,1)*10^ROW($1:$19)/10)</f>
        <v>11</v>
      </c>
      <c r="E272">
        <f>SUMPRODUCT(MID(0&amp;feed!E477,LARGE(INDEX(ISNUMBER(--MID(feed!E477,ROW($1:$19),1))*
ROW($1:$19),0),ROW($1:$19))+1,1)*10^ROW($1:$19)/10)</f>
        <v>1</v>
      </c>
      <c r="F272" t="str">
        <f>feed!F477</f>
        <v>Korean War surplus</v>
      </c>
      <c r="G272" t="str">
        <f>feed!G477</f>
        <v>Gandhi-like</v>
      </c>
      <c r="H272">
        <f>SUMPRODUCT(MID(0&amp;feed!H477,LARGE(INDEX(ISNUMBER(--MID(feed!H477,ROW($1:$19),1))*
ROW($1:$19),0),ROW($1:$19))+1,1)*10^ROW($1:$19)/10)</f>
        <v>3</v>
      </c>
      <c r="I272" t="str">
        <f>feed!I477</f>
        <v>Undisciplined Rabble</v>
      </c>
      <c r="J272">
        <f>SUMPRODUCT(MID(0&amp;feed!J477,LARGE(INDEX(ISNUMBER(--MID(feed!J477,ROW($1:$19),1))*
ROW($1:$19),0),ROW($1:$19))+1,1)*10^ROW($1:$19)/10)</f>
        <v>8</v>
      </c>
      <c r="K272">
        <f>SUMPRODUCT(MID(0&amp;feed!K477,LARGE(INDEX(ISNUMBER(--MID(feed!K477,ROW($1:$19),1))*
ROW($1:$19),0),ROW($1:$19))+1,1)*10^ROW($1:$19)/10)</f>
        <v>19</v>
      </c>
      <c r="L272">
        <f>SUMPRODUCT(MID(0&amp;feed!L477,LARGE(INDEX(ISNUMBER(--MID(feed!L477,ROW($1:$19),1))*
ROW($1:$19),0),ROW($1:$19))+1,1)*10^ROW($1:$19)/10)</f>
        <v>5</v>
      </c>
      <c r="M272" t="str">
        <f>feed!M477</f>
        <v>Free Market</v>
      </c>
      <c r="N272">
        <f>SUMPRODUCT(MID(0&amp;feed!N477,LARGE(INDEX(ISNUMBER(--MID(feed!N477,ROW($1:$5),1))*
ROW($1:$5),0),ROW($1:$5))+1,1)*10^ROW($1:$5)/10)</f>
        <v>1383</v>
      </c>
      <c r="O272">
        <f>SUMPRODUCT(MID(0&amp;feed!O477,LARGE(INDEX(ISNUMBER(--MID(feed!O477,ROW($1:$5),1))*
ROW($1:$5),0),ROW($1:$5))+1,1)*10^ROW($1:$5)/10)</f>
        <v>194</v>
      </c>
      <c r="P272" t="str">
        <f>feed!P477</f>
        <v>Untapped</v>
      </c>
      <c r="Q272">
        <f>IF(P272=0,40, IF(P272="Depleted",0, IF(P272="Near Depletion",10, IF(P272="Plentiful",70, IF(P272="Untapped",90,"Error")))))</f>
        <v>90</v>
      </c>
      <c r="R272" t="str">
        <f>feed!Q477</f>
        <v>Mediocre</v>
      </c>
      <c r="S272">
        <f>IF(R272="None",0, IF(R272="Meagre",1.5, IF(R272="Small",3, IF(R272="Mediocre",4.5, IF(R272="Somewhat Large",6, IF(R272="Large",7.5, IF(R272="Powerful",9, IF(R272="Very Powerful",10,"Error"))))))))</f>
        <v>4.5</v>
      </c>
      <c r="T272" t="str">
        <f>feed!R477</f>
        <v>Mesoamerica</v>
      </c>
      <c r="U272" t="str">
        <f>feed!S477</f>
        <v>United States</v>
      </c>
      <c r="V272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29153</v>
      </c>
      <c r="W272" t="str">
        <f>feed!U477</f>
        <v>http://blocgame.com/stats.php?id=39022</v>
      </c>
      <c r="X272" s="4">
        <f>SUMPRODUCT(MID(0&amp;feed!V477,LARGE(INDEX(ISNUMBER(--MID(feed!V477,ROW($1:$5),1))*
ROW($1:$5),0),ROW($1:$5))+1,1)*10^ROW($1:$5)/10)</f>
        <v>0</v>
      </c>
      <c r="Y272">
        <f>feed!W477</f>
        <v>0</v>
      </c>
      <c r="Z272" s="4">
        <f>V272-H272*750-K272*375-L272*375</f>
        <v>17903</v>
      </c>
      <c r="AA272" s="8">
        <f>V272/N272</f>
        <v>21.079537237888648</v>
      </c>
      <c r="AB272" s="4">
        <f>N272/6</f>
        <v>230.5</v>
      </c>
      <c r="AC272" s="4">
        <f>V272/6</f>
        <v>4858.833333333333</v>
      </c>
    </row>
    <row r="273" spans="1:29" hidden="1" x14ac:dyDescent="0.25">
      <c r="A273" t="str">
        <f>feed!A358</f>
        <v>Histalaxia</v>
      </c>
      <c r="B273" t="str">
        <f>feed!B358</f>
        <v>Sir William the First</v>
      </c>
      <c r="C273" t="str">
        <f>feed!C358</f>
        <v>The Order</v>
      </c>
      <c r="D273">
        <f>SUMPRODUCT(MID(0&amp;feed!D358,LARGE(INDEX(ISNUMBER(--MID(feed!D358,ROW($1:$19),1))*
ROW($1:$19),0),ROW($1:$19))+1,1)*10^ROW($1:$19)/10)</f>
        <v>79</v>
      </c>
      <c r="E273">
        <f>SUMPRODUCT(MID(0&amp;feed!E358,LARGE(INDEX(ISNUMBER(--MID(feed!E358,ROW($1:$19),1))*
ROW($1:$19),0),ROW($1:$19))+1,1)*10^ROW($1:$19)/10)</f>
        <v>4</v>
      </c>
      <c r="F273" t="str">
        <f>feed!F358</f>
        <v>Korean War surplus</v>
      </c>
      <c r="G273" t="str">
        <f>feed!G358</f>
        <v>Good</v>
      </c>
      <c r="H273">
        <f>SUMPRODUCT(MID(0&amp;feed!H358,LARGE(INDEX(ISNUMBER(--MID(feed!H358,ROW($1:$19),1))*
ROW($1:$19),0),ROW($1:$19))+1,1)*10^ROW($1:$19)/10)</f>
        <v>3</v>
      </c>
      <c r="I273" t="str">
        <f>feed!I358</f>
        <v>Undisciplined Rabble</v>
      </c>
      <c r="J273">
        <f>SUMPRODUCT(MID(0&amp;feed!J358,LARGE(INDEX(ISNUMBER(--MID(feed!J358,ROW($1:$19),1))*
ROW($1:$19),0),ROW($1:$19))+1,1)*10^ROW($1:$19)/10)</f>
        <v>8</v>
      </c>
      <c r="K273">
        <f>SUMPRODUCT(MID(0&amp;feed!K358,LARGE(INDEX(ISNUMBER(--MID(feed!K358,ROW($1:$19),1))*
ROW($1:$19),0),ROW($1:$19))+1,1)*10^ROW($1:$19)/10)</f>
        <v>5</v>
      </c>
      <c r="L273">
        <f>SUMPRODUCT(MID(0&amp;feed!L358,LARGE(INDEX(ISNUMBER(--MID(feed!L358,ROW($1:$19),1))*
ROW($1:$19),0),ROW($1:$19))+1,1)*10^ROW($1:$19)/10)</f>
        <v>4</v>
      </c>
      <c r="M273" t="str">
        <f>feed!M358</f>
        <v>Free Market</v>
      </c>
      <c r="N273">
        <f>SUMPRODUCT(MID(0&amp;feed!N358,LARGE(INDEX(ISNUMBER(--MID(feed!N358,ROW($1:$5),1))*
ROW($1:$5),0),ROW($1:$5))+1,1)*10^ROW($1:$5)/10)</f>
        <v>1779</v>
      </c>
      <c r="O273">
        <f>SUMPRODUCT(MID(0&amp;feed!O358,LARGE(INDEX(ISNUMBER(--MID(feed!O358,ROW($1:$5),1))*
ROW($1:$5),0),ROW($1:$5))+1,1)*10^ROW($1:$5)/10)</f>
        <v>35</v>
      </c>
      <c r="P273" t="str">
        <f>feed!P358</f>
        <v>Plentiful</v>
      </c>
      <c r="Q273">
        <f>IF(P273=0,40, IF(P273="Depleted",0, IF(P273="Near Depletion",10, IF(P273="Plentiful",70, IF(P273="Untapped",90,"Error")))))</f>
        <v>70</v>
      </c>
      <c r="R273" t="str">
        <f>feed!Q358</f>
        <v>Mediocre</v>
      </c>
      <c r="S273">
        <f>IF(R273="None",0, IF(R273="Meagre",1.5, IF(R273="Small",3, IF(R273="Mediocre",4.5, IF(R273="Somewhat Large",6, IF(R273="Large",7.5, IF(R273="Powerful",9, IF(R273="Very Powerful",10,"Error"))))))))</f>
        <v>4.5</v>
      </c>
      <c r="T273" t="str">
        <f>feed!R358</f>
        <v>Pacific Rim</v>
      </c>
      <c r="U273" t="str">
        <f>feed!S358</f>
        <v>United States</v>
      </c>
      <c r="V273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273" t="str">
        <f>feed!U358</f>
        <v>http://blocgame.com/stats.php?id=51506</v>
      </c>
      <c r="X273" s="4">
        <f>SUMPRODUCT(MID(0&amp;feed!V358,LARGE(INDEX(ISNUMBER(--MID(feed!V358,ROW($1:$5),1))*
ROW($1:$5),0),ROW($1:$5))+1,1)*10^ROW($1:$5)/10)</f>
        <v>0</v>
      </c>
      <c r="Y273">
        <f>feed!W358</f>
        <v>0</v>
      </c>
      <c r="Z273" s="4">
        <f>V273-H273*750-K273*375-L273*375</f>
        <v>15137</v>
      </c>
      <c r="AA273" s="8">
        <f>V273/N273</f>
        <v>11.670601461495222</v>
      </c>
      <c r="AB273" s="4">
        <f>N273/6</f>
        <v>296.5</v>
      </c>
      <c r="AC273" s="4">
        <f>V273/6</f>
        <v>3460.3333333333335</v>
      </c>
    </row>
    <row r="274" spans="1:29" hidden="1" x14ac:dyDescent="0.25">
      <c r="A274" t="str">
        <f>feed!A389</f>
        <v>SemutHitam</v>
      </c>
      <c r="B274" t="str">
        <f>feed!B389</f>
        <v>JohnCool</v>
      </c>
      <c r="C274" t="str">
        <f>feed!C389</f>
        <v>PIRATES</v>
      </c>
      <c r="D274">
        <f>SUMPRODUCT(MID(0&amp;feed!D389,LARGE(INDEX(ISNUMBER(--MID(feed!D389,ROW($1:$19),1))*
ROW($1:$19),0),ROW($1:$19))+1,1)*10^ROW($1:$19)/10)</f>
        <v>64</v>
      </c>
      <c r="E274">
        <f>SUMPRODUCT(MID(0&amp;feed!E389,LARGE(INDEX(ISNUMBER(--MID(feed!E389,ROW($1:$19),1))*
ROW($1:$19),0),ROW($1:$19))+1,1)*10^ROW($1:$19)/10)</f>
        <v>3</v>
      </c>
      <c r="F274" t="str">
        <f>feed!F389</f>
        <v>Second World War surplus</v>
      </c>
      <c r="G274" t="str">
        <f>feed!G389</f>
        <v>Normal</v>
      </c>
      <c r="H274">
        <f>SUMPRODUCT(MID(0&amp;feed!H389,LARGE(INDEX(ISNUMBER(--MID(feed!H389,ROW($1:$19),1))*
ROW($1:$19),0),ROW($1:$19))+1,1)*10^ROW($1:$19)/10)</f>
        <v>3</v>
      </c>
      <c r="I274" t="str">
        <f>feed!I389</f>
        <v>Good</v>
      </c>
      <c r="J274">
        <f>SUMPRODUCT(MID(0&amp;feed!J389,LARGE(INDEX(ISNUMBER(--MID(feed!J389,ROW($1:$19),1))*
ROW($1:$19),0),ROW($1:$19))+1,1)*10^ROW($1:$19)/10)</f>
        <v>8</v>
      </c>
      <c r="K274">
        <f>SUMPRODUCT(MID(0&amp;feed!K389,LARGE(INDEX(ISNUMBER(--MID(feed!K389,ROW($1:$19),1))*
ROW($1:$19),0),ROW($1:$19))+1,1)*10^ROW($1:$19)/10)</f>
        <v>18</v>
      </c>
      <c r="L274">
        <f>SUMPRODUCT(MID(0&amp;feed!L389,LARGE(INDEX(ISNUMBER(--MID(feed!L389,ROW($1:$19),1))*
ROW($1:$19),0),ROW($1:$19))+1,1)*10^ROW($1:$19)/10)</f>
        <v>13</v>
      </c>
      <c r="M274" t="str">
        <f>feed!M389</f>
        <v>Free Market</v>
      </c>
      <c r="N274">
        <f>SUMPRODUCT(MID(0&amp;feed!N389,LARGE(INDEX(ISNUMBER(--MID(feed!N389,ROW($1:$5),1))*
ROW($1:$5),0),ROW($1:$5))+1,1)*10^ROW($1:$5)/10)</f>
        <v>1693</v>
      </c>
      <c r="O274">
        <f>SUMPRODUCT(MID(0&amp;feed!O389,LARGE(INDEX(ISNUMBER(--MID(feed!O389,ROW($1:$5),1))*
ROW($1:$5),0),ROW($1:$5))+1,1)*10^ROW($1:$5)/10)</f>
        <v>76</v>
      </c>
      <c r="P274" t="str">
        <f>feed!P389</f>
        <v>Untapped</v>
      </c>
      <c r="Q274">
        <f>IF(P274=0,40, IF(P274="Depleted",0, IF(P274="Near Depletion",10, IF(P274="Plentiful",70, IF(P274="Untapped",90,"Error")))))</f>
        <v>90</v>
      </c>
      <c r="R274" t="str">
        <f>feed!Q389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feed!R389</f>
        <v>Indochina</v>
      </c>
      <c r="U274" t="str">
        <f>feed!S389</f>
        <v>Neutral</v>
      </c>
      <c r="V274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14479</v>
      </c>
      <c r="W274" t="str">
        <f>feed!U389</f>
        <v>http://blocgame.com/stats.php?id=62379</v>
      </c>
      <c r="X274" s="4">
        <f>SUMPRODUCT(MID(0&amp;feed!V389,LARGE(INDEX(ISNUMBER(--MID(feed!V389,ROW($1:$5),1))*
ROW($1:$5),0),ROW($1:$5))+1,1)*10^ROW($1:$5)/10)</f>
        <v>0</v>
      </c>
      <c r="Y274">
        <f>feed!W389</f>
        <v>0</v>
      </c>
      <c r="Z274" s="4">
        <f>V274-H274*750-K274*375-L274*375</f>
        <v>604</v>
      </c>
      <c r="AA274" s="8">
        <f>V274/N274</f>
        <v>8.5522740696987594</v>
      </c>
      <c r="AB274" s="4">
        <f>N274/6</f>
        <v>282.16666666666669</v>
      </c>
      <c r="AC274" s="4">
        <f>V274/6</f>
        <v>2413.1666666666665</v>
      </c>
    </row>
    <row r="275" spans="1:29" hidden="1" x14ac:dyDescent="0.25">
      <c r="A275" t="str">
        <f>feed!A348</f>
        <v>Khalifah</v>
      </c>
      <c r="B275" t="str">
        <f>feed!B348</f>
        <v>Appi jaafar</v>
      </c>
      <c r="C275" t="str">
        <f>feed!C348</f>
        <v>PIRATES</v>
      </c>
      <c r="D275">
        <f>SUMPRODUCT(MID(0&amp;feed!D348,LARGE(INDEX(ISNUMBER(--MID(feed!D348,ROW($1:$19),1))*
ROW($1:$19),0),ROW($1:$19))+1,1)*10^ROW($1:$19)/10)</f>
        <v>12</v>
      </c>
      <c r="E275">
        <f>SUMPRODUCT(MID(0&amp;feed!E348,LARGE(INDEX(ISNUMBER(--MID(feed!E348,ROW($1:$19),1))*
ROW($1:$19),0),ROW($1:$19))+1,1)*10^ROW($1:$19)/10)</f>
        <v>3</v>
      </c>
      <c r="F275" t="str">
        <f>feed!F348</f>
        <v>Second World War surplus</v>
      </c>
      <c r="G275" t="str">
        <f>feed!G348</f>
        <v>Gandhi-like</v>
      </c>
      <c r="H275">
        <f>SUMPRODUCT(MID(0&amp;feed!H348,LARGE(INDEX(ISNUMBER(--MID(feed!H348,ROW($1:$19),1))*
ROW($1:$19),0),ROW($1:$19))+1,1)*10^ROW($1:$19)/10)</f>
        <v>3</v>
      </c>
      <c r="I275" t="str">
        <f>feed!I348</f>
        <v>Standard</v>
      </c>
      <c r="J275">
        <f>SUMPRODUCT(MID(0&amp;feed!J348,LARGE(INDEX(ISNUMBER(--MID(feed!J348,ROW($1:$19),1))*
ROW($1:$19),0),ROW($1:$19))+1,1)*10^ROW($1:$19)/10)</f>
        <v>8</v>
      </c>
      <c r="K275">
        <f>SUMPRODUCT(MID(0&amp;feed!K348,LARGE(INDEX(ISNUMBER(--MID(feed!K348,ROW($1:$19),1))*
ROW($1:$19),0),ROW($1:$19))+1,1)*10^ROW($1:$19)/10)</f>
        <v>11</v>
      </c>
      <c r="L275">
        <f>SUMPRODUCT(MID(0&amp;feed!L348,LARGE(INDEX(ISNUMBER(--MID(feed!L348,ROW($1:$19),1))*
ROW($1:$19),0),ROW($1:$19))+1,1)*10^ROW($1:$19)/10)</f>
        <v>7</v>
      </c>
      <c r="M275" t="str">
        <f>feed!M348</f>
        <v>Central Planning</v>
      </c>
      <c r="N275">
        <f>SUMPRODUCT(MID(0&amp;feed!N348,LARGE(INDEX(ISNUMBER(--MID(feed!N348,ROW($1:$5),1))*
ROW($1:$5),0),ROW($1:$5))+1,1)*10^ROW($1:$5)/10)</f>
        <v>1834</v>
      </c>
      <c r="O275">
        <f>SUMPRODUCT(MID(0&amp;feed!O348,LARGE(INDEX(ISNUMBER(--MID(feed!O348,ROW($1:$5),1))*
ROW($1:$5),0),ROW($1:$5))+1,1)*10^ROW($1:$5)/10)</f>
        <v>568</v>
      </c>
      <c r="P275" t="str">
        <f>feed!P348</f>
        <v>Near Depletion</v>
      </c>
      <c r="Q275">
        <f>IF(P275=0,40, IF(P275="Depleted",0, IF(P275="Near Depletion",10, IF(P275="Plentiful",70, IF(P275="Untapped",90,"Error")))))</f>
        <v>10</v>
      </c>
      <c r="R275" t="str">
        <f>feed!Q348</f>
        <v>Large</v>
      </c>
      <c r="S275">
        <f>IF(R275="None",0, IF(R275="Meagre",1.5, IF(R275="Small",3, IF(R275="Mediocre",4.5, IF(R275="Somewhat Large",6, IF(R275="Large",7.5, IF(R275="Powerful",9, IF(R275="Very Powerful",10,"Error"))))))))</f>
        <v>7.5</v>
      </c>
      <c r="T275" t="str">
        <f>feed!R348</f>
        <v>Pacific Rim</v>
      </c>
      <c r="U275" t="str">
        <f>feed!S348</f>
        <v>Soviet Union</v>
      </c>
      <c r="V27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14368</v>
      </c>
      <c r="W275" t="str">
        <f>feed!U348</f>
        <v>http://blocgame.com/stats.php?id=62665</v>
      </c>
      <c r="X275" s="4">
        <f>SUMPRODUCT(MID(0&amp;feed!V348,LARGE(INDEX(ISNUMBER(--MID(feed!V348,ROW($1:$5),1))*
ROW($1:$5),0),ROW($1:$5))+1,1)*10^ROW($1:$5)/10)</f>
        <v>0</v>
      </c>
      <c r="Y275">
        <f>feed!W348</f>
        <v>0</v>
      </c>
      <c r="Z275" s="4">
        <f>V275-H275*750-K275*375-L275*375</f>
        <v>5368</v>
      </c>
      <c r="AA275" s="8">
        <f>V275/N275</f>
        <v>7.8342420937840789</v>
      </c>
      <c r="AB275" s="4">
        <f>N275/6</f>
        <v>305.66666666666669</v>
      </c>
      <c r="AC275" s="4">
        <f>V275/6</f>
        <v>2394.6666666666665</v>
      </c>
    </row>
    <row r="276" spans="1:29" hidden="1" x14ac:dyDescent="0.25">
      <c r="A276" t="str">
        <f>feed!A522</f>
        <v>Ishtar</v>
      </c>
      <c r="B276" t="str">
        <f>feed!B522</f>
        <v>Magnus Magnus</v>
      </c>
      <c r="C276" t="str">
        <f>feed!C522</f>
        <v>Brotherhood of Nod</v>
      </c>
      <c r="D276">
        <f>SUMPRODUCT(MID(0&amp;feed!D522,LARGE(INDEX(ISNUMBER(--MID(feed!D522,ROW($1:$19),1))*
ROW($1:$19),0),ROW($1:$19))+1,1)*10^ROW($1:$19)/10)</f>
        <v>98</v>
      </c>
      <c r="E276">
        <f>SUMPRODUCT(MID(0&amp;feed!E522,LARGE(INDEX(ISNUMBER(--MID(feed!E522,ROW($1:$19),1))*
ROW($1:$19),0),ROW($1:$19))+1,1)*10^ROW($1:$19)/10)</f>
        <v>10</v>
      </c>
      <c r="F276" t="str">
        <f>feed!F522</f>
        <v>Vietnam War surplus</v>
      </c>
      <c r="G276" t="str">
        <f>feed!G522</f>
        <v>Gandhi-like</v>
      </c>
      <c r="H276">
        <f>SUMPRODUCT(MID(0&amp;feed!H522,LARGE(INDEX(ISNUMBER(--MID(feed!H522,ROW($1:$19),1))*
ROW($1:$19),0),ROW($1:$19))+1,1)*10^ROW($1:$19)/10)</f>
        <v>3</v>
      </c>
      <c r="I276" t="str">
        <f>feed!I522</f>
        <v>Elite</v>
      </c>
      <c r="J276">
        <f>SUMPRODUCT(MID(0&amp;feed!J522,LARGE(INDEX(ISNUMBER(--MID(feed!J522,ROW($1:$19),1))*
ROW($1:$19),0),ROW($1:$19))+1,1)*10^ROW($1:$19)/10)</f>
        <v>7</v>
      </c>
      <c r="K276">
        <f>SUMPRODUCT(MID(0&amp;feed!K522,LARGE(INDEX(ISNUMBER(--MID(feed!K522,ROW($1:$19),1))*
ROW($1:$19),0),ROW($1:$19))+1,1)*10^ROW($1:$19)/10)</f>
        <v>24</v>
      </c>
      <c r="L276">
        <f>SUMPRODUCT(MID(0&amp;feed!L522,LARGE(INDEX(ISNUMBER(--MID(feed!L522,ROW($1:$19),1))*
ROW($1:$19),0),ROW($1:$19))+1,1)*10^ROW($1:$19)/10)</f>
        <v>14</v>
      </c>
      <c r="M276" t="str">
        <f>feed!M522</f>
        <v>Central Planning</v>
      </c>
      <c r="N276">
        <f>SUMPRODUCT(MID(0&amp;feed!N522,LARGE(INDEX(ISNUMBER(--MID(feed!N522,ROW($1:$5),1))*
ROW($1:$5),0),ROW($1:$5))+1,1)*10^ROW($1:$5)/10)</f>
        <v>1219</v>
      </c>
      <c r="O276">
        <f>SUMPRODUCT(MID(0&amp;feed!O522,LARGE(INDEX(ISNUMBER(--MID(feed!O522,ROW($1:$5),1))*
ROW($1:$5),0),ROW($1:$5))+1,1)*10^ROW($1:$5)/10)</f>
        <v>4828</v>
      </c>
      <c r="P276" t="str">
        <f>feed!P522</f>
        <v>Untapped</v>
      </c>
      <c r="Q276">
        <f>IF(P276=0,40, IF(P276="Depleted",0, IF(P276="Near Depletion",10, IF(P276="Plentiful",70, IF(P276="Untapped",90,"Error")))))</f>
        <v>90</v>
      </c>
      <c r="R276" t="str">
        <f>feed!Q522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feed!R522</f>
        <v>Mesopotamia</v>
      </c>
      <c r="U276" t="str">
        <f>feed!S522</f>
        <v>Soviet Union</v>
      </c>
      <c r="V276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37607</v>
      </c>
      <c r="W276" t="str">
        <f>feed!U522</f>
        <v>http://blocgame.com/stats.php?id=55882</v>
      </c>
      <c r="X276" s="4">
        <f>SUMPRODUCT(MID(0&amp;feed!V522,LARGE(INDEX(ISNUMBER(--MID(feed!V522,ROW($1:$5),1))*
ROW($1:$5),0),ROW($1:$5))+1,1)*10^ROW($1:$5)/10)</f>
        <v>0</v>
      </c>
      <c r="Y276">
        <f>feed!W522</f>
        <v>0</v>
      </c>
      <c r="Z276" s="4">
        <f>V276-H276*750-K276*375-L276*375</f>
        <v>21107</v>
      </c>
      <c r="AA276" s="8">
        <f>V276/N276</f>
        <v>30.850697292863003</v>
      </c>
      <c r="AB276" s="4">
        <f>N276/6</f>
        <v>203.16666666666666</v>
      </c>
      <c r="AC276" s="4">
        <f>V276/6</f>
        <v>6267.833333333333</v>
      </c>
    </row>
    <row r="277" spans="1:29" hidden="1" x14ac:dyDescent="0.25">
      <c r="A277" t="str">
        <f>feed!A278</f>
        <v>Rengit</v>
      </c>
      <c r="B277" t="str">
        <f>feed!B278</f>
        <v>merahsakti</v>
      </c>
      <c r="C277" t="str">
        <f>feed!C278</f>
        <v>The Order</v>
      </c>
      <c r="D277">
        <f>SUMPRODUCT(MID(0&amp;feed!D278,LARGE(INDEX(ISNUMBER(--MID(feed!D278,ROW($1:$19),1))*
ROW($1:$19),0),ROW($1:$19))+1,1)*10^ROW($1:$19)/10)</f>
        <v>137</v>
      </c>
      <c r="E277">
        <f>SUMPRODUCT(MID(0&amp;feed!E278,LARGE(INDEX(ISNUMBER(--MID(feed!E278,ROW($1:$19),1))*
ROW($1:$19),0),ROW($1:$19))+1,1)*10^ROW($1:$19)/10)</f>
        <v>5</v>
      </c>
      <c r="F277" t="str">
        <f>feed!F278</f>
        <v>Vietnam War surplus</v>
      </c>
      <c r="G277" t="str">
        <f>feed!G278</f>
        <v>Normal</v>
      </c>
      <c r="H277">
        <f>SUMPRODUCT(MID(0&amp;feed!H278,LARGE(INDEX(ISNUMBER(--MID(feed!H278,ROW($1:$19),1))*
ROW($1:$19),0),ROW($1:$19))+1,1)*10^ROW($1:$19)/10)</f>
        <v>3</v>
      </c>
      <c r="I277" t="str">
        <f>feed!I278</f>
        <v>Poor</v>
      </c>
      <c r="J277">
        <f>SUMPRODUCT(MID(0&amp;feed!J278,LARGE(INDEX(ISNUMBER(--MID(feed!J278,ROW($1:$19),1))*
ROW($1:$19),0),ROW($1:$19))+1,1)*10^ROW($1:$19)/10)</f>
        <v>7</v>
      </c>
      <c r="K277">
        <f>SUMPRODUCT(MID(0&amp;feed!K278,LARGE(INDEX(ISNUMBER(--MID(feed!K278,ROW($1:$19),1))*
ROW($1:$19),0),ROW($1:$19))+1,1)*10^ROW($1:$19)/10)</f>
        <v>101</v>
      </c>
      <c r="L277">
        <f>SUMPRODUCT(MID(0&amp;feed!L278,LARGE(INDEX(ISNUMBER(--MID(feed!L278,ROW($1:$19),1))*
ROW($1:$19),0),ROW($1:$19))+1,1)*10^ROW($1:$19)/10)</f>
        <v>4</v>
      </c>
      <c r="M277" t="str">
        <f>feed!M278</f>
        <v>Free Market</v>
      </c>
      <c r="N277">
        <f>SUMPRODUCT(MID(0&amp;feed!N278,LARGE(INDEX(ISNUMBER(--MID(feed!N278,ROW($1:$5),1))*
ROW($1:$5),0),ROW($1:$5))+1,1)*10^ROW($1:$5)/10)</f>
        <v>2122</v>
      </c>
      <c r="O277">
        <f>SUMPRODUCT(MID(0&amp;feed!O278,LARGE(INDEX(ISNUMBER(--MID(feed!O278,ROW($1:$5),1))*
ROW($1:$5),0),ROW($1:$5))+1,1)*10^ROW($1:$5)/10)</f>
        <v>523</v>
      </c>
      <c r="P277">
        <f>feed!P278</f>
        <v>0</v>
      </c>
      <c r="Q277">
        <f>IF(P277=0,40, IF(P277="Depleted",0, IF(P277="Near Depletion",10, IF(P277="Plentiful",70, IF(P277="Untapped",90,"Error")))))</f>
        <v>40</v>
      </c>
      <c r="R277" t="str">
        <f>feed!Q278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feed!R278</f>
        <v>Congo</v>
      </c>
      <c r="U277" t="str">
        <f>feed!S278</f>
        <v>United States</v>
      </c>
      <c r="V277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51253</v>
      </c>
      <c r="W277" t="str">
        <f>feed!U278</f>
        <v>http://blocgame.com/stats.php?id=61769</v>
      </c>
      <c r="X277" s="4">
        <f>SUMPRODUCT(MID(0&amp;feed!V278,LARGE(INDEX(ISNUMBER(--MID(feed!V278,ROW($1:$5),1))*
ROW($1:$5),0),ROW($1:$5))+1,1)*10^ROW($1:$5)/10)</f>
        <v>0</v>
      </c>
      <c r="Y277">
        <f>feed!W278</f>
        <v>0</v>
      </c>
      <c r="Z277" s="4">
        <f>V277-H277*750-K277*375-L277*375</f>
        <v>9628</v>
      </c>
      <c r="AA277" s="8">
        <f>V277/N277</f>
        <v>24.153157398680491</v>
      </c>
      <c r="AB277" s="4">
        <f>N277/6</f>
        <v>353.66666666666669</v>
      </c>
      <c r="AC277" s="4">
        <f>V277/6</f>
        <v>8542.1666666666661</v>
      </c>
    </row>
    <row r="278" spans="1:29" hidden="1" x14ac:dyDescent="0.25">
      <c r="A278" t="str">
        <f>feed!A484</f>
        <v>Yannevia</v>
      </c>
      <c r="B278" t="str">
        <f>feed!B484</f>
        <v>Yannevitz</v>
      </c>
      <c r="C278" t="str">
        <f>feed!C484</f>
        <v>Schutzstaffel</v>
      </c>
      <c r="D278">
        <f>SUMPRODUCT(MID(0&amp;feed!D484,LARGE(INDEX(ISNUMBER(--MID(feed!D484,ROW($1:$19),1))*
ROW($1:$19),0),ROW($1:$19))+1,1)*10^ROW($1:$19)/10)</f>
        <v>78</v>
      </c>
      <c r="E278">
        <f>SUMPRODUCT(MID(0&amp;feed!E484,LARGE(INDEX(ISNUMBER(--MID(feed!E484,ROW($1:$19),1))*
ROW($1:$19),0),ROW($1:$19))+1,1)*10^ROW($1:$19)/10)</f>
        <v>4</v>
      </c>
      <c r="F278" t="str">
        <f>feed!F484</f>
        <v>Second World War surplus</v>
      </c>
      <c r="G278" t="str">
        <f>feed!G484</f>
        <v>Angelic</v>
      </c>
      <c r="H278">
        <f>SUMPRODUCT(MID(0&amp;feed!H484,LARGE(INDEX(ISNUMBER(--MID(feed!H484,ROW($1:$19),1))*
ROW($1:$19),0),ROW($1:$19))+1,1)*10^ROW($1:$19)/10)</f>
        <v>3</v>
      </c>
      <c r="I278" t="str">
        <f>feed!I484</f>
        <v>Poor</v>
      </c>
      <c r="J278">
        <f>SUMPRODUCT(MID(0&amp;feed!J484,LARGE(INDEX(ISNUMBER(--MID(feed!J484,ROW($1:$19),1))*
ROW($1:$19),0),ROW($1:$19))+1,1)*10^ROW($1:$19)/10)</f>
        <v>7</v>
      </c>
      <c r="K278">
        <f>SUMPRODUCT(MID(0&amp;feed!K484,LARGE(INDEX(ISNUMBER(--MID(feed!K484,ROW($1:$19),1))*
ROW($1:$19),0),ROW($1:$19))+1,1)*10^ROW($1:$19)/10)</f>
        <v>22</v>
      </c>
      <c r="L278">
        <f>SUMPRODUCT(MID(0&amp;feed!L484,LARGE(INDEX(ISNUMBER(--MID(feed!L484,ROW($1:$19),1))*
ROW($1:$19),0),ROW($1:$19))+1,1)*10^ROW($1:$19)/10)</f>
        <v>11</v>
      </c>
      <c r="M278" t="str">
        <f>feed!M484</f>
        <v>Free Market</v>
      </c>
      <c r="N278">
        <f>SUMPRODUCT(MID(0&amp;feed!N484,LARGE(INDEX(ISNUMBER(--MID(feed!N484,ROW($1:$5),1))*
ROW($1:$5),0),ROW($1:$5))+1,1)*10^ROW($1:$5)/10)</f>
        <v>1338</v>
      </c>
      <c r="O278">
        <f>SUMPRODUCT(MID(0&amp;feed!O484,LARGE(INDEX(ISNUMBER(--MID(feed!O484,ROW($1:$5),1))*
ROW($1:$5),0),ROW($1:$5))+1,1)*10^ROW($1:$5)/10)</f>
        <v>388</v>
      </c>
      <c r="P278" t="str">
        <f>feed!P484</f>
        <v>Untapped</v>
      </c>
      <c r="Q278">
        <f>IF(P278=0,40, IF(P278="Depleted",0, IF(P278="Near Depletion",10, IF(P278="Plentiful",70, IF(P278="Untapped",90,"Error")))))</f>
        <v>90</v>
      </c>
      <c r="R278" t="str">
        <f>feed!Q484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feed!R484</f>
        <v>Gran Colombia</v>
      </c>
      <c r="U278" t="str">
        <f>feed!S484</f>
        <v>United States</v>
      </c>
      <c r="V278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30714</v>
      </c>
      <c r="W278" t="str">
        <f>feed!U484</f>
        <v>http://blocgame.com/stats.php?id=62538</v>
      </c>
      <c r="X278" s="4">
        <f>SUMPRODUCT(MID(0&amp;feed!V484,LARGE(INDEX(ISNUMBER(--MID(feed!V484,ROW($1:$5),1))*
ROW($1:$5),0),ROW($1:$5))+1,1)*10^ROW($1:$5)/10)</f>
        <v>0</v>
      </c>
      <c r="Y278">
        <f>feed!W484</f>
        <v>0</v>
      </c>
      <c r="Z278" s="4">
        <f>V278-H278*750-K278*375-L278*375</f>
        <v>16089</v>
      </c>
      <c r="AA278" s="8">
        <f>V278/N278</f>
        <v>22.955156950672645</v>
      </c>
      <c r="AB278" s="4">
        <f>N278/6</f>
        <v>223</v>
      </c>
      <c r="AC278" s="4">
        <f>V278/6</f>
        <v>5119</v>
      </c>
    </row>
    <row r="279" spans="1:29" hidden="1" x14ac:dyDescent="0.25">
      <c r="A279" t="str">
        <f>feed!A341</f>
        <v>The Deserted</v>
      </c>
      <c r="B279" t="str">
        <f>feed!B341</f>
        <v>Kamakazi Sunshine</v>
      </c>
      <c r="C279" t="str">
        <f>feed!C341</f>
        <v>Schutzstaffel</v>
      </c>
      <c r="D279">
        <f>SUMPRODUCT(MID(0&amp;feed!D341,LARGE(INDEX(ISNUMBER(--MID(feed!D341,ROW($1:$19),1))*
ROW($1:$19),0),ROW($1:$19))+1,1)*10^ROW($1:$19)/10)</f>
        <v>60</v>
      </c>
      <c r="E279">
        <f>SUMPRODUCT(MID(0&amp;feed!E341,LARGE(INDEX(ISNUMBER(--MID(feed!E341,ROW($1:$19),1))*
ROW($1:$19),0),ROW($1:$19))+1,1)*10^ROW($1:$19)/10)</f>
        <v>1</v>
      </c>
      <c r="F279" t="str">
        <f>feed!F341</f>
        <v>Korean War surplus</v>
      </c>
      <c r="G279" t="str">
        <f>feed!G341</f>
        <v>Gandhi-like</v>
      </c>
      <c r="H279">
        <f>SUMPRODUCT(MID(0&amp;feed!H341,LARGE(INDEX(ISNUMBER(--MID(feed!H341,ROW($1:$19),1))*
ROW($1:$19),0),ROW($1:$19))+1,1)*10^ROW($1:$19)/10)</f>
        <v>3</v>
      </c>
      <c r="I279" t="str">
        <f>feed!I341</f>
        <v>Elite</v>
      </c>
      <c r="J279">
        <f>SUMPRODUCT(MID(0&amp;feed!J341,LARGE(INDEX(ISNUMBER(--MID(feed!J341,ROW($1:$19),1))*
ROW($1:$19),0),ROW($1:$19))+1,1)*10^ROW($1:$19)/10)</f>
        <v>7</v>
      </c>
      <c r="K279">
        <f>SUMPRODUCT(MID(0&amp;feed!K341,LARGE(INDEX(ISNUMBER(--MID(feed!K341,ROW($1:$19),1))*
ROW($1:$19),0),ROW($1:$19))+1,1)*10^ROW($1:$19)/10)</f>
        <v>22</v>
      </c>
      <c r="L279">
        <f>SUMPRODUCT(MID(0&amp;feed!L341,LARGE(INDEX(ISNUMBER(--MID(feed!L341,ROW($1:$19),1))*
ROW($1:$19),0),ROW($1:$19))+1,1)*10^ROW($1:$19)/10)</f>
        <v>4</v>
      </c>
      <c r="M279" t="str">
        <f>feed!M341</f>
        <v>Central Planning</v>
      </c>
      <c r="N279">
        <f>SUMPRODUCT(MID(0&amp;feed!N341,LARGE(INDEX(ISNUMBER(--MID(feed!N341,ROW($1:$5),1))*
ROW($1:$5),0),ROW($1:$5))+1,1)*10^ROW($1:$5)/10)</f>
        <v>1863</v>
      </c>
      <c r="O279">
        <f>SUMPRODUCT(MID(0&amp;feed!O341,LARGE(INDEX(ISNUMBER(--MID(feed!O341,ROW($1:$5),1))*
ROW($1:$5),0),ROW($1:$5))+1,1)*10^ROW($1:$5)/10)</f>
        <v>410</v>
      </c>
      <c r="P279" t="str">
        <f>feed!P341</f>
        <v>Near Depletion</v>
      </c>
      <c r="Q279">
        <f>IF(P279=0,40, IF(P279="Depleted",0, IF(P279="Near Depletion",10, IF(P279="Plentiful",70, IF(P279="Untapped",90,"Error")))))</f>
        <v>10</v>
      </c>
      <c r="R279" t="str">
        <f>feed!Q341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feed!R341</f>
        <v>Pacific Rim</v>
      </c>
      <c r="U279" t="str">
        <f>feed!S341</f>
        <v>Soviet Union</v>
      </c>
      <c r="V279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14817</v>
      </c>
      <c r="W279" t="str">
        <f>feed!U341</f>
        <v>http://blocgame.com/stats.php?id=40459</v>
      </c>
      <c r="X279" s="4">
        <f>SUMPRODUCT(MID(0&amp;feed!V341,LARGE(INDEX(ISNUMBER(--MID(feed!V341,ROW($1:$5),1))*
ROW($1:$5),0),ROW($1:$5))+1,1)*10^ROW($1:$5)/10)</f>
        <v>0</v>
      </c>
      <c r="Y279">
        <f>feed!W341</f>
        <v>0</v>
      </c>
      <c r="Z279" s="4">
        <f>V279-H279*750-K279*375-L279*375</f>
        <v>2817</v>
      </c>
      <c r="AA279" s="8">
        <f>V279/N279</f>
        <v>7.9533011272141705</v>
      </c>
      <c r="AB279" s="4">
        <f>N279/6</f>
        <v>310.5</v>
      </c>
      <c r="AC279" s="4">
        <f>V279/6</f>
        <v>2469.5</v>
      </c>
    </row>
    <row r="280" spans="1:29" hidden="1" x14ac:dyDescent="0.25">
      <c r="A280" t="str">
        <f>feed!A355</f>
        <v>Benus Prime</v>
      </c>
      <c r="B280" t="str">
        <f>feed!B355</f>
        <v>benmetcalfe8</v>
      </c>
      <c r="C280" t="str">
        <f>feed!C355</f>
        <v>SPQR</v>
      </c>
      <c r="D280">
        <f>SUMPRODUCT(MID(0&amp;feed!D355,LARGE(INDEX(ISNUMBER(--MID(feed!D355,ROW($1:$19),1))*
ROW($1:$19),0),ROW($1:$19))+1,1)*10^ROW($1:$19)/10)</f>
        <v>93</v>
      </c>
      <c r="E280">
        <f>SUMPRODUCT(MID(0&amp;feed!E355,LARGE(INDEX(ISNUMBER(--MID(feed!E355,ROW($1:$19),1))*
ROW($1:$19),0),ROW($1:$19))+1,1)*10^ROW($1:$19)/10)</f>
        <v>0</v>
      </c>
      <c r="F280" t="str">
        <f>feed!F355</f>
        <v>Korean War surplus</v>
      </c>
      <c r="G280" t="str">
        <f>feed!G355</f>
        <v>Gandhi-like</v>
      </c>
      <c r="H280">
        <f>SUMPRODUCT(MID(0&amp;feed!H355,LARGE(INDEX(ISNUMBER(--MID(feed!H355,ROW($1:$19),1))*
ROW($1:$19),0),ROW($1:$19))+1,1)*10^ROW($1:$19)/10)</f>
        <v>3</v>
      </c>
      <c r="I280" t="str">
        <f>feed!I355</f>
        <v>Good</v>
      </c>
      <c r="J280">
        <f>SUMPRODUCT(MID(0&amp;feed!J355,LARGE(INDEX(ISNUMBER(--MID(feed!J355,ROW($1:$19),1))*
ROW($1:$19),0),ROW($1:$19))+1,1)*10^ROW($1:$19)/10)</f>
        <v>6</v>
      </c>
      <c r="K280">
        <f>SUMPRODUCT(MID(0&amp;feed!K355,LARGE(INDEX(ISNUMBER(--MID(feed!K355,ROW($1:$19),1))*
ROW($1:$19),0),ROW($1:$19))+1,1)*10^ROW($1:$19)/10)</f>
        <v>27</v>
      </c>
      <c r="L280">
        <f>SUMPRODUCT(MID(0&amp;feed!L355,LARGE(INDEX(ISNUMBER(--MID(feed!L355,ROW($1:$19),1))*
ROW($1:$19),0),ROW($1:$19))+1,1)*10^ROW($1:$19)/10)</f>
        <v>7</v>
      </c>
      <c r="M280" t="str">
        <f>feed!M355</f>
        <v>Free Market</v>
      </c>
      <c r="N280">
        <f>SUMPRODUCT(MID(0&amp;feed!N355,LARGE(INDEX(ISNUMBER(--MID(feed!N355,ROW($1:$5),1))*
ROW($1:$5),0),ROW($1:$5))+1,1)*10^ROW($1:$5)/10)</f>
        <v>1791</v>
      </c>
      <c r="O280">
        <f>SUMPRODUCT(MID(0&amp;feed!O355,LARGE(INDEX(ISNUMBER(--MID(feed!O355,ROW($1:$5),1))*
ROW($1:$5),0),ROW($1:$5))+1,1)*10^ROW($1:$5)/10)</f>
        <v>897</v>
      </c>
      <c r="P280" t="str">
        <f>feed!P355</f>
        <v>Untapped</v>
      </c>
      <c r="Q280">
        <f>IF(P280=0,40, IF(P280="Depleted",0, IF(P280="Near Depletion",10, IF(P280="Plentiful",70, IF(P280="Untapped",90,"Error")))))</f>
        <v>90</v>
      </c>
      <c r="R280" t="str">
        <f>feed!Q355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feed!R355</f>
        <v>East Africa</v>
      </c>
      <c r="U280" t="str">
        <f>feed!S355</f>
        <v>United States</v>
      </c>
      <c r="V280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24741</v>
      </c>
      <c r="W280" t="str">
        <f>feed!U355</f>
        <v>http://blocgame.com/stats.php?id=63643</v>
      </c>
      <c r="X280" s="4">
        <f>SUMPRODUCT(MID(0&amp;feed!V355,LARGE(INDEX(ISNUMBER(--MID(feed!V355,ROW($1:$5),1))*
ROW($1:$5),0),ROW($1:$5))+1,1)*10^ROW($1:$5)/10)</f>
        <v>0</v>
      </c>
      <c r="Y280">
        <f>feed!W355</f>
        <v>0</v>
      </c>
      <c r="Z280" s="4">
        <f>V280-H280*750-K280*375-L280*375</f>
        <v>9741</v>
      </c>
      <c r="AA280" s="8">
        <f>V280/N280</f>
        <v>13.814070351758794</v>
      </c>
      <c r="AB280" s="4">
        <f>N280/6</f>
        <v>298.5</v>
      </c>
      <c r="AC280" s="4">
        <f>V280/6</f>
        <v>4123.5</v>
      </c>
    </row>
    <row r="281" spans="1:29" hidden="1" x14ac:dyDescent="0.25">
      <c r="A281" t="str">
        <f>feed!A221</f>
        <v>The Abarat</v>
      </c>
      <c r="B281" t="str">
        <f>feed!B221</f>
        <v>John Mischeif</v>
      </c>
      <c r="C281" t="str">
        <f>feed!C221</f>
        <v>The Order</v>
      </c>
      <c r="D281">
        <f>SUMPRODUCT(MID(0&amp;feed!D221,LARGE(INDEX(ISNUMBER(--MID(feed!D221,ROW($1:$19),1))*
ROW($1:$19),0),ROW($1:$19))+1,1)*10^ROW($1:$19)/10)</f>
        <v>110</v>
      </c>
      <c r="E281">
        <f>SUMPRODUCT(MID(0&amp;feed!E221,LARGE(INDEX(ISNUMBER(--MID(feed!E221,ROW($1:$19),1))*
ROW($1:$19),0),ROW($1:$19))+1,1)*10^ROW($1:$19)/10)</f>
        <v>12</v>
      </c>
      <c r="F281" t="str">
        <f>feed!F221</f>
        <v>Korean War surplus</v>
      </c>
      <c r="G281" t="str">
        <f>feed!G221</f>
        <v>Gandhi-like</v>
      </c>
      <c r="H281">
        <f>SUMPRODUCT(MID(0&amp;feed!H221,LARGE(INDEX(ISNUMBER(--MID(feed!H221,ROW($1:$19),1))*
ROW($1:$19),0),ROW($1:$19))+1,1)*10^ROW($1:$19)/10)</f>
        <v>3</v>
      </c>
      <c r="I281" t="str">
        <f>feed!I221</f>
        <v>Elite</v>
      </c>
      <c r="J281">
        <f>SUMPRODUCT(MID(0&amp;feed!J221,LARGE(INDEX(ISNUMBER(--MID(feed!J221,ROW($1:$19),1))*
ROW($1:$19),0),ROW($1:$19))+1,1)*10^ROW($1:$19)/10)</f>
        <v>6</v>
      </c>
      <c r="K281">
        <f>SUMPRODUCT(MID(0&amp;feed!K221,LARGE(INDEX(ISNUMBER(--MID(feed!K221,ROW($1:$19),1))*
ROW($1:$19),0),ROW($1:$19))+1,1)*10^ROW($1:$19)/10)</f>
        <v>19</v>
      </c>
      <c r="L281">
        <f>SUMPRODUCT(MID(0&amp;feed!L221,LARGE(INDEX(ISNUMBER(--MID(feed!L221,ROW($1:$19),1))*
ROW($1:$19),0),ROW($1:$19))+1,1)*10^ROW($1:$19)/10)</f>
        <v>8</v>
      </c>
      <c r="M281" t="str">
        <f>feed!M221</f>
        <v>Mixed Economy</v>
      </c>
      <c r="N281">
        <f>SUMPRODUCT(MID(0&amp;feed!N221,LARGE(INDEX(ISNUMBER(--MID(feed!N221,ROW($1:$5),1))*
ROW($1:$5),0),ROW($1:$5))+1,1)*10^ROW($1:$5)/10)</f>
        <v>2446</v>
      </c>
      <c r="O281">
        <f>SUMPRODUCT(MID(0&amp;feed!O221,LARGE(INDEX(ISNUMBER(--MID(feed!O221,ROW($1:$5),1))*
ROW($1:$5),0),ROW($1:$5))+1,1)*10^ROW($1:$5)/10)</f>
        <v>3090</v>
      </c>
      <c r="P281" t="str">
        <f>feed!P221</f>
        <v>Untapped</v>
      </c>
      <c r="Q281">
        <f>IF(P281=0,40, IF(P281="Depleted",0, IF(P281="Near Depletion",10, IF(P281="Plentiful",70, IF(P281="Untapped",90,"Error")))))</f>
        <v>90</v>
      </c>
      <c r="R281" t="str">
        <f>feed!Q221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feed!R221</f>
        <v>Arabia</v>
      </c>
      <c r="U281" t="str">
        <f>feed!S221</f>
        <v>Soviet Union</v>
      </c>
      <c r="V28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29833</v>
      </c>
      <c r="W281" t="str">
        <f>feed!U221</f>
        <v>http://blocgame.com/stats.php?id=40068</v>
      </c>
      <c r="X281" s="4">
        <f>SUMPRODUCT(MID(0&amp;feed!V221,LARGE(INDEX(ISNUMBER(--MID(feed!V221,ROW($1:$5),1))*
ROW($1:$5),0),ROW($1:$5))+1,1)*10^ROW($1:$5)/10)</f>
        <v>0</v>
      </c>
      <c r="Y281">
        <f>feed!W221</f>
        <v>0</v>
      </c>
      <c r="Z281" s="4">
        <f>V281-H281*750-K281*375-L281*375</f>
        <v>17458</v>
      </c>
      <c r="AA281" s="8">
        <f>V281/N281</f>
        <v>12.19664758789861</v>
      </c>
      <c r="AB281" s="4">
        <f>N281/6</f>
        <v>407.66666666666669</v>
      </c>
      <c r="AC281" s="4">
        <f>V281/6</f>
        <v>4972.166666666667</v>
      </c>
    </row>
    <row r="282" spans="1:29" hidden="1" x14ac:dyDescent="0.25">
      <c r="A282" t="str">
        <f>feed!A277</f>
        <v>Inderapura</v>
      </c>
      <c r="B282" t="str">
        <f>feed!B277</f>
        <v>Lordfazal</v>
      </c>
      <c r="C282" t="str">
        <f>feed!C277</f>
        <v>PIRATES</v>
      </c>
      <c r="D282">
        <f>SUMPRODUCT(MID(0&amp;feed!D277,LARGE(INDEX(ISNUMBER(--MID(feed!D277,ROW($1:$19),1))*
ROW($1:$19),0),ROW($1:$19))+1,1)*10^ROW($1:$19)/10)</f>
        <v>87</v>
      </c>
      <c r="E282">
        <f>SUMPRODUCT(MID(0&amp;feed!E277,LARGE(INDEX(ISNUMBER(--MID(feed!E277,ROW($1:$19),1))*
ROW($1:$19),0),ROW($1:$19))+1,1)*10^ROW($1:$19)/10)</f>
        <v>8</v>
      </c>
      <c r="F282" t="str">
        <f>feed!F277</f>
        <v>Korean War surplus</v>
      </c>
      <c r="G282" t="str">
        <f>feed!G277</f>
        <v>Gandhi-like</v>
      </c>
      <c r="H282">
        <f>SUMPRODUCT(MID(0&amp;feed!H277,LARGE(INDEX(ISNUMBER(--MID(feed!H277,ROW($1:$19),1))*
ROW($1:$19),0),ROW($1:$19))+1,1)*10^ROW($1:$19)/10)</f>
        <v>3</v>
      </c>
      <c r="I282" t="str">
        <f>feed!I277</f>
        <v>Good</v>
      </c>
      <c r="J282">
        <f>SUMPRODUCT(MID(0&amp;feed!J277,LARGE(INDEX(ISNUMBER(--MID(feed!J277,ROW($1:$19),1))*
ROW($1:$19),0),ROW($1:$19))+1,1)*10^ROW($1:$19)/10)</f>
        <v>6</v>
      </c>
      <c r="K282">
        <f>SUMPRODUCT(MID(0&amp;feed!K277,LARGE(INDEX(ISNUMBER(--MID(feed!K277,ROW($1:$19),1))*
ROW($1:$19),0),ROW($1:$19))+1,1)*10^ROW($1:$19)/10)</f>
        <v>16</v>
      </c>
      <c r="L282">
        <f>SUMPRODUCT(MID(0&amp;feed!L277,LARGE(INDEX(ISNUMBER(--MID(feed!L277,ROW($1:$19),1))*
ROW($1:$19),0),ROW($1:$19))+1,1)*10^ROW($1:$19)/10)</f>
        <v>11</v>
      </c>
      <c r="M282" t="str">
        <f>feed!M277</f>
        <v>Free Market</v>
      </c>
      <c r="N282">
        <f>SUMPRODUCT(MID(0&amp;feed!N277,LARGE(INDEX(ISNUMBER(--MID(feed!N277,ROW($1:$5),1))*
ROW($1:$5),0),ROW($1:$5))+1,1)*10^ROW($1:$5)/10)</f>
        <v>2127</v>
      </c>
      <c r="O282">
        <f>SUMPRODUCT(MID(0&amp;feed!O277,LARGE(INDEX(ISNUMBER(--MID(feed!O277,ROW($1:$5),1))*
ROW($1:$5),0),ROW($1:$5))+1,1)*10^ROW($1:$5)/10)</f>
        <v>213</v>
      </c>
      <c r="P282" t="str">
        <f>feed!P277</f>
        <v>Untapped</v>
      </c>
      <c r="Q282">
        <f>IF(P282=0,40, IF(P282="Depleted",0, IF(P282="Near Depletion",10, IF(P282="Plentiful",70, IF(P282="Untapped",90,"Error")))))</f>
        <v>90</v>
      </c>
      <c r="R282" t="str">
        <f>feed!Q277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feed!R277</f>
        <v>East Indies</v>
      </c>
      <c r="U282" t="str">
        <f>feed!S277</f>
        <v>United States</v>
      </c>
      <c r="V28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82" t="str">
        <f>feed!U277</f>
        <v>http://blocgame.com/stats.php?id=62928</v>
      </c>
      <c r="X282" s="4">
        <f>SUMPRODUCT(MID(0&amp;feed!V277,LARGE(INDEX(ISNUMBER(--MID(feed!V277,ROW($1:$5),1))*
ROW($1:$5),0),ROW($1:$5))+1,1)*10^ROW($1:$5)/10)</f>
        <v>0</v>
      </c>
      <c r="Y282">
        <f>feed!W277</f>
        <v>0.05</v>
      </c>
      <c r="Z282" s="4">
        <f>V282-H282*750-K282*375-L282*375</f>
        <v>3915</v>
      </c>
      <c r="AA282" s="8">
        <f>V282/N282</f>
        <v>7.6586741889985896</v>
      </c>
      <c r="AB282" s="4">
        <f>N282/6</f>
        <v>354.5</v>
      </c>
      <c r="AC282" s="4">
        <f>V282/6</f>
        <v>2715</v>
      </c>
    </row>
    <row r="283" spans="1:29" hidden="1" x14ac:dyDescent="0.25">
      <c r="A283" t="str">
        <f>feed!A38</f>
        <v>Zanyslavia</v>
      </c>
      <c r="B283" t="str">
        <f>feed!B38</f>
        <v>Zany Animal</v>
      </c>
      <c r="C283" t="str">
        <f>feed!C38</f>
        <v>The Order</v>
      </c>
      <c r="D283">
        <f>SUMPRODUCT(MID(0&amp;feed!D38,LARGE(INDEX(ISNUMBER(--MID(feed!D38,ROW($1:$19),1))*
ROW($1:$19),0),ROW($1:$19))+1,1)*10^ROW($1:$19)/10)</f>
        <v>64</v>
      </c>
      <c r="E283">
        <f>SUMPRODUCT(MID(0&amp;feed!E38,LARGE(INDEX(ISNUMBER(--MID(feed!E38,ROW($1:$19),1))*
ROW($1:$19),0),ROW($1:$19))+1,1)*10^ROW($1:$19)/10)</f>
        <v>5</v>
      </c>
      <c r="F283" t="str">
        <f>feed!F38</f>
        <v>Korean War surplus</v>
      </c>
      <c r="G283" t="str">
        <f>feed!G38</f>
        <v>Gandhi-like</v>
      </c>
      <c r="H283">
        <f>SUMPRODUCT(MID(0&amp;feed!H38,LARGE(INDEX(ISNUMBER(--MID(feed!H38,ROW($1:$19),1))*
ROW($1:$19),0),ROW($1:$19))+1,1)*10^ROW($1:$19)/10)</f>
        <v>3</v>
      </c>
      <c r="I283" t="str">
        <f>feed!I38</f>
        <v>Elite</v>
      </c>
      <c r="J283">
        <f>SUMPRODUCT(MID(0&amp;feed!J38,LARGE(INDEX(ISNUMBER(--MID(feed!J38,ROW($1:$19),1))*
ROW($1:$19),0),ROW($1:$19))+1,1)*10^ROW($1:$19)/10)</f>
        <v>6</v>
      </c>
      <c r="K283">
        <f>SUMPRODUCT(MID(0&amp;feed!K38,LARGE(INDEX(ISNUMBER(--MID(feed!K38,ROW($1:$19),1))*
ROW($1:$19),0),ROW($1:$19))+1,1)*10^ROW($1:$19)/10)</f>
        <v>27</v>
      </c>
      <c r="L283">
        <f>SUMPRODUCT(MID(0&amp;feed!L38,LARGE(INDEX(ISNUMBER(--MID(feed!L38,ROW($1:$19),1))*
ROW($1:$19),0),ROW($1:$19))+1,1)*10^ROW($1:$19)/10)</f>
        <v>13</v>
      </c>
      <c r="M283" t="str">
        <f>feed!M38</f>
        <v>Central Planning</v>
      </c>
      <c r="N283">
        <f>SUMPRODUCT(MID(0&amp;feed!N38,LARGE(INDEX(ISNUMBER(--MID(feed!N38,ROW($1:$5),1))*
ROW($1:$5),0),ROW($1:$5))+1,1)*10^ROW($1:$5)/10)</f>
        <v>4126</v>
      </c>
      <c r="O283">
        <f>SUMPRODUCT(MID(0&amp;feed!O38,LARGE(INDEX(ISNUMBER(--MID(feed!O38,ROW($1:$5),1))*
ROW($1:$5),0),ROW($1:$5))+1,1)*10^ROW($1:$5)/10)</f>
        <v>2271</v>
      </c>
      <c r="P283" t="str">
        <f>feed!P38</f>
        <v>Plentiful</v>
      </c>
      <c r="Q283">
        <f>IF(P283=0,40, IF(P283="Depleted",0, IF(P283="Near Depletion",10, IF(P283="Plentiful",70, IF(P283="Untapped",90,"Error")))))</f>
        <v>70</v>
      </c>
      <c r="R283" t="str">
        <f>feed!Q38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feed!R38</f>
        <v>Persia</v>
      </c>
      <c r="U283" t="str">
        <f>feed!S38</f>
        <v>Soviet Union</v>
      </c>
      <c r="V28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27310</v>
      </c>
      <c r="W283" t="str">
        <f>feed!U38</f>
        <v>http://blocgame.com/stats.php?id=41452</v>
      </c>
      <c r="X283" s="4">
        <f>SUMPRODUCT(MID(0&amp;feed!V38,LARGE(INDEX(ISNUMBER(--MID(feed!V38,ROW($1:$5),1))*
ROW($1:$5),0),ROW($1:$5))+1,1)*10^ROW($1:$5)/10)</f>
        <v>0</v>
      </c>
      <c r="Y283">
        <f>feed!W38</f>
        <v>0</v>
      </c>
      <c r="Z283" s="4">
        <f>V283-H283*750-K283*375-L283*375</f>
        <v>10060</v>
      </c>
      <c r="AA283" s="8">
        <f>V283/N283</f>
        <v>6.6190014541929232</v>
      </c>
      <c r="AB283" s="4">
        <f>N283/6</f>
        <v>687.66666666666663</v>
      </c>
      <c r="AC283" s="4">
        <f>V283/6</f>
        <v>4551.666666666667</v>
      </c>
    </row>
    <row r="284" spans="1:29" hidden="1" x14ac:dyDescent="0.25">
      <c r="A284" t="str">
        <f>feed!A708</f>
        <v>Obsrany Chlew</v>
      </c>
      <c r="B284" t="str">
        <f>feed!B708</f>
        <v>Janusz</v>
      </c>
      <c r="C284" t="str">
        <f>feed!C708</f>
        <v>The Order</v>
      </c>
      <c r="D284">
        <f>SUMPRODUCT(MID(0&amp;feed!D708,LARGE(INDEX(ISNUMBER(--MID(feed!D708,ROW($1:$19),1))*
ROW($1:$19),0),ROW($1:$19))+1,1)*10^ROW($1:$19)/10)</f>
        <v>105</v>
      </c>
      <c r="E284">
        <f>SUMPRODUCT(MID(0&amp;feed!E708,LARGE(INDEX(ISNUMBER(--MID(feed!E708,ROW($1:$19),1))*
ROW($1:$19),0),ROW($1:$19))+1,1)*10^ROW($1:$19)/10)</f>
        <v>10</v>
      </c>
      <c r="F284" t="str">
        <f>feed!F708</f>
        <v>Korean War surplus</v>
      </c>
      <c r="G284" t="str">
        <f>feed!G708</f>
        <v>Gandhi-like</v>
      </c>
      <c r="H284">
        <f>SUMPRODUCT(MID(0&amp;feed!H708,LARGE(INDEX(ISNUMBER(--MID(feed!H708,ROW($1:$19),1))*
ROW($1:$19),0),ROW($1:$19))+1,1)*10^ROW($1:$19)/10)</f>
        <v>3</v>
      </c>
      <c r="I284" t="str">
        <f>feed!I708</f>
        <v>Elite</v>
      </c>
      <c r="J284">
        <f>SUMPRODUCT(MID(0&amp;feed!J708,LARGE(INDEX(ISNUMBER(--MID(feed!J708,ROW($1:$19),1))*
ROW($1:$19),0),ROW($1:$19))+1,1)*10^ROW($1:$19)/10)</f>
        <v>5</v>
      </c>
      <c r="K284">
        <f>SUMPRODUCT(MID(0&amp;feed!K708,LARGE(INDEX(ISNUMBER(--MID(feed!K708,ROW($1:$19),1))*
ROW($1:$19),0),ROW($1:$19))+1,1)*10^ROW($1:$19)/10)</f>
        <v>63</v>
      </c>
      <c r="L284">
        <f>SUMPRODUCT(MID(0&amp;feed!L708,LARGE(INDEX(ISNUMBER(--MID(feed!L708,ROW($1:$19),1))*
ROW($1:$19),0),ROW($1:$19))+1,1)*10^ROW($1:$19)/10)</f>
        <v>5</v>
      </c>
      <c r="M284" t="str">
        <f>feed!M708</f>
        <v>Free Market</v>
      </c>
      <c r="N284">
        <f>SUMPRODUCT(MID(0&amp;feed!N708,LARGE(INDEX(ISNUMBER(--MID(feed!N708,ROW($1:$5),1))*
ROW($1:$5),0),ROW($1:$5))+1,1)*10^ROW($1:$5)/10)</f>
        <v>790</v>
      </c>
      <c r="O284">
        <f>SUMPRODUCT(MID(0&amp;feed!O708,LARGE(INDEX(ISNUMBER(--MID(feed!O708,ROW($1:$5),1))*
ROW($1:$5),0),ROW($1:$5))+1,1)*10^ROW($1:$5)/10)</f>
        <v>14</v>
      </c>
      <c r="P284" t="str">
        <f>feed!P708</f>
        <v>Untapped</v>
      </c>
      <c r="Q284">
        <f>IF(P284=0,40, IF(P284="Depleted",0, IF(P284="Near Depletion",10, IF(P284="Plentiful",70, IF(P284="Untapped",90,"Error")))))</f>
        <v>90</v>
      </c>
      <c r="R284" t="str">
        <f>feed!Q708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feed!R708</f>
        <v>Caribbean</v>
      </c>
      <c r="U284" t="str">
        <f>feed!S708</f>
        <v>United States</v>
      </c>
      <c r="V284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50792</v>
      </c>
      <c r="W284" t="str">
        <f>feed!U708</f>
        <v>http://blocgame.com/stats.php?id=62973</v>
      </c>
      <c r="X284" s="4">
        <f>SUMPRODUCT(MID(0&amp;feed!V708,LARGE(INDEX(ISNUMBER(--MID(feed!V708,ROW($1:$5),1))*
ROW($1:$5),0),ROW($1:$5))+1,1)*10^ROW($1:$5)/10)</f>
        <v>0</v>
      </c>
      <c r="Y284">
        <f>feed!W708</f>
        <v>0</v>
      </c>
      <c r="Z284" s="4">
        <f>V284-H284*750-K284*375-L284*375</f>
        <v>23042</v>
      </c>
      <c r="AA284" s="8">
        <f>V284/N284</f>
        <v>64.293670886075944</v>
      </c>
      <c r="AB284" s="4">
        <f>N284/6</f>
        <v>131.66666666666666</v>
      </c>
      <c r="AC284" s="4">
        <f>V284/6</f>
        <v>8465.3333333333339</v>
      </c>
    </row>
    <row r="285" spans="1:29" hidden="1" x14ac:dyDescent="0.25">
      <c r="A285" t="str">
        <f>feed!A653</f>
        <v>Krajina</v>
      </c>
      <c r="B285" t="str">
        <f>feed!B653</f>
        <v>ï¿½eljko Raï¿½natoviï¿½</v>
      </c>
      <c r="C285" t="str">
        <f>feed!C653</f>
        <v>The Order</v>
      </c>
      <c r="D285">
        <f>SUMPRODUCT(MID(0&amp;feed!D653,LARGE(INDEX(ISNUMBER(--MID(feed!D653,ROW($1:$19),1))*
ROW($1:$19),0),ROW($1:$19))+1,1)*10^ROW($1:$19)/10)</f>
        <v>99</v>
      </c>
      <c r="E285">
        <f>SUMPRODUCT(MID(0&amp;feed!E653,LARGE(INDEX(ISNUMBER(--MID(feed!E653,ROW($1:$19),1))*
ROW($1:$19),0),ROW($1:$19))+1,1)*10^ROW($1:$19)/10)</f>
        <v>9</v>
      </c>
      <c r="F285" t="str">
        <f>feed!F653</f>
        <v>Korean War surplus</v>
      </c>
      <c r="G285" t="str">
        <f>feed!G653</f>
        <v>Gandhi-like</v>
      </c>
      <c r="H285">
        <f>SUMPRODUCT(MID(0&amp;feed!H653,LARGE(INDEX(ISNUMBER(--MID(feed!H653,ROW($1:$19),1))*
ROW($1:$19),0),ROW($1:$19))+1,1)*10^ROW($1:$19)/10)</f>
        <v>3</v>
      </c>
      <c r="I285" t="str">
        <f>feed!I653</f>
        <v>Standard</v>
      </c>
      <c r="J285">
        <f>SUMPRODUCT(MID(0&amp;feed!J653,LARGE(INDEX(ISNUMBER(--MID(feed!J653,ROW($1:$19),1))*
ROW($1:$19),0),ROW($1:$19))+1,1)*10^ROW($1:$19)/10)</f>
        <v>5</v>
      </c>
      <c r="K285">
        <f>SUMPRODUCT(MID(0&amp;feed!K653,LARGE(INDEX(ISNUMBER(--MID(feed!K653,ROW($1:$19),1))*
ROW($1:$19),0),ROW($1:$19))+1,1)*10^ROW($1:$19)/10)</f>
        <v>36</v>
      </c>
      <c r="L285">
        <f>SUMPRODUCT(MID(0&amp;feed!L653,LARGE(INDEX(ISNUMBER(--MID(feed!L653,ROW($1:$19),1))*
ROW($1:$19),0),ROW($1:$19))+1,1)*10^ROW($1:$19)/10)</f>
        <v>26</v>
      </c>
      <c r="M285" t="str">
        <f>feed!M653</f>
        <v>Central Planning</v>
      </c>
      <c r="N285">
        <f>SUMPRODUCT(MID(0&amp;feed!N653,LARGE(INDEX(ISNUMBER(--MID(feed!N653,ROW($1:$5),1))*
ROW($1:$5),0),ROW($1:$5))+1,1)*10^ROW($1:$5)/10)</f>
        <v>901</v>
      </c>
      <c r="O285">
        <f>SUMPRODUCT(MID(0&amp;feed!O653,LARGE(INDEX(ISNUMBER(--MID(feed!O653,ROW($1:$5),1))*
ROW($1:$5),0),ROW($1:$5))+1,1)*10^ROW($1:$5)/10)</f>
        <v>3849</v>
      </c>
      <c r="P285" t="str">
        <f>feed!P653</f>
        <v>Untapped</v>
      </c>
      <c r="Q285">
        <f>IF(P285=0,40, IF(P285="Depleted",0, IF(P285="Near Depletion",10, IF(P285="Plentiful",70, IF(P285="Untapped",90,"Error")))))</f>
        <v>90</v>
      </c>
      <c r="R285" t="str">
        <f>feed!Q653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feed!R653</f>
        <v>Mesopotamia</v>
      </c>
      <c r="U285" t="str">
        <f>feed!S653</f>
        <v>Soviet Union</v>
      </c>
      <c r="V285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39681</v>
      </c>
      <c r="W285" t="str">
        <f>feed!U653</f>
        <v>http://blocgame.com/stats.php?id=62961</v>
      </c>
      <c r="X285" s="4">
        <f>SUMPRODUCT(MID(0&amp;feed!V653,LARGE(INDEX(ISNUMBER(--MID(feed!V653,ROW($1:$5),1))*
ROW($1:$5),0),ROW($1:$5))+1,1)*10^ROW($1:$5)/10)</f>
        <v>0</v>
      </c>
      <c r="Y285">
        <f>feed!W653</f>
        <v>0</v>
      </c>
      <c r="Z285" s="4">
        <f>V285-H285*750-K285*375-L285*375</f>
        <v>14181</v>
      </c>
      <c r="AA285" s="8">
        <f>V285/N285</f>
        <v>44.041065482796895</v>
      </c>
      <c r="AB285" s="4">
        <f>N285/6</f>
        <v>150.16666666666666</v>
      </c>
      <c r="AC285" s="4">
        <f>V285/6</f>
        <v>6613.5</v>
      </c>
    </row>
    <row r="286" spans="1:29" hidden="1" x14ac:dyDescent="0.25">
      <c r="A286" t="str">
        <f>feed!A553</f>
        <v>penang fc</v>
      </c>
      <c r="B286" t="str">
        <f>feed!B553</f>
        <v>faiz subri</v>
      </c>
      <c r="C286" t="str">
        <f>feed!C553</f>
        <v>PIRATES</v>
      </c>
      <c r="D286">
        <f>SUMPRODUCT(MID(0&amp;feed!D553,LARGE(INDEX(ISNUMBER(--MID(feed!D553,ROW($1:$19),1))*
ROW($1:$19),0),ROW($1:$19))+1,1)*10^ROW($1:$19)/10)</f>
        <v>53</v>
      </c>
      <c r="E286">
        <f>SUMPRODUCT(MID(0&amp;feed!E553,LARGE(INDEX(ISNUMBER(--MID(feed!E553,ROW($1:$19),1))*
ROW($1:$19),0),ROW($1:$19))+1,1)*10^ROW($1:$19)/10)</f>
        <v>6</v>
      </c>
      <c r="F286" t="str">
        <f>feed!F553</f>
        <v>Korean War surplus</v>
      </c>
      <c r="G286" t="str">
        <f>feed!G553</f>
        <v>Angelic</v>
      </c>
      <c r="H286">
        <f>SUMPRODUCT(MID(0&amp;feed!H553,LARGE(INDEX(ISNUMBER(--MID(feed!H553,ROW($1:$19),1))*
ROW($1:$19),0),ROW($1:$19))+1,1)*10^ROW($1:$19)/10)</f>
        <v>3</v>
      </c>
      <c r="I286" t="str">
        <f>feed!I553</f>
        <v>Good</v>
      </c>
      <c r="J286">
        <f>SUMPRODUCT(MID(0&amp;feed!J553,LARGE(INDEX(ISNUMBER(--MID(feed!J553,ROW($1:$19),1))*
ROW($1:$19),0),ROW($1:$19))+1,1)*10^ROW($1:$19)/10)</f>
        <v>5</v>
      </c>
      <c r="K286">
        <f>SUMPRODUCT(MID(0&amp;feed!K553,LARGE(INDEX(ISNUMBER(--MID(feed!K553,ROW($1:$19),1))*
ROW($1:$19),0),ROW($1:$19))+1,1)*10^ROW($1:$19)/10)</f>
        <v>11</v>
      </c>
      <c r="L286">
        <f>SUMPRODUCT(MID(0&amp;feed!L553,LARGE(INDEX(ISNUMBER(--MID(feed!L553,ROW($1:$19),1))*
ROW($1:$19),0),ROW($1:$19))+1,1)*10^ROW($1:$19)/10)</f>
        <v>7</v>
      </c>
      <c r="M286" t="str">
        <f>feed!M553</f>
        <v>Free Market</v>
      </c>
      <c r="N286">
        <f>SUMPRODUCT(MID(0&amp;feed!N553,LARGE(INDEX(ISNUMBER(--MID(feed!N553,ROW($1:$5),1))*
ROW($1:$5),0),ROW($1:$5))+1,1)*10^ROW($1:$5)/10)</f>
        <v>1128</v>
      </c>
      <c r="O286">
        <f>SUMPRODUCT(MID(0&amp;feed!O553,LARGE(INDEX(ISNUMBER(--MID(feed!O553,ROW($1:$5),1))*
ROW($1:$5),0),ROW($1:$5))+1,1)*10^ROW($1:$5)/10)</f>
        <v>2725</v>
      </c>
      <c r="P286" t="str">
        <f>feed!P553</f>
        <v>Untapped</v>
      </c>
      <c r="Q286">
        <f>IF(P286=0,40, IF(P286="Depleted",0, IF(P286="Near Depletion",10, IF(P286="Plentiful",70, IF(P286="Untapped",90,"Error")))))</f>
        <v>90</v>
      </c>
      <c r="R286" t="str">
        <f>feed!Q553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feed!R553</f>
        <v>Arabia</v>
      </c>
      <c r="U286" t="str">
        <f>feed!S553</f>
        <v>United States</v>
      </c>
      <c r="V286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40158</v>
      </c>
      <c r="W286" t="str">
        <f>feed!U553</f>
        <v>http://blocgame.com/stats.php?id=64923</v>
      </c>
      <c r="X286" s="4">
        <f>SUMPRODUCT(MID(0&amp;feed!V553,LARGE(INDEX(ISNUMBER(--MID(feed!V553,ROW($1:$5),1))*
ROW($1:$5),0),ROW($1:$5))+1,1)*10^ROW($1:$5)/10)</f>
        <v>0</v>
      </c>
      <c r="Y286">
        <f>feed!W553</f>
        <v>0</v>
      </c>
      <c r="Z286" s="4">
        <f>V286-H286*750-K286*375-L286*375</f>
        <v>31158</v>
      </c>
      <c r="AA286" s="8">
        <f>V286/N286</f>
        <v>35.601063829787236</v>
      </c>
      <c r="AB286" s="4">
        <f>N286/6</f>
        <v>188</v>
      </c>
      <c r="AC286" s="4">
        <f>V286/6</f>
        <v>6693</v>
      </c>
    </row>
    <row r="287" spans="1:29" hidden="1" x14ac:dyDescent="0.25">
      <c r="A287" t="str">
        <f>feed!A645</f>
        <v>Fast Dragon</v>
      </c>
      <c r="B287" t="str">
        <f>feed!B645</f>
        <v>Matt Damion</v>
      </c>
      <c r="C287" t="str">
        <f>feed!C645</f>
        <v>United Democracies</v>
      </c>
      <c r="D287">
        <f>SUMPRODUCT(MID(0&amp;feed!D645,LARGE(INDEX(ISNUMBER(--MID(feed!D645,ROW($1:$19),1))*
ROW($1:$19),0),ROW($1:$19))+1,1)*10^ROW($1:$19)/10)</f>
        <v>8</v>
      </c>
      <c r="E287">
        <f>SUMPRODUCT(MID(0&amp;feed!E645,LARGE(INDEX(ISNUMBER(--MID(feed!E645,ROW($1:$19),1))*
ROW($1:$19),0),ROW($1:$19))+1,1)*10^ROW($1:$19)/10)</f>
        <v>2</v>
      </c>
      <c r="F287" t="str">
        <f>feed!F645</f>
        <v>Second World War surplus</v>
      </c>
      <c r="G287" t="str">
        <f>feed!G645</f>
        <v>Gandhi-like</v>
      </c>
      <c r="H287">
        <f>SUMPRODUCT(MID(0&amp;feed!H645,LARGE(INDEX(ISNUMBER(--MID(feed!H645,ROW($1:$19),1))*
ROW($1:$19),0),ROW($1:$19))+1,1)*10^ROW($1:$19)/10)</f>
        <v>3</v>
      </c>
      <c r="I287" t="str">
        <f>feed!I645</f>
        <v>Good</v>
      </c>
      <c r="J287">
        <f>SUMPRODUCT(MID(0&amp;feed!J645,LARGE(INDEX(ISNUMBER(--MID(feed!J645,ROW($1:$19),1))*
ROW($1:$19),0),ROW($1:$19))+1,1)*10^ROW($1:$19)/10)</f>
        <v>5</v>
      </c>
      <c r="K287">
        <f>SUMPRODUCT(MID(0&amp;feed!K645,LARGE(INDEX(ISNUMBER(--MID(feed!K645,ROW($1:$19),1))*
ROW($1:$19),0),ROW($1:$19))+1,1)*10^ROW($1:$19)/10)</f>
        <v>19</v>
      </c>
      <c r="L287">
        <f>SUMPRODUCT(MID(0&amp;feed!L645,LARGE(INDEX(ISNUMBER(--MID(feed!L645,ROW($1:$19),1))*
ROW($1:$19),0),ROW($1:$19))+1,1)*10^ROW($1:$19)/10)</f>
        <v>4</v>
      </c>
      <c r="M287" t="str">
        <f>feed!M645</f>
        <v>Free Market</v>
      </c>
      <c r="N287">
        <f>SUMPRODUCT(MID(0&amp;feed!N645,LARGE(INDEX(ISNUMBER(--MID(feed!N645,ROW($1:$5),1))*
ROW($1:$5),0),ROW($1:$5))+1,1)*10^ROW($1:$5)/10)</f>
        <v>914</v>
      </c>
      <c r="O287">
        <f>SUMPRODUCT(MID(0&amp;feed!O645,LARGE(INDEX(ISNUMBER(--MID(feed!O645,ROW($1:$5),1))*
ROW($1:$5),0),ROW($1:$5))+1,1)*10^ROW($1:$5)/10)</f>
        <v>457</v>
      </c>
      <c r="P287" t="str">
        <f>feed!P645</f>
        <v>Untapped</v>
      </c>
      <c r="Q287">
        <f>IF(P287=0,40, IF(P287="Depleted",0, IF(P287="Near Depletion",10, IF(P287="Plentiful",70, IF(P287="Untapped",90,"Error")))))</f>
        <v>90</v>
      </c>
      <c r="R287" t="str">
        <f>feed!Q645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feed!R645</f>
        <v>China</v>
      </c>
      <c r="U287" t="str">
        <f>feed!S645</f>
        <v>United States</v>
      </c>
      <c r="V287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30420</v>
      </c>
      <c r="W287" t="str">
        <f>feed!U645</f>
        <v>http://blocgame.com/stats.php?id=65502</v>
      </c>
      <c r="X287" s="4">
        <f>SUMPRODUCT(MID(0&amp;feed!V645,LARGE(INDEX(ISNUMBER(--MID(feed!V645,ROW($1:$5),1))*
ROW($1:$5),0),ROW($1:$5))+1,1)*10^ROW($1:$5)/10)</f>
        <v>0</v>
      </c>
      <c r="Y287">
        <f>feed!W645</f>
        <v>0</v>
      </c>
      <c r="Z287" s="4">
        <f>V287-H287*750-K287*375-L287*375</f>
        <v>19545</v>
      </c>
      <c r="AA287" s="8">
        <f>V287/N287</f>
        <v>33.282275711159734</v>
      </c>
      <c r="AB287" s="4">
        <f>N287/6</f>
        <v>152.33333333333334</v>
      </c>
      <c r="AC287" s="4">
        <f>V287/6</f>
        <v>5070</v>
      </c>
    </row>
    <row r="288" spans="1:29" hidden="1" x14ac:dyDescent="0.25">
      <c r="A288" t="str">
        <f>feed!A431</f>
        <v>Olut</v>
      </c>
      <c r="B288" t="str">
        <f>feed!B431</f>
        <v>Vittusaatana</v>
      </c>
      <c r="C288" t="str">
        <f>feed!C431</f>
        <v>The Order</v>
      </c>
      <c r="D288">
        <f>SUMPRODUCT(MID(0&amp;feed!D431,LARGE(INDEX(ISNUMBER(--MID(feed!D431,ROW($1:$19),1))*
ROW($1:$19),0),ROW($1:$19))+1,1)*10^ROW($1:$19)/10)</f>
        <v>167</v>
      </c>
      <c r="E288">
        <f>SUMPRODUCT(MID(0&amp;feed!E431,LARGE(INDEX(ISNUMBER(--MID(feed!E431,ROW($1:$19),1))*
ROW($1:$19),0),ROW($1:$19))+1,1)*10^ROW($1:$19)/10)</f>
        <v>9</v>
      </c>
      <c r="F288" t="str">
        <f>feed!F431</f>
        <v>Korean War surplus</v>
      </c>
      <c r="G288" t="str">
        <f>feed!G431</f>
        <v>Gandhi-like</v>
      </c>
      <c r="H288">
        <f>SUMPRODUCT(MID(0&amp;feed!H431,LARGE(INDEX(ISNUMBER(--MID(feed!H431,ROW($1:$19),1))*
ROW($1:$19),0),ROW($1:$19))+1,1)*10^ROW($1:$19)/10)</f>
        <v>3</v>
      </c>
      <c r="I288" t="str">
        <f>feed!I431</f>
        <v>Elite</v>
      </c>
      <c r="J288">
        <f>SUMPRODUCT(MID(0&amp;feed!J431,LARGE(INDEX(ISNUMBER(--MID(feed!J431,ROW($1:$19),1))*
ROW($1:$19),0),ROW($1:$19))+1,1)*10^ROW($1:$19)/10)</f>
        <v>5</v>
      </c>
      <c r="K288">
        <f>SUMPRODUCT(MID(0&amp;feed!K431,LARGE(INDEX(ISNUMBER(--MID(feed!K431,ROW($1:$19),1))*
ROW($1:$19),0),ROW($1:$19))+1,1)*10^ROW($1:$19)/10)</f>
        <v>40</v>
      </c>
      <c r="L288">
        <f>SUMPRODUCT(MID(0&amp;feed!L431,LARGE(INDEX(ISNUMBER(--MID(feed!L431,ROW($1:$19),1))*
ROW($1:$19),0),ROW($1:$19))+1,1)*10^ROW($1:$19)/10)</f>
        <v>27</v>
      </c>
      <c r="M288" t="str">
        <f>feed!M431</f>
        <v>Central Planning</v>
      </c>
      <c r="N288">
        <f>SUMPRODUCT(MID(0&amp;feed!N431,LARGE(INDEX(ISNUMBER(--MID(feed!N431,ROW($1:$5),1))*
ROW($1:$5),0),ROW($1:$5))+1,1)*10^ROW($1:$5)/10)</f>
        <v>1555</v>
      </c>
      <c r="O288">
        <f>SUMPRODUCT(MID(0&amp;feed!O431,LARGE(INDEX(ISNUMBER(--MID(feed!O431,ROW($1:$5),1))*
ROW($1:$5),0),ROW($1:$5))+1,1)*10^ROW($1:$5)/10)</f>
        <v>6391</v>
      </c>
      <c r="P288" t="str">
        <f>feed!P431</f>
        <v>Untapped</v>
      </c>
      <c r="Q288">
        <f>IF(P288=0,40, IF(P288="Depleted",0, IF(P288="Near Depletion",10, IF(P288="Plentiful",70, IF(P288="Untapped",90,"Error")))))</f>
        <v>90</v>
      </c>
      <c r="R288" t="str">
        <f>feed!Q431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feed!R431</f>
        <v>Atlas</v>
      </c>
      <c r="U288" t="str">
        <f>feed!S431</f>
        <v>Soviet Union</v>
      </c>
      <c r="V28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43607</v>
      </c>
      <c r="W288" t="str">
        <f>feed!U431</f>
        <v>http://blocgame.com/stats.php?id=63682</v>
      </c>
      <c r="X288" s="4">
        <f>SUMPRODUCT(MID(0&amp;feed!V431,LARGE(INDEX(ISNUMBER(--MID(feed!V431,ROW($1:$5),1))*
ROW($1:$5),0),ROW($1:$5))+1,1)*10^ROW($1:$5)/10)</f>
        <v>0</v>
      </c>
      <c r="Y288">
        <f>feed!W431</f>
        <v>0</v>
      </c>
      <c r="Z288" s="4">
        <f>V288-H288*750-K288*375-L288*375</f>
        <v>16232</v>
      </c>
      <c r="AA288" s="8">
        <f>V288/N288</f>
        <v>28.043086816720258</v>
      </c>
      <c r="AB288" s="4">
        <f>N288/6</f>
        <v>259.16666666666669</v>
      </c>
      <c r="AC288" s="4">
        <f>V288/6</f>
        <v>7267.833333333333</v>
      </c>
    </row>
    <row r="289" spans="1:29" hidden="1" x14ac:dyDescent="0.25">
      <c r="A289" t="str">
        <f>feed!A561</f>
        <v>Kondominium</v>
      </c>
      <c r="B289" t="str">
        <f>feed!B561</f>
        <v>AdamKarolczak</v>
      </c>
      <c r="C289" t="str">
        <f>feed!C561</f>
        <v>The Order</v>
      </c>
      <c r="D289">
        <f>SUMPRODUCT(MID(0&amp;feed!D561,LARGE(INDEX(ISNUMBER(--MID(feed!D561,ROW($1:$19),1))*
ROW($1:$19),0),ROW($1:$19))+1,1)*10^ROW($1:$19)/10)</f>
        <v>141</v>
      </c>
      <c r="E289">
        <f>SUMPRODUCT(MID(0&amp;feed!E561,LARGE(INDEX(ISNUMBER(--MID(feed!E561,ROW($1:$19),1))*
ROW($1:$19),0),ROW($1:$19))+1,1)*10^ROW($1:$19)/10)</f>
        <v>4</v>
      </c>
      <c r="F289" t="str">
        <f>feed!F561</f>
        <v>Korean War surplus</v>
      </c>
      <c r="G289" t="str">
        <f>feed!G561</f>
        <v>Gandhi-like</v>
      </c>
      <c r="H289">
        <f>SUMPRODUCT(MID(0&amp;feed!H561,LARGE(INDEX(ISNUMBER(--MID(feed!H561,ROW($1:$19),1))*
ROW($1:$19),0),ROW($1:$19))+1,1)*10^ROW($1:$19)/10)</f>
        <v>3</v>
      </c>
      <c r="I289" t="str">
        <f>feed!I561</f>
        <v>Poor</v>
      </c>
      <c r="J289">
        <f>SUMPRODUCT(MID(0&amp;feed!J561,LARGE(INDEX(ISNUMBER(--MID(feed!J561,ROW($1:$19),1))*
ROW($1:$19),0),ROW($1:$19))+1,1)*10^ROW($1:$19)/10)</f>
        <v>5</v>
      </c>
      <c r="K289">
        <f>SUMPRODUCT(MID(0&amp;feed!K561,LARGE(INDEX(ISNUMBER(--MID(feed!K561,ROW($1:$19),1))*
ROW($1:$19),0),ROW($1:$19))+1,1)*10^ROW($1:$19)/10)</f>
        <v>38</v>
      </c>
      <c r="L289">
        <f>SUMPRODUCT(MID(0&amp;feed!L561,LARGE(INDEX(ISNUMBER(--MID(feed!L561,ROW($1:$19),1))*
ROW($1:$19),0),ROW($1:$19))+1,1)*10^ROW($1:$19)/10)</f>
        <v>26</v>
      </c>
      <c r="M289" t="str">
        <f>feed!M561</f>
        <v>Free Market</v>
      </c>
      <c r="N289">
        <f>SUMPRODUCT(MID(0&amp;feed!N561,LARGE(INDEX(ISNUMBER(--MID(feed!N561,ROW($1:$5),1))*
ROW($1:$5),0),ROW($1:$5))+1,1)*10^ROW($1:$5)/10)</f>
        <v>1106</v>
      </c>
      <c r="O289">
        <f>SUMPRODUCT(MID(0&amp;feed!O561,LARGE(INDEX(ISNUMBER(--MID(feed!O561,ROW($1:$5),1))*
ROW($1:$5),0),ROW($1:$5))+1,1)*10^ROW($1:$5)/10)</f>
        <v>866</v>
      </c>
      <c r="P289">
        <f>feed!P561</f>
        <v>0</v>
      </c>
      <c r="Q289">
        <f>IF(P289=0,40, IF(P289="Depleted",0, IF(P289="Near Depletion",10, IF(P289="Plentiful",70, IF(P289="Untapped",90,"Error")))))</f>
        <v>40</v>
      </c>
      <c r="R289" t="str">
        <f>feed!Q561</f>
        <v>Powerful</v>
      </c>
      <c r="S289">
        <f>IF(R289="None",0, IF(R289="Meagre",1.5, IF(R289="Small",3, IF(R289="Mediocre",4.5, IF(R289="Somewhat Large",6, IF(R289="Large",7.5, IF(R289="Powerful",9, IF(R289="Very Powerful",10,"Error"))))))))</f>
        <v>9</v>
      </c>
      <c r="T289" t="str">
        <f>feed!R561</f>
        <v>Arabia</v>
      </c>
      <c r="U289" t="str">
        <f>feed!S561</f>
        <v>United States</v>
      </c>
      <c r="V289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30222</v>
      </c>
      <c r="W289" t="str">
        <f>feed!U561</f>
        <v>http://blocgame.com/stats.php?id=61576</v>
      </c>
      <c r="X289" s="4">
        <f>SUMPRODUCT(MID(0&amp;feed!V561,LARGE(INDEX(ISNUMBER(--MID(feed!V561,ROW($1:$5),1))*
ROW($1:$5),0),ROW($1:$5))+1,1)*10^ROW($1:$5)/10)</f>
        <v>0</v>
      </c>
      <c r="Y289">
        <f>feed!W561</f>
        <v>0</v>
      </c>
      <c r="Z289" s="4">
        <f>V289-H289*750-K289*375-L289*375</f>
        <v>3972</v>
      </c>
      <c r="AA289" s="8">
        <f>V289/N289</f>
        <v>27.325497287522605</v>
      </c>
      <c r="AB289" s="4">
        <f>N289/6</f>
        <v>184.33333333333334</v>
      </c>
      <c r="AC289" s="4">
        <f>V289/6</f>
        <v>5037</v>
      </c>
    </row>
    <row r="290" spans="1:29" hidden="1" x14ac:dyDescent="0.25">
      <c r="A290" t="str">
        <f>feed!A336</f>
        <v>The Shitposters</v>
      </c>
      <c r="B290" t="str">
        <f>feed!B336</f>
        <v>The Pez</v>
      </c>
      <c r="C290" t="str">
        <f>feed!C336</f>
        <v>The Order</v>
      </c>
      <c r="D290">
        <f>SUMPRODUCT(MID(0&amp;feed!D336,LARGE(INDEX(ISNUMBER(--MID(feed!D336,ROW($1:$19),1))*
ROW($1:$19),0),ROW($1:$19))+1,1)*10^ROW($1:$19)/10)</f>
        <v>99</v>
      </c>
      <c r="E290">
        <f>SUMPRODUCT(MID(0&amp;feed!E336,LARGE(INDEX(ISNUMBER(--MID(feed!E336,ROW($1:$19),1))*
ROW($1:$19),0),ROW($1:$19))+1,1)*10^ROW($1:$19)/10)</f>
        <v>2</v>
      </c>
      <c r="F290" t="str">
        <f>feed!F336</f>
        <v>Korean War surplus</v>
      </c>
      <c r="G290" t="str">
        <f>feed!G336</f>
        <v>Gandhi-like</v>
      </c>
      <c r="H290">
        <f>SUMPRODUCT(MID(0&amp;feed!H336,LARGE(INDEX(ISNUMBER(--MID(feed!H336,ROW($1:$19),1))*
ROW($1:$19),0),ROW($1:$19))+1,1)*10^ROW($1:$19)/10)</f>
        <v>3</v>
      </c>
      <c r="I290" t="str">
        <f>feed!I336</f>
        <v>Elite</v>
      </c>
      <c r="J290">
        <f>SUMPRODUCT(MID(0&amp;feed!J336,LARGE(INDEX(ISNUMBER(--MID(feed!J336,ROW($1:$19),1))*
ROW($1:$19),0),ROW($1:$19))+1,1)*10^ROW($1:$19)/10)</f>
        <v>5</v>
      </c>
      <c r="K290">
        <f>SUMPRODUCT(MID(0&amp;feed!K336,LARGE(INDEX(ISNUMBER(--MID(feed!K336,ROW($1:$19),1))*
ROW($1:$19),0),ROW($1:$19))+1,1)*10^ROW($1:$19)/10)</f>
        <v>11</v>
      </c>
      <c r="L290">
        <f>SUMPRODUCT(MID(0&amp;feed!L336,LARGE(INDEX(ISNUMBER(--MID(feed!L336,ROW($1:$19),1))*
ROW($1:$19),0),ROW($1:$19))+1,1)*10^ROW($1:$19)/10)</f>
        <v>5</v>
      </c>
      <c r="M290" t="str">
        <f>feed!M336</f>
        <v>Central Planning</v>
      </c>
      <c r="N290">
        <f>SUMPRODUCT(MID(0&amp;feed!N336,LARGE(INDEX(ISNUMBER(--MID(feed!N336,ROW($1:$5),1))*
ROW($1:$5),0),ROW($1:$5))+1,1)*10^ROW($1:$5)/10)</f>
        <v>1881</v>
      </c>
      <c r="O290">
        <f>SUMPRODUCT(MID(0&amp;feed!O336,LARGE(INDEX(ISNUMBER(--MID(feed!O336,ROW($1:$5),1))*
ROW($1:$5),0),ROW($1:$5))+1,1)*10^ROW($1:$5)/10)</f>
        <v>271</v>
      </c>
      <c r="P290" t="str">
        <f>feed!P336</f>
        <v>Untapped</v>
      </c>
      <c r="Q290">
        <f>IF(P290=0,40, IF(P290="Depleted",0, IF(P290="Near Depletion",10, IF(P290="Plentiful",70, IF(P290="Untapped",90,"Error")))))</f>
        <v>90</v>
      </c>
      <c r="R290" t="str">
        <f>feed!Q336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feed!R336</f>
        <v>Caribbean</v>
      </c>
      <c r="U290" t="str">
        <f>feed!S336</f>
        <v>Soviet Union</v>
      </c>
      <c r="V29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290" t="str">
        <f>feed!U336</f>
        <v>http://blocgame.com/stats.php?id=63636</v>
      </c>
      <c r="X290" s="4">
        <f>SUMPRODUCT(MID(0&amp;feed!V336,LARGE(INDEX(ISNUMBER(--MID(feed!V336,ROW($1:$5),1))*
ROW($1:$5),0),ROW($1:$5))+1,1)*10^ROW($1:$5)/10)</f>
        <v>0</v>
      </c>
      <c r="Y290">
        <f>feed!W336</f>
        <v>0</v>
      </c>
      <c r="Z290" s="4">
        <f>V290-H290*750-K290*375-L290*375</f>
        <v>36688</v>
      </c>
      <c r="AA290" s="8">
        <f>V290/N290</f>
        <v>23.890483785220628</v>
      </c>
      <c r="AB290" s="4">
        <f>N290/6</f>
        <v>313.5</v>
      </c>
      <c r="AC290" s="4">
        <f>V290/6</f>
        <v>7489.666666666667</v>
      </c>
    </row>
    <row r="291" spans="1:29" hidden="1" x14ac:dyDescent="0.25">
      <c r="A291" t="str">
        <f>feed!A416</f>
        <v>Serbija</v>
      </c>
      <c r="B291" t="str">
        <f>feed!B416</f>
        <v>Radovan Karadï¿½iï¿½</v>
      </c>
      <c r="C291" t="str">
        <f>feed!C416</f>
        <v>The Order</v>
      </c>
      <c r="D291">
        <f>SUMPRODUCT(MID(0&amp;feed!D416,LARGE(INDEX(ISNUMBER(--MID(feed!D416,ROW($1:$19),1))*
ROW($1:$19),0),ROW($1:$19))+1,1)*10^ROW($1:$19)/10)</f>
        <v>140</v>
      </c>
      <c r="E291">
        <f>SUMPRODUCT(MID(0&amp;feed!E416,LARGE(INDEX(ISNUMBER(--MID(feed!E416,ROW($1:$19),1))*
ROW($1:$19),0),ROW($1:$19))+1,1)*10^ROW($1:$19)/10)</f>
        <v>6</v>
      </c>
      <c r="F291" t="str">
        <f>feed!F416</f>
        <v>Korean War surplus</v>
      </c>
      <c r="G291" t="str">
        <f>feed!G416</f>
        <v>Gandhi-like</v>
      </c>
      <c r="H291">
        <f>SUMPRODUCT(MID(0&amp;feed!H416,LARGE(INDEX(ISNUMBER(--MID(feed!H416,ROW($1:$19),1))*
ROW($1:$19),0),ROW($1:$19))+1,1)*10^ROW($1:$19)/10)</f>
        <v>3</v>
      </c>
      <c r="I291" t="str">
        <f>feed!I416</f>
        <v>Poor</v>
      </c>
      <c r="J291">
        <f>SUMPRODUCT(MID(0&amp;feed!J416,LARGE(INDEX(ISNUMBER(--MID(feed!J416,ROW($1:$19),1))*
ROW($1:$19),0),ROW($1:$19))+1,1)*10^ROW($1:$19)/10)</f>
        <v>5</v>
      </c>
      <c r="K291">
        <f>SUMPRODUCT(MID(0&amp;feed!K416,LARGE(INDEX(ISNUMBER(--MID(feed!K416,ROW($1:$19),1))*
ROW($1:$19),0),ROW($1:$19))+1,1)*10^ROW($1:$19)/10)</f>
        <v>36</v>
      </c>
      <c r="L291">
        <f>SUMPRODUCT(MID(0&amp;feed!L416,LARGE(INDEX(ISNUMBER(--MID(feed!L416,ROW($1:$19),1))*
ROW($1:$19),0),ROW($1:$19))+1,1)*10^ROW($1:$19)/10)</f>
        <v>28</v>
      </c>
      <c r="M291" t="str">
        <f>feed!M416</f>
        <v>Central Planning</v>
      </c>
      <c r="N291">
        <f>SUMPRODUCT(MID(0&amp;feed!N416,LARGE(INDEX(ISNUMBER(--MID(feed!N416,ROW($1:$5),1))*
ROW($1:$5),0),ROW($1:$5))+1,1)*10^ROW($1:$5)/10)</f>
        <v>1584</v>
      </c>
      <c r="O291">
        <f>SUMPRODUCT(MID(0&amp;feed!O416,LARGE(INDEX(ISNUMBER(--MID(feed!O416,ROW($1:$5),1))*
ROW($1:$5),0),ROW($1:$5))+1,1)*10^ROW($1:$5)/10)</f>
        <v>2463</v>
      </c>
      <c r="P291">
        <f>feed!P416</f>
        <v>0</v>
      </c>
      <c r="Q291">
        <f>IF(P291=0,40, IF(P291="Depleted",0, IF(P291="Near Depletion",10, IF(P291="Plentiful",70, IF(P291="Untapped",90,"Error")))))</f>
        <v>40</v>
      </c>
      <c r="R291" t="str">
        <f>feed!Q416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feed!R416</f>
        <v>Atlas</v>
      </c>
      <c r="U291" t="str">
        <f>feed!S416</f>
        <v>Soviet Union</v>
      </c>
      <c r="V291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34939</v>
      </c>
      <c r="W291" t="str">
        <f>feed!U416</f>
        <v>http://blocgame.com/stats.php?id=62971</v>
      </c>
      <c r="X291" s="4">
        <f>SUMPRODUCT(MID(0&amp;feed!V416,LARGE(INDEX(ISNUMBER(--MID(feed!V416,ROW($1:$5),1))*
ROW($1:$5),0),ROW($1:$5))+1,1)*10^ROW($1:$5)/10)</f>
        <v>0</v>
      </c>
      <c r="Y291">
        <f>feed!W416</f>
        <v>0</v>
      </c>
      <c r="Z291" s="4">
        <f>V291-H291*750-K291*375-L291*375</f>
        <v>8689</v>
      </c>
      <c r="AA291" s="8">
        <f>V291/N291</f>
        <v>22.057449494949495</v>
      </c>
      <c r="AB291" s="4">
        <f>N291/6</f>
        <v>264</v>
      </c>
      <c r="AC291" s="4">
        <f>V291/6</f>
        <v>5823.166666666667</v>
      </c>
    </row>
    <row r="292" spans="1:29" hidden="1" x14ac:dyDescent="0.25">
      <c r="A292" t="str">
        <f>feed!A274</f>
        <v>Thinkpad</v>
      </c>
      <c r="B292" t="str">
        <f>feed!B274</f>
        <v>maskedplacebo</v>
      </c>
      <c r="C292" t="str">
        <f>feed!C274</f>
        <v>The Order</v>
      </c>
      <c r="D292">
        <f>SUMPRODUCT(MID(0&amp;feed!D274,LARGE(INDEX(ISNUMBER(--MID(feed!D274,ROW($1:$19),1))*
ROW($1:$19),0),ROW($1:$19))+1,1)*10^ROW($1:$19)/10)</f>
        <v>108</v>
      </c>
      <c r="E292">
        <f>SUMPRODUCT(MID(0&amp;feed!E274,LARGE(INDEX(ISNUMBER(--MID(feed!E274,ROW($1:$19),1))*
ROW($1:$19),0),ROW($1:$19))+1,1)*10^ROW($1:$19)/10)</f>
        <v>9</v>
      </c>
      <c r="F292" t="str">
        <f>feed!F274</f>
        <v>Second World War surplus</v>
      </c>
      <c r="G292" t="str">
        <f>feed!G274</f>
        <v>Gandhi-like</v>
      </c>
      <c r="H292">
        <f>SUMPRODUCT(MID(0&amp;feed!H274,LARGE(INDEX(ISNUMBER(--MID(feed!H274,ROW($1:$19),1))*
ROW($1:$19),0),ROW($1:$19))+1,1)*10^ROW($1:$19)/10)</f>
        <v>3</v>
      </c>
      <c r="I292" t="str">
        <f>feed!I274</f>
        <v>Standard</v>
      </c>
      <c r="J292">
        <f>SUMPRODUCT(MID(0&amp;feed!J274,LARGE(INDEX(ISNUMBER(--MID(feed!J274,ROW($1:$19),1))*
ROW($1:$19),0),ROW($1:$19))+1,1)*10^ROW($1:$19)/10)</f>
        <v>5</v>
      </c>
      <c r="K292">
        <f>SUMPRODUCT(MID(0&amp;feed!K274,LARGE(INDEX(ISNUMBER(--MID(feed!K274,ROW($1:$19),1))*
ROW($1:$19),0),ROW($1:$19))+1,1)*10^ROW($1:$19)/10)</f>
        <v>22</v>
      </c>
      <c r="L292">
        <f>SUMPRODUCT(MID(0&amp;feed!L274,LARGE(INDEX(ISNUMBER(--MID(feed!L274,ROW($1:$19),1))*
ROW($1:$19),0),ROW($1:$19))+1,1)*10^ROW($1:$19)/10)</f>
        <v>6</v>
      </c>
      <c r="M292" t="str">
        <f>feed!M274</f>
        <v>Central Planning</v>
      </c>
      <c r="N292">
        <f>SUMPRODUCT(MID(0&amp;feed!N274,LARGE(INDEX(ISNUMBER(--MID(feed!N274,ROW($1:$5),1))*
ROW($1:$5),0),ROW($1:$5))+1,1)*10^ROW($1:$5)/10)</f>
        <v>2143</v>
      </c>
      <c r="O292">
        <f>SUMPRODUCT(MID(0&amp;feed!O274,LARGE(INDEX(ISNUMBER(--MID(feed!O274,ROW($1:$5),1))*
ROW($1:$5),0),ROW($1:$5))+1,1)*10^ROW($1:$5)/10)</f>
        <v>419</v>
      </c>
      <c r="P292" t="str">
        <f>feed!P274</f>
        <v>Untapped</v>
      </c>
      <c r="Q292">
        <f>IF(P292=0,40, IF(P292="Depleted",0, IF(P292="Near Depletion",10, IF(P292="Plentiful",70, IF(P292="Untapped",90,"Error")))))</f>
        <v>90</v>
      </c>
      <c r="R292" t="str">
        <f>feed!Q274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feed!R274</f>
        <v>Indochina</v>
      </c>
      <c r="U292" t="str">
        <f>feed!S274</f>
        <v>Soviet Union</v>
      </c>
      <c r="V292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37729</v>
      </c>
      <c r="W292" t="str">
        <f>feed!U274</f>
        <v>http://blocgame.com/stats.php?id=63332</v>
      </c>
      <c r="X292" s="4">
        <f>SUMPRODUCT(MID(0&amp;feed!V274,LARGE(INDEX(ISNUMBER(--MID(feed!V274,ROW($1:$5),1))*
ROW($1:$5),0),ROW($1:$5))+1,1)*10^ROW($1:$5)/10)</f>
        <v>0</v>
      </c>
      <c r="Y292">
        <f>feed!W274</f>
        <v>0</v>
      </c>
      <c r="Z292" s="4">
        <f>V292-H292*750-K292*375-L292*375</f>
        <v>24979</v>
      </c>
      <c r="AA292" s="8">
        <f>V292/N292</f>
        <v>17.605692953803079</v>
      </c>
      <c r="AB292" s="4">
        <f>N292/6</f>
        <v>357.16666666666669</v>
      </c>
      <c r="AC292" s="4">
        <f>V292/6</f>
        <v>6288.166666666667</v>
      </c>
    </row>
    <row r="293" spans="1:29" hidden="1" x14ac:dyDescent="0.25">
      <c r="A293" t="str">
        <f>feed!A269</f>
        <v>Yugoslothia</v>
      </c>
      <c r="B293" t="str">
        <f>feed!B269</f>
        <v>Yugoslothia</v>
      </c>
      <c r="C293" t="str">
        <f>feed!C269</f>
        <v>Brotherhood of Nod</v>
      </c>
      <c r="D293">
        <f>SUMPRODUCT(MID(0&amp;feed!D269,LARGE(INDEX(ISNUMBER(--MID(feed!D269,ROW($1:$19),1))*
ROW($1:$19),0),ROW($1:$19))+1,1)*10^ROW($1:$19)/10)</f>
        <v>101</v>
      </c>
      <c r="E293">
        <f>SUMPRODUCT(MID(0&amp;feed!E269,LARGE(INDEX(ISNUMBER(--MID(feed!E269,ROW($1:$19),1))*
ROW($1:$19),0),ROW($1:$19))+1,1)*10^ROW($1:$19)/10)</f>
        <v>1</v>
      </c>
      <c r="F293" t="str">
        <f>feed!F269</f>
        <v>Korean War surplus</v>
      </c>
      <c r="G293" t="str">
        <f>feed!G269</f>
        <v>Gandhi-like</v>
      </c>
      <c r="H293">
        <f>SUMPRODUCT(MID(0&amp;feed!H269,LARGE(INDEX(ISNUMBER(--MID(feed!H269,ROW($1:$19),1))*
ROW($1:$19),0),ROW($1:$19))+1,1)*10^ROW($1:$19)/10)</f>
        <v>3</v>
      </c>
      <c r="I293" t="str">
        <f>feed!I269</f>
        <v>Good</v>
      </c>
      <c r="J293">
        <f>SUMPRODUCT(MID(0&amp;feed!J269,LARGE(INDEX(ISNUMBER(--MID(feed!J269,ROW($1:$19),1))*
ROW($1:$19),0),ROW($1:$19))+1,1)*10^ROW($1:$19)/10)</f>
        <v>5</v>
      </c>
      <c r="K293">
        <f>SUMPRODUCT(MID(0&amp;feed!K269,LARGE(INDEX(ISNUMBER(--MID(feed!K269,ROW($1:$19),1))*
ROW($1:$19),0),ROW($1:$19))+1,1)*10^ROW($1:$19)/10)</f>
        <v>12</v>
      </c>
      <c r="L293">
        <f>SUMPRODUCT(MID(0&amp;feed!L269,LARGE(INDEX(ISNUMBER(--MID(feed!L269,ROW($1:$19),1))*
ROW($1:$19),0),ROW($1:$19))+1,1)*10^ROW($1:$19)/10)</f>
        <v>10</v>
      </c>
      <c r="M293" t="str">
        <f>feed!M269</f>
        <v>Free Market</v>
      </c>
      <c r="N293">
        <f>SUMPRODUCT(MID(0&amp;feed!N269,LARGE(INDEX(ISNUMBER(--MID(feed!N269,ROW($1:$5),1))*
ROW($1:$5),0),ROW($1:$5))+1,1)*10^ROW($1:$5)/10)</f>
        <v>2184</v>
      </c>
      <c r="O293">
        <f>SUMPRODUCT(MID(0&amp;feed!O269,LARGE(INDEX(ISNUMBER(--MID(feed!O269,ROW($1:$5),1))*
ROW($1:$5),0),ROW($1:$5))+1,1)*10^ROW($1:$5)/10)</f>
        <v>2868</v>
      </c>
      <c r="P293" t="str">
        <f>feed!P269</f>
        <v>Untapped</v>
      </c>
      <c r="Q293">
        <f>IF(P293=0,40, IF(P293="Depleted",0, IF(P293="Near Depletion",10, IF(P293="Plentiful",70, IF(P293="Untapped",90,"Error")))))</f>
        <v>90</v>
      </c>
      <c r="R293" t="str">
        <f>feed!Q269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feed!R269</f>
        <v>Egypt</v>
      </c>
      <c r="U293" t="str">
        <f>feed!S269</f>
        <v>United States</v>
      </c>
      <c r="V293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W293" t="str">
        <f>feed!U269</f>
        <v>http://blocgame.com/stats.php?id=55968</v>
      </c>
      <c r="X293" s="4">
        <f>SUMPRODUCT(MID(0&amp;feed!V269,LARGE(INDEX(ISNUMBER(--MID(feed!V269,ROW($1:$5),1))*
ROW($1:$5),0),ROW($1:$5))+1,1)*10^ROW($1:$5)/10)</f>
        <v>0</v>
      </c>
      <c r="Y293">
        <f>feed!W269</f>
        <v>0</v>
      </c>
      <c r="Z293" s="4">
        <f>V293-H293*750-K293*375-L293*375</f>
        <v>20784</v>
      </c>
      <c r="AA293" s="8">
        <f>V293/N293</f>
        <v>14.324175824175825</v>
      </c>
      <c r="AB293" s="4">
        <f>N293/6</f>
        <v>364</v>
      </c>
      <c r="AC293" s="4">
        <f>V293/6</f>
        <v>5214</v>
      </c>
    </row>
    <row r="294" spans="1:29" hidden="1" x14ac:dyDescent="0.25">
      <c r="A294" t="str">
        <f>feed!A64</f>
        <v>Sintra</v>
      </c>
      <c r="B294" t="str">
        <f>feed!B64</f>
        <v>Daniel Lima</v>
      </c>
      <c r="C294" t="str">
        <f>feed!C64</f>
        <v>The Order</v>
      </c>
      <c r="D294">
        <f>SUMPRODUCT(MID(0&amp;feed!D64,LARGE(INDEX(ISNUMBER(--MID(feed!D64,ROW($1:$19),1))*
ROW($1:$19),0),ROW($1:$19))+1,1)*10^ROW($1:$19)/10)</f>
        <v>50</v>
      </c>
      <c r="E294">
        <f>SUMPRODUCT(MID(0&amp;feed!E64,LARGE(INDEX(ISNUMBER(--MID(feed!E64,ROW($1:$19),1))*
ROW($1:$19),0),ROW($1:$19))+1,1)*10^ROW($1:$19)/10)</f>
        <v>6</v>
      </c>
      <c r="F294" t="str">
        <f>feed!F64</f>
        <v>Second World War surplus</v>
      </c>
      <c r="G294" t="str">
        <f>feed!G64</f>
        <v>Gandhi-like</v>
      </c>
      <c r="H294">
        <f>SUMPRODUCT(MID(0&amp;feed!H64,LARGE(INDEX(ISNUMBER(--MID(feed!H64,ROW($1:$19),1))*
ROW($1:$19),0),ROW($1:$19))+1,1)*10^ROW($1:$19)/10)</f>
        <v>3</v>
      </c>
      <c r="I294" t="str">
        <f>feed!I64</f>
        <v>Elite</v>
      </c>
      <c r="J294">
        <f>SUMPRODUCT(MID(0&amp;feed!J64,LARGE(INDEX(ISNUMBER(--MID(feed!J64,ROW($1:$19),1))*
ROW($1:$19),0),ROW($1:$19))+1,1)*10^ROW($1:$19)/10)</f>
        <v>5</v>
      </c>
      <c r="K294">
        <f>SUMPRODUCT(MID(0&amp;feed!K64,LARGE(INDEX(ISNUMBER(--MID(feed!K64,ROW($1:$19),1))*
ROW($1:$19),0),ROW($1:$19))+1,1)*10^ROW($1:$19)/10)</f>
        <v>32</v>
      </c>
      <c r="L294">
        <f>SUMPRODUCT(MID(0&amp;feed!L64,LARGE(INDEX(ISNUMBER(--MID(feed!L64,ROW($1:$19),1))*
ROW($1:$19),0),ROW($1:$19))+1,1)*10^ROW($1:$19)/10)</f>
        <v>19</v>
      </c>
      <c r="M294" t="str">
        <f>feed!M64</f>
        <v>Central Planning</v>
      </c>
      <c r="N294">
        <f>SUMPRODUCT(MID(0&amp;feed!N64,LARGE(INDEX(ISNUMBER(--MID(feed!N64,ROW($1:$5),1))*
ROW($1:$5),0),ROW($1:$5))+1,1)*10^ROW($1:$5)/10)</f>
        <v>3715</v>
      </c>
      <c r="O294">
        <f>SUMPRODUCT(MID(0&amp;feed!O64,LARGE(INDEX(ISNUMBER(--MID(feed!O64,ROW($1:$5),1))*
ROW($1:$5),0),ROW($1:$5))+1,1)*10^ROW($1:$5)/10)</f>
        <v>97</v>
      </c>
      <c r="P294" t="str">
        <f>feed!P64</f>
        <v>Untapped</v>
      </c>
      <c r="Q294">
        <f>IF(P294=0,40, IF(P294="Depleted",0, IF(P294="Near Depletion",10, IF(P294="Plentiful",70, IF(P294="Untapped",90,"Error")))))</f>
        <v>90</v>
      </c>
      <c r="R294" t="str">
        <f>feed!Q64</f>
        <v>Somewhat Large</v>
      </c>
      <c r="S294">
        <f>IF(R294="None",0, IF(R294="Meagre",1.5, IF(R294="Small",3, IF(R294="Mediocre",4.5, IF(R294="Somewhat Large",6, IF(R294="Large",7.5, IF(R294="Powerful",9, IF(R294="Very Powerful",10,"Error"))))))))</f>
        <v>6</v>
      </c>
      <c r="T294" t="str">
        <f>feed!R64</f>
        <v>Caribbean</v>
      </c>
      <c r="U294" t="str">
        <f>feed!S64</f>
        <v>Soviet Union</v>
      </c>
      <c r="V29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34775</v>
      </c>
      <c r="W294" t="str">
        <f>feed!U64</f>
        <v>http://blocgame.com/stats.php?id=63167</v>
      </c>
      <c r="X294" s="4">
        <f>SUMPRODUCT(MID(0&amp;feed!V64,LARGE(INDEX(ISNUMBER(--MID(feed!V64,ROW($1:$5),1))*
ROW($1:$5),0),ROW($1:$5))+1,1)*10^ROW($1:$5)/10)</f>
        <v>1</v>
      </c>
      <c r="Y294">
        <f>feed!W64</f>
        <v>0</v>
      </c>
      <c r="Z294" s="4">
        <f>V294-H294*750-K294*375-L294*375</f>
        <v>13400</v>
      </c>
      <c r="AA294" s="8">
        <f>V294/N294</f>
        <v>9.3606998654104974</v>
      </c>
      <c r="AB294" s="4">
        <f>N294/6</f>
        <v>619.16666666666663</v>
      </c>
      <c r="AC294" s="4">
        <f>V294/6</f>
        <v>5795.833333333333</v>
      </c>
    </row>
    <row r="295" spans="1:29" hidden="1" x14ac:dyDescent="0.25">
      <c r="A295" t="str">
        <f>feed!A168</f>
        <v>Mzab</v>
      </c>
      <c r="B295" t="str">
        <f>feed!B168</f>
        <v>Cuma Thurman</v>
      </c>
      <c r="C295">
        <f>feed!C168</f>
        <v>0</v>
      </c>
      <c r="D295">
        <f>SUMPRODUCT(MID(0&amp;feed!D168,LARGE(INDEX(ISNUMBER(--MID(feed!D168,ROW($1:$19),1))*
ROW($1:$19),0),ROW($1:$19))+1,1)*10^ROW($1:$19)/10)</f>
        <v>5</v>
      </c>
      <c r="E295">
        <f>SUMPRODUCT(MID(0&amp;feed!E168,LARGE(INDEX(ISNUMBER(--MID(feed!E168,ROW($1:$19),1))*
ROW($1:$19),0),ROW($1:$19))+1,1)*10^ROW($1:$19)/10)</f>
        <v>0</v>
      </c>
      <c r="F295" t="str">
        <f>feed!F168</f>
        <v>Second World War surplus</v>
      </c>
      <c r="G295" t="str">
        <f>feed!G168</f>
        <v>Normal</v>
      </c>
      <c r="H295">
        <f>SUMPRODUCT(MID(0&amp;feed!H168,LARGE(INDEX(ISNUMBER(--MID(feed!H168,ROW($1:$19),1))*
ROW($1:$19),0),ROW($1:$19))+1,1)*10^ROW($1:$19)/10)</f>
        <v>3</v>
      </c>
      <c r="I295" t="str">
        <f>feed!I168</f>
        <v>Undisciplined Rabble</v>
      </c>
      <c r="J295">
        <f>SUMPRODUCT(MID(0&amp;feed!J168,LARGE(INDEX(ISNUMBER(--MID(feed!J168,ROW($1:$19),1))*
ROW($1:$19),0),ROW($1:$19))+1,1)*10^ROW($1:$19)/10)</f>
        <v>5</v>
      </c>
      <c r="K295">
        <f>SUMPRODUCT(MID(0&amp;feed!K168,LARGE(INDEX(ISNUMBER(--MID(feed!K168,ROW($1:$19),1))*
ROW($1:$19),0),ROW($1:$19))+1,1)*10^ROW($1:$19)/10)</f>
        <v>26</v>
      </c>
      <c r="L295">
        <f>SUMPRODUCT(MID(0&amp;feed!L168,LARGE(INDEX(ISNUMBER(--MID(feed!L168,ROW($1:$19),1))*
ROW($1:$19),0),ROW($1:$19))+1,1)*10^ROW($1:$19)/10)</f>
        <v>16</v>
      </c>
      <c r="M295" t="str">
        <f>feed!M168</f>
        <v>Mixed Economy</v>
      </c>
      <c r="N295">
        <f>SUMPRODUCT(MID(0&amp;feed!N168,LARGE(INDEX(ISNUMBER(--MID(feed!N168,ROW($1:$5),1))*
ROW($1:$5),0),ROW($1:$5))+1,1)*10^ROW($1:$5)/10)</f>
        <v>2755</v>
      </c>
      <c r="O295">
        <f>SUMPRODUCT(MID(0&amp;feed!O168,LARGE(INDEX(ISNUMBER(--MID(feed!O168,ROW($1:$5),1))*
ROW($1:$5),0),ROW($1:$5))+1,1)*10^ROW($1:$5)/10)</f>
        <v>1522</v>
      </c>
      <c r="P295" t="str">
        <f>feed!P168</f>
        <v>Untapped</v>
      </c>
      <c r="Q295">
        <f>IF(P295=0,40, IF(P295="Depleted",0, IF(P295="Near Depletion",10, IF(P295="Plentiful",70, IF(P295="Untapped",90,"Error")))))</f>
        <v>90</v>
      </c>
      <c r="R295" t="str">
        <f>feed!Q168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feed!R168</f>
        <v>Atlas</v>
      </c>
      <c r="U295" t="str">
        <f>feed!S168</f>
        <v>Neutral</v>
      </c>
      <c r="V295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17325</v>
      </c>
      <c r="W295" t="str">
        <f>feed!U168</f>
        <v>http://blocgame.com/stats.php?id=63775</v>
      </c>
      <c r="X295" s="4">
        <f>SUMPRODUCT(MID(0&amp;feed!V168,LARGE(INDEX(ISNUMBER(--MID(feed!V168,ROW($1:$5),1))*
ROW($1:$5),0),ROW($1:$5))+1,1)*10^ROW($1:$5)/10)</f>
        <v>0</v>
      </c>
      <c r="Y295">
        <f>feed!W168</f>
        <v>0</v>
      </c>
      <c r="Z295" s="4">
        <f>V295-H295*750-K295*375-L295*375</f>
        <v>-675</v>
      </c>
      <c r="AA295" s="8">
        <f>V295/N295</f>
        <v>6.2885662431941922</v>
      </c>
      <c r="AB295" s="4">
        <f>N295/6</f>
        <v>459.16666666666669</v>
      </c>
      <c r="AC295" s="4">
        <f>V295/6</f>
        <v>2887.5</v>
      </c>
    </row>
    <row r="296" spans="1:29" hidden="1" x14ac:dyDescent="0.25">
      <c r="A296" t="str">
        <f>feed!A650</f>
        <v>Asgurd</v>
      </c>
      <c r="B296" t="str">
        <f>feed!B650</f>
        <v>oneiljack</v>
      </c>
      <c r="C296" t="str">
        <f>feed!C650</f>
        <v>The Order</v>
      </c>
      <c r="D296">
        <f>SUMPRODUCT(MID(0&amp;feed!D650,LARGE(INDEX(ISNUMBER(--MID(feed!D650,ROW($1:$19),1))*
ROW($1:$19),0),ROW($1:$19))+1,1)*10^ROW($1:$19)/10)</f>
        <v>25</v>
      </c>
      <c r="E296">
        <f>SUMPRODUCT(MID(0&amp;feed!E650,LARGE(INDEX(ISNUMBER(--MID(feed!E650,ROW($1:$19),1))*
ROW($1:$19),0),ROW($1:$19))+1,1)*10^ROW($1:$19)/10)</f>
        <v>0</v>
      </c>
      <c r="F296" t="str">
        <f>feed!F650</f>
        <v>Second World War surplus</v>
      </c>
      <c r="G296" t="str">
        <f>feed!G650</f>
        <v>Gandhi-like</v>
      </c>
      <c r="H296">
        <f>SUMPRODUCT(MID(0&amp;feed!H650,LARGE(INDEX(ISNUMBER(--MID(feed!H650,ROW($1:$19),1))*
ROW($1:$19),0),ROW($1:$19))+1,1)*10^ROW($1:$19)/10)</f>
        <v>3</v>
      </c>
      <c r="I296" t="str">
        <f>feed!I650</f>
        <v>Standard</v>
      </c>
      <c r="J296">
        <f>SUMPRODUCT(MID(0&amp;feed!J650,LARGE(INDEX(ISNUMBER(--MID(feed!J650,ROW($1:$19),1))*
ROW($1:$19),0),ROW($1:$19))+1,1)*10^ROW($1:$19)/10)</f>
        <v>4</v>
      </c>
      <c r="K296">
        <f>SUMPRODUCT(MID(0&amp;feed!K650,LARGE(INDEX(ISNUMBER(--MID(feed!K650,ROW($1:$19),1))*
ROW($1:$19),0),ROW($1:$19))+1,1)*10^ROW($1:$19)/10)</f>
        <v>3</v>
      </c>
      <c r="L296">
        <f>SUMPRODUCT(MID(0&amp;feed!L650,LARGE(INDEX(ISNUMBER(--MID(feed!L650,ROW($1:$19),1))*
ROW($1:$19),0),ROW($1:$19))+1,1)*10^ROW($1:$19)/10)</f>
        <v>3</v>
      </c>
      <c r="M296" t="str">
        <f>feed!M650</f>
        <v>Mixed Economy</v>
      </c>
      <c r="N296">
        <f>SUMPRODUCT(MID(0&amp;feed!N650,LARGE(INDEX(ISNUMBER(--MID(feed!N650,ROW($1:$5),1))*
ROW($1:$5),0),ROW($1:$5))+1,1)*10^ROW($1:$5)/10)</f>
        <v>907</v>
      </c>
      <c r="O296">
        <f>SUMPRODUCT(MID(0&amp;feed!O650,LARGE(INDEX(ISNUMBER(--MID(feed!O650,ROW($1:$5),1))*
ROW($1:$5),0),ROW($1:$5))+1,1)*10^ROW($1:$5)/10)</f>
        <v>430</v>
      </c>
      <c r="P296" t="str">
        <f>feed!P650</f>
        <v>Untapped</v>
      </c>
      <c r="Q296">
        <f>IF(P296=0,40, IF(P296="Depleted",0, IF(P296="Near Depletion",10, IF(P296="Plentiful",70, IF(P296="Untapped",90,"Error")))))</f>
        <v>90</v>
      </c>
      <c r="R296" t="str">
        <f>feed!Q650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feed!R650</f>
        <v>Indochina</v>
      </c>
      <c r="U296" t="str">
        <f>feed!S650</f>
        <v>Soviet Union</v>
      </c>
      <c r="V296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23985</v>
      </c>
      <c r="W296" t="str">
        <f>feed!U650</f>
        <v>http://blocgame.com/stats.php?id=64960</v>
      </c>
      <c r="X296" s="4">
        <f>SUMPRODUCT(MID(0&amp;feed!V650,LARGE(INDEX(ISNUMBER(--MID(feed!V650,ROW($1:$5),1))*
ROW($1:$5),0),ROW($1:$5))+1,1)*10^ROW($1:$5)/10)</f>
        <v>0</v>
      </c>
      <c r="Y296">
        <f>feed!W650</f>
        <v>0</v>
      </c>
      <c r="Z296" s="4">
        <f>V296-H296*750-K296*375-L296*375</f>
        <v>19485</v>
      </c>
      <c r="AA296" s="8">
        <f>V296/N296</f>
        <v>26.444321940463066</v>
      </c>
      <c r="AB296" s="4">
        <f>N296/6</f>
        <v>151.16666666666666</v>
      </c>
      <c r="AC296" s="4">
        <f>V296/6</f>
        <v>3997.5</v>
      </c>
    </row>
    <row r="297" spans="1:29" hidden="1" x14ac:dyDescent="0.25">
      <c r="A297" t="str">
        <f>feed!A506</f>
        <v>KaIfa</v>
      </c>
      <c r="B297" t="str">
        <f>feed!B506</f>
        <v>kaIfa</v>
      </c>
      <c r="C297" t="str">
        <f>feed!C506</f>
        <v>Interpol</v>
      </c>
      <c r="D297">
        <f>SUMPRODUCT(MID(0&amp;feed!D506,LARGE(INDEX(ISNUMBER(--MID(feed!D506,ROW($1:$19),1))*
ROW($1:$19),0),ROW($1:$19))+1,1)*10^ROW($1:$19)/10)</f>
        <v>93</v>
      </c>
      <c r="E297">
        <f>SUMPRODUCT(MID(0&amp;feed!E506,LARGE(INDEX(ISNUMBER(--MID(feed!E506,ROW($1:$19),1))*
ROW($1:$19),0),ROW($1:$19))+1,1)*10^ROW($1:$19)/10)</f>
        <v>2</v>
      </c>
      <c r="F297" t="str">
        <f>feed!F506</f>
        <v>Second World War surplus</v>
      </c>
      <c r="G297" t="str">
        <f>feed!G506</f>
        <v>Gandhi-like</v>
      </c>
      <c r="H297">
        <f>SUMPRODUCT(MID(0&amp;feed!H506,LARGE(INDEX(ISNUMBER(--MID(feed!H506,ROW($1:$19),1))*
ROW($1:$19),0),ROW($1:$19))+1,1)*10^ROW($1:$19)/10)</f>
        <v>3</v>
      </c>
      <c r="I297" t="str">
        <f>feed!I506</f>
        <v>Good</v>
      </c>
      <c r="J297">
        <f>SUMPRODUCT(MID(0&amp;feed!J506,LARGE(INDEX(ISNUMBER(--MID(feed!J506,ROW($1:$19),1))*
ROW($1:$19),0),ROW($1:$19))+1,1)*10^ROW($1:$19)/10)</f>
        <v>4</v>
      </c>
      <c r="K297">
        <f>SUMPRODUCT(MID(0&amp;feed!K506,LARGE(INDEX(ISNUMBER(--MID(feed!K506,ROW($1:$19),1))*
ROW($1:$19),0),ROW($1:$19))+1,1)*10^ROW($1:$19)/10)</f>
        <v>13</v>
      </c>
      <c r="L297">
        <f>SUMPRODUCT(MID(0&amp;feed!L506,LARGE(INDEX(ISNUMBER(--MID(feed!L506,ROW($1:$19),1))*
ROW($1:$19),0),ROW($1:$19))+1,1)*10^ROW($1:$19)/10)</f>
        <v>8</v>
      </c>
      <c r="M297" t="str">
        <f>feed!M506</f>
        <v>Central Planning</v>
      </c>
      <c r="N297">
        <f>SUMPRODUCT(MID(0&amp;feed!N506,LARGE(INDEX(ISNUMBER(--MID(feed!N506,ROW($1:$5),1))*
ROW($1:$5),0),ROW($1:$5))+1,1)*10^ROW($1:$5)/10)</f>
        <v>1251</v>
      </c>
      <c r="O297">
        <f>SUMPRODUCT(MID(0&amp;feed!O506,LARGE(INDEX(ISNUMBER(--MID(feed!O506,ROW($1:$5),1))*
ROW($1:$5),0),ROW($1:$5))+1,1)*10^ROW($1:$5)/10)</f>
        <v>191</v>
      </c>
      <c r="P297" t="str">
        <f>feed!P506</f>
        <v>Untapped</v>
      </c>
      <c r="Q297">
        <f>IF(P297=0,40, IF(P297="Depleted",0, IF(P297="Near Depletion",10, IF(P297="Plentiful",70, IF(P297="Untapped",90,"Error")))))</f>
        <v>90</v>
      </c>
      <c r="R297" t="str">
        <f>feed!Q506</f>
        <v>Powerful</v>
      </c>
      <c r="S297">
        <f>IF(R297="None",0, IF(R297="Meagre",1.5, IF(R297="Small",3, IF(R297="Mediocre",4.5, IF(R297="Somewhat Large",6, IF(R297="Large",7.5, IF(R297="Powerful",9, IF(R297="Very Powerful",10,"Error"))))))))</f>
        <v>9</v>
      </c>
      <c r="T297" t="str">
        <f>feed!R506</f>
        <v>Congo</v>
      </c>
      <c r="U297" t="str">
        <f>feed!S506</f>
        <v>Soviet Union</v>
      </c>
      <c r="V29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32250</v>
      </c>
      <c r="W297" t="str">
        <f>feed!U506</f>
        <v>http://blocgame.com/stats.php?id=61737</v>
      </c>
      <c r="X297" s="4">
        <f>SUMPRODUCT(MID(0&amp;feed!V506,LARGE(INDEX(ISNUMBER(--MID(feed!V506,ROW($1:$5),1))*
ROW($1:$5),0),ROW($1:$5))+1,1)*10^ROW($1:$5)/10)</f>
        <v>0</v>
      </c>
      <c r="Y297">
        <f>feed!W506</f>
        <v>0</v>
      </c>
      <c r="Z297" s="4">
        <f>V297-H297*750-K297*375-L297*375</f>
        <v>22125</v>
      </c>
      <c r="AA297" s="8">
        <f>V297/N297</f>
        <v>25.779376498800961</v>
      </c>
      <c r="AB297" s="4">
        <f>N297/6</f>
        <v>208.5</v>
      </c>
      <c r="AC297" s="4">
        <f>V297/6</f>
        <v>5375</v>
      </c>
    </row>
    <row r="298" spans="1:29" hidden="1" x14ac:dyDescent="0.25">
      <c r="A298" t="str">
        <f>feed!A524</f>
        <v>Entah</v>
      </c>
      <c r="B298" t="str">
        <f>feed!B524</f>
        <v>remtap</v>
      </c>
      <c r="C298" t="str">
        <f>feed!C524</f>
        <v>PIRATES</v>
      </c>
      <c r="D298">
        <f>SUMPRODUCT(MID(0&amp;feed!D524,LARGE(INDEX(ISNUMBER(--MID(feed!D524,ROW($1:$19),1))*
ROW($1:$19),0),ROW($1:$19))+1,1)*10^ROW($1:$19)/10)</f>
        <v>110</v>
      </c>
      <c r="E298">
        <f>SUMPRODUCT(MID(0&amp;feed!E524,LARGE(INDEX(ISNUMBER(--MID(feed!E524,ROW($1:$19),1))*
ROW($1:$19),0),ROW($1:$19))+1,1)*10^ROW($1:$19)/10)</f>
        <v>4</v>
      </c>
      <c r="F298" t="str">
        <f>feed!F524</f>
        <v>Korean War surplus</v>
      </c>
      <c r="G298" t="str">
        <f>feed!G524</f>
        <v>Gandhi-like</v>
      </c>
      <c r="H298">
        <f>SUMPRODUCT(MID(0&amp;feed!H524,LARGE(INDEX(ISNUMBER(--MID(feed!H524,ROW($1:$19),1))*
ROW($1:$19),0),ROW($1:$19))+1,1)*10^ROW($1:$19)/10)</f>
        <v>3</v>
      </c>
      <c r="I298" t="str">
        <f>feed!I524</f>
        <v>Good</v>
      </c>
      <c r="J298">
        <f>SUMPRODUCT(MID(0&amp;feed!J524,LARGE(INDEX(ISNUMBER(--MID(feed!J524,ROW($1:$19),1))*
ROW($1:$19),0),ROW($1:$19))+1,1)*10^ROW($1:$19)/10)</f>
        <v>4</v>
      </c>
      <c r="K298">
        <f>SUMPRODUCT(MID(0&amp;feed!K524,LARGE(INDEX(ISNUMBER(--MID(feed!K524,ROW($1:$19),1))*
ROW($1:$19),0),ROW($1:$19))+1,1)*10^ROW($1:$19)/10)</f>
        <v>8</v>
      </c>
      <c r="L298">
        <f>SUMPRODUCT(MID(0&amp;feed!L524,LARGE(INDEX(ISNUMBER(--MID(feed!L524,ROW($1:$19),1))*
ROW($1:$19),0),ROW($1:$19))+1,1)*10^ROW($1:$19)/10)</f>
        <v>5</v>
      </c>
      <c r="M298" t="str">
        <f>feed!M524</f>
        <v>Mixed Economy</v>
      </c>
      <c r="N298">
        <f>SUMPRODUCT(MID(0&amp;feed!N524,LARGE(INDEX(ISNUMBER(--MID(feed!N524,ROW($1:$5),1))*
ROW($1:$5),0),ROW($1:$5))+1,1)*10^ROW($1:$5)/10)</f>
        <v>1214</v>
      </c>
      <c r="O298">
        <f>SUMPRODUCT(MID(0&amp;feed!O524,LARGE(INDEX(ISNUMBER(--MID(feed!O524,ROW($1:$5),1))*
ROW($1:$5),0),ROW($1:$5))+1,1)*10^ROW($1:$5)/10)</f>
        <v>5042</v>
      </c>
      <c r="P298" t="str">
        <f>feed!P524</f>
        <v>Untapped</v>
      </c>
      <c r="Q298">
        <f>IF(P298=0,40, IF(P298="Depleted",0, IF(P298="Near Depletion",10, IF(P298="Plentiful",70, IF(P298="Untapped",90,"Error")))))</f>
        <v>90</v>
      </c>
      <c r="R298" t="str">
        <f>feed!Q524</f>
        <v>Powerful</v>
      </c>
      <c r="S298">
        <f>IF(R298="None",0, IF(R298="Meagre",1.5, IF(R298="Small",3, IF(R298="Mediocre",4.5, IF(R298="Somewhat Large",6, IF(R298="Large",7.5, IF(R298="Powerful",9, IF(R298="Very Powerful",10,"Error"))))))))</f>
        <v>9</v>
      </c>
      <c r="T298" t="str">
        <f>feed!R524</f>
        <v>Atlas</v>
      </c>
      <c r="U298" t="str">
        <f>feed!S524</f>
        <v>Neutral</v>
      </c>
      <c r="V298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27675</v>
      </c>
      <c r="W298" t="str">
        <f>feed!U524</f>
        <v>http://blocgame.com/stats.php?id=60530</v>
      </c>
      <c r="X298" s="4">
        <f>SUMPRODUCT(MID(0&amp;feed!V524,LARGE(INDEX(ISNUMBER(--MID(feed!V524,ROW($1:$5),1))*
ROW($1:$5),0),ROW($1:$5))+1,1)*10^ROW($1:$5)/10)</f>
        <v>0</v>
      </c>
      <c r="Y298">
        <f>feed!W524</f>
        <v>0</v>
      </c>
      <c r="Z298" s="4">
        <f>V298-H298*750-K298*375-L298*375</f>
        <v>20550</v>
      </c>
      <c r="AA298" s="8">
        <f>V298/N298</f>
        <v>22.796540362438222</v>
      </c>
      <c r="AB298" s="4">
        <f>N298/6</f>
        <v>202.33333333333334</v>
      </c>
      <c r="AC298" s="4">
        <f>V298/6</f>
        <v>4612.5</v>
      </c>
    </row>
    <row r="299" spans="1:29" hidden="1" x14ac:dyDescent="0.25">
      <c r="A299" t="str">
        <f>feed!A231</f>
        <v>Somaliya</v>
      </c>
      <c r="B299" t="str">
        <f>feed!B231</f>
        <v>Al Somali</v>
      </c>
      <c r="C299" t="str">
        <f>feed!C231</f>
        <v>Interpol</v>
      </c>
      <c r="D299">
        <f>SUMPRODUCT(MID(0&amp;feed!D231,LARGE(INDEX(ISNUMBER(--MID(feed!D231,ROW($1:$19),1))*
ROW($1:$19),0),ROW($1:$19))+1,1)*10^ROW($1:$19)/10)</f>
        <v>64</v>
      </c>
      <c r="E299">
        <f>SUMPRODUCT(MID(0&amp;feed!E231,LARGE(INDEX(ISNUMBER(--MID(feed!E231,ROW($1:$19),1))*
ROW($1:$19),0),ROW($1:$19))+1,1)*10^ROW($1:$19)/10)</f>
        <v>7</v>
      </c>
      <c r="F299" t="str">
        <f>feed!F231</f>
        <v>Korean War surplus</v>
      </c>
      <c r="G299" t="str">
        <f>feed!G231</f>
        <v>Gandhi-like</v>
      </c>
      <c r="H299">
        <f>SUMPRODUCT(MID(0&amp;feed!H231,LARGE(INDEX(ISNUMBER(--MID(feed!H231,ROW($1:$19),1))*
ROW($1:$19),0),ROW($1:$19))+1,1)*10^ROW($1:$19)/10)</f>
        <v>3</v>
      </c>
      <c r="I299" t="str">
        <f>feed!I231</f>
        <v>Elite</v>
      </c>
      <c r="J299">
        <f>SUMPRODUCT(MID(0&amp;feed!J231,LARGE(INDEX(ISNUMBER(--MID(feed!J231,ROW($1:$19),1))*
ROW($1:$19),0),ROW($1:$19))+1,1)*10^ROW($1:$19)/10)</f>
        <v>4</v>
      </c>
      <c r="K299">
        <f>SUMPRODUCT(MID(0&amp;feed!K231,LARGE(INDEX(ISNUMBER(--MID(feed!K231,ROW($1:$19),1))*
ROW($1:$19),0),ROW($1:$19))+1,1)*10^ROW($1:$19)/10)</f>
        <v>14</v>
      </c>
      <c r="L299">
        <f>SUMPRODUCT(MID(0&amp;feed!L231,LARGE(INDEX(ISNUMBER(--MID(feed!L231,ROW($1:$19),1))*
ROW($1:$19),0),ROW($1:$19))+1,1)*10^ROW($1:$19)/10)</f>
        <v>12</v>
      </c>
      <c r="M299" t="str">
        <f>feed!M231</f>
        <v>Central Planning</v>
      </c>
      <c r="N299">
        <f>SUMPRODUCT(MID(0&amp;feed!N231,LARGE(INDEX(ISNUMBER(--MID(feed!N231,ROW($1:$5),1))*
ROW($1:$5),0),ROW($1:$5))+1,1)*10^ROW($1:$5)/10)</f>
        <v>2408</v>
      </c>
      <c r="O299">
        <f>SUMPRODUCT(MID(0&amp;feed!O231,LARGE(INDEX(ISNUMBER(--MID(feed!O231,ROW($1:$5),1))*
ROW($1:$5),0),ROW($1:$5))+1,1)*10^ROW($1:$5)/10)</f>
        <v>5140</v>
      </c>
      <c r="P299" t="str">
        <f>feed!P231</f>
        <v>Untapped</v>
      </c>
      <c r="Q299">
        <f>IF(P299=0,40, IF(P299="Depleted",0, IF(P299="Near Depletion",10, IF(P299="Plentiful",70, IF(P299="Untapped",90,"Error")))))</f>
        <v>90</v>
      </c>
      <c r="R299" t="str">
        <f>feed!Q231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feed!R231</f>
        <v>Arabia</v>
      </c>
      <c r="U299" t="str">
        <f>feed!S231</f>
        <v>Soviet Union</v>
      </c>
      <c r="V299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36960</v>
      </c>
      <c r="W299" t="str">
        <f>feed!U231</f>
        <v>http://blocgame.com/stats.php?id=52569</v>
      </c>
      <c r="X299" s="4">
        <f>SUMPRODUCT(MID(0&amp;feed!V231,LARGE(INDEX(ISNUMBER(--MID(feed!V231,ROW($1:$5),1))*
ROW($1:$5),0),ROW($1:$5))+1,1)*10^ROW($1:$5)/10)</f>
        <v>0</v>
      </c>
      <c r="Y299">
        <f>feed!W231</f>
        <v>0</v>
      </c>
      <c r="Z299" s="4">
        <f>V299-H299*750-K299*375-L299*375</f>
        <v>24960</v>
      </c>
      <c r="AA299" s="8">
        <f>V299/N299</f>
        <v>15.348837209302326</v>
      </c>
      <c r="AB299" s="4">
        <f>N299/6</f>
        <v>401.33333333333331</v>
      </c>
      <c r="AC299" s="4">
        <f>V299/6</f>
        <v>6160</v>
      </c>
    </row>
    <row r="300" spans="1:29" hidden="1" x14ac:dyDescent="0.25">
      <c r="A300" t="str">
        <f>feed!A88</f>
        <v>Langgarpura</v>
      </c>
      <c r="B300" t="str">
        <f>feed!B88</f>
        <v>neocon</v>
      </c>
      <c r="C300" t="str">
        <f>feed!C88</f>
        <v>The Order</v>
      </c>
      <c r="D300">
        <f>SUMPRODUCT(MID(0&amp;feed!D88,LARGE(INDEX(ISNUMBER(--MID(feed!D88,ROW($1:$19),1))*
ROW($1:$19),0),ROW($1:$19))+1,1)*10^ROW($1:$19)/10)</f>
        <v>91</v>
      </c>
      <c r="E300">
        <f>SUMPRODUCT(MID(0&amp;feed!E88,LARGE(INDEX(ISNUMBER(--MID(feed!E88,ROW($1:$19),1))*
ROW($1:$19),0),ROW($1:$19))+1,1)*10^ROW($1:$19)/10)</f>
        <v>3</v>
      </c>
      <c r="F300" t="str">
        <f>feed!F88</f>
        <v>Korean War surplus</v>
      </c>
      <c r="G300" t="str">
        <f>feed!G88</f>
        <v>Gandhi-like</v>
      </c>
      <c r="H300">
        <f>SUMPRODUCT(MID(0&amp;feed!H88,LARGE(INDEX(ISNUMBER(--MID(feed!H88,ROW($1:$19),1))*
ROW($1:$19),0),ROW($1:$19))+1,1)*10^ROW($1:$19)/10)</f>
        <v>3</v>
      </c>
      <c r="I300" t="str">
        <f>feed!I88</f>
        <v>Elite</v>
      </c>
      <c r="J300">
        <f>SUMPRODUCT(MID(0&amp;feed!J88,LARGE(INDEX(ISNUMBER(--MID(feed!J88,ROW($1:$19),1))*
ROW($1:$19),0),ROW($1:$19))+1,1)*10^ROW($1:$19)/10)</f>
        <v>4</v>
      </c>
      <c r="K300">
        <f>SUMPRODUCT(MID(0&amp;feed!K88,LARGE(INDEX(ISNUMBER(--MID(feed!K88,ROW($1:$19),1))*
ROW($1:$19),0),ROW($1:$19))+1,1)*10^ROW($1:$19)/10)</f>
        <v>10</v>
      </c>
      <c r="L300">
        <f>SUMPRODUCT(MID(0&amp;feed!L88,LARGE(INDEX(ISNUMBER(--MID(feed!L88,ROW($1:$19),1))*
ROW($1:$19),0),ROW($1:$19))+1,1)*10^ROW($1:$19)/10)</f>
        <v>8</v>
      </c>
      <c r="M300" t="str">
        <f>feed!M88</f>
        <v>Central Planning</v>
      </c>
      <c r="N300">
        <f>SUMPRODUCT(MID(0&amp;feed!N88,LARGE(INDEX(ISNUMBER(--MID(feed!N88,ROW($1:$5),1))*
ROW($1:$5),0),ROW($1:$5))+1,1)*10^ROW($1:$5)/10)</f>
        <v>3490</v>
      </c>
      <c r="O300">
        <f>SUMPRODUCT(MID(0&amp;feed!O88,LARGE(INDEX(ISNUMBER(--MID(feed!O88,ROW($1:$5),1))*
ROW($1:$5),0),ROW($1:$5))+1,1)*10^ROW($1:$5)/10)</f>
        <v>274</v>
      </c>
      <c r="P300" t="str">
        <f>feed!P88</f>
        <v>Untapped</v>
      </c>
      <c r="Q300">
        <f>IF(P300=0,40, IF(P300="Depleted",0, IF(P300="Near Depletion",10, IF(P300="Plentiful",70, IF(P300="Untapped",90,"Error")))))</f>
        <v>90</v>
      </c>
      <c r="R300" t="str">
        <f>feed!Q88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feed!R88</f>
        <v>East Indies</v>
      </c>
      <c r="U300" t="str">
        <f>feed!S88</f>
        <v>Soviet Union</v>
      </c>
      <c r="V30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300" t="str">
        <f>feed!U88</f>
        <v>http://blocgame.com/stats.php?id=60629</v>
      </c>
      <c r="X300" s="4">
        <f>SUMPRODUCT(MID(0&amp;feed!V88,LARGE(INDEX(ISNUMBER(--MID(feed!V88,ROW($1:$5),1))*
ROW($1:$5),0),ROW($1:$5))+1,1)*10^ROW($1:$5)/10)</f>
        <v>0</v>
      </c>
      <c r="Y300">
        <f>feed!W88</f>
        <v>0</v>
      </c>
      <c r="Z300" s="4">
        <f>V300-H300*750-K300*375-L300*375</f>
        <v>22143</v>
      </c>
      <c r="AA300" s="8">
        <f>V300/N300</f>
        <v>8.9234957020057308</v>
      </c>
      <c r="AB300" s="4">
        <f>N300/6</f>
        <v>581.66666666666663</v>
      </c>
      <c r="AC300" s="4">
        <f>V300/6</f>
        <v>5190.5</v>
      </c>
    </row>
    <row r="301" spans="1:29" hidden="1" x14ac:dyDescent="0.25">
      <c r="A301" t="str">
        <f>feed!A225</f>
        <v>Edtopia</v>
      </c>
      <c r="B301" t="str">
        <f>feed!B225</f>
        <v>Edgar</v>
      </c>
      <c r="C301" t="str">
        <f>feed!C225</f>
        <v>The Federal Colonies</v>
      </c>
      <c r="D301">
        <f>SUMPRODUCT(MID(0&amp;feed!D225,LARGE(INDEX(ISNUMBER(--MID(feed!D225,ROW($1:$19),1))*
ROW($1:$19),0),ROW($1:$19))+1,1)*10^ROW($1:$19)/10)</f>
        <v>96</v>
      </c>
      <c r="E301">
        <f>SUMPRODUCT(MID(0&amp;feed!E225,LARGE(INDEX(ISNUMBER(--MID(feed!E225,ROW($1:$19),1))*
ROW($1:$19),0),ROW($1:$19))+1,1)*10^ROW($1:$19)/10)</f>
        <v>0</v>
      </c>
      <c r="F301" t="str">
        <f>feed!F225</f>
        <v>Korean War surplus</v>
      </c>
      <c r="G301" t="str">
        <f>feed!G225</f>
        <v>Gandhi-like</v>
      </c>
      <c r="H301">
        <f>SUMPRODUCT(MID(0&amp;feed!H225,LARGE(INDEX(ISNUMBER(--MID(feed!H225,ROW($1:$19),1))*
ROW($1:$19),0),ROW($1:$19))+1,1)*10^ROW($1:$19)/10)</f>
        <v>3</v>
      </c>
      <c r="I301" t="str">
        <f>feed!I225</f>
        <v>Standard</v>
      </c>
      <c r="J301">
        <f>SUMPRODUCT(MID(0&amp;feed!J225,LARGE(INDEX(ISNUMBER(--MID(feed!J225,ROW($1:$19),1))*
ROW($1:$19),0),ROW($1:$19))+1,1)*10^ROW($1:$19)/10)</f>
        <v>4</v>
      </c>
      <c r="K301">
        <f>SUMPRODUCT(MID(0&amp;feed!K225,LARGE(INDEX(ISNUMBER(--MID(feed!K225,ROW($1:$19),1))*
ROW($1:$19),0),ROW($1:$19))+1,1)*10^ROW($1:$19)/10)</f>
        <v>13</v>
      </c>
      <c r="L301">
        <f>SUMPRODUCT(MID(0&amp;feed!L225,LARGE(INDEX(ISNUMBER(--MID(feed!L225,ROW($1:$19),1))*
ROW($1:$19),0),ROW($1:$19))+1,1)*10^ROW($1:$19)/10)</f>
        <v>3</v>
      </c>
      <c r="M301" t="str">
        <f>feed!M225</f>
        <v>Free Market</v>
      </c>
      <c r="N301">
        <f>SUMPRODUCT(MID(0&amp;feed!N225,LARGE(INDEX(ISNUMBER(--MID(feed!N225,ROW($1:$5),1))*
ROW($1:$5),0),ROW($1:$5))+1,1)*10^ROW($1:$5)/10)</f>
        <v>2436</v>
      </c>
      <c r="O301">
        <f>SUMPRODUCT(MID(0&amp;feed!O225,LARGE(INDEX(ISNUMBER(--MID(feed!O225,ROW($1:$5),1))*
ROW($1:$5),0),ROW($1:$5))+1,1)*10^ROW($1:$5)/10)</f>
        <v>580</v>
      </c>
      <c r="P301" t="str">
        <f>feed!P225</f>
        <v>Untapped</v>
      </c>
      <c r="Q301">
        <f>IF(P301=0,40, IF(P301="Depleted",0, IF(P301="Near Depletion",10, IF(P301="Plentiful",70, IF(P301="Untapped",90,"Error")))))</f>
        <v>90</v>
      </c>
      <c r="R301" t="str">
        <f>feed!Q225</f>
        <v>Mediocre</v>
      </c>
      <c r="S301">
        <f>IF(R301="None",0, IF(R301="Meagre",1.5, IF(R301="Small",3, IF(R301="Mediocre",4.5, IF(R301="Somewhat Large",6, IF(R301="Large",7.5, IF(R301="Powerful",9, IF(R301="Very Powerful",10,"Error"))))))))</f>
        <v>4.5</v>
      </c>
      <c r="T301" t="str">
        <f>feed!R225</f>
        <v>Mesoamerica</v>
      </c>
      <c r="U301" t="str">
        <f>feed!S225</f>
        <v>Neutral</v>
      </c>
      <c r="V301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18830</v>
      </c>
      <c r="W301" t="str">
        <f>feed!U225</f>
        <v>http://blocgame.com/stats.php?id=249</v>
      </c>
      <c r="X301" s="4">
        <f>SUMPRODUCT(MID(0&amp;feed!V225,LARGE(INDEX(ISNUMBER(--MID(feed!V225,ROW($1:$5),1))*
ROW($1:$5),0),ROW($1:$5))+1,1)*10^ROW($1:$5)/10)</f>
        <v>0</v>
      </c>
      <c r="Y301">
        <f>feed!W225</f>
        <v>0</v>
      </c>
      <c r="Z301" s="4">
        <f>V301-H301*750-K301*375-L301*375</f>
        <v>10580</v>
      </c>
      <c r="AA301" s="8">
        <f>V301/N301</f>
        <v>7.7298850574712645</v>
      </c>
      <c r="AB301" s="4">
        <f>N301/6</f>
        <v>406</v>
      </c>
      <c r="AC301" s="4">
        <f>V301/6</f>
        <v>3138.3333333333335</v>
      </c>
    </row>
    <row r="302" spans="1:29" hidden="1" x14ac:dyDescent="0.25">
      <c r="A302" t="str">
        <f>feed!A46</f>
        <v>Kilij</v>
      </c>
      <c r="B302" t="str">
        <f>feed!B46</f>
        <v>Yatagan</v>
      </c>
      <c r="C302" t="str">
        <f>feed!C46</f>
        <v>The Order</v>
      </c>
      <c r="D302">
        <f>SUMPRODUCT(MID(0&amp;feed!D46,LARGE(INDEX(ISNUMBER(--MID(feed!D46,ROW($1:$19),1))*
ROW($1:$19),0),ROW($1:$19))+1,1)*10^ROW($1:$19)/10)</f>
        <v>99</v>
      </c>
      <c r="E302">
        <f>SUMPRODUCT(MID(0&amp;feed!E46,LARGE(INDEX(ISNUMBER(--MID(feed!E46,ROW($1:$19),1))*
ROW($1:$19),0),ROW($1:$19))+1,1)*10^ROW($1:$19)/10)</f>
        <v>10</v>
      </c>
      <c r="F302" t="str">
        <f>feed!F46</f>
        <v>Korean War surplus</v>
      </c>
      <c r="G302" t="str">
        <f>feed!G46</f>
        <v>Gandhi-like</v>
      </c>
      <c r="H302">
        <f>SUMPRODUCT(MID(0&amp;feed!H46,LARGE(INDEX(ISNUMBER(--MID(feed!H46,ROW($1:$19),1))*
ROW($1:$19),0),ROW($1:$19))+1,1)*10^ROW($1:$19)/10)</f>
        <v>3</v>
      </c>
      <c r="I302" t="str">
        <f>feed!I46</f>
        <v>Good</v>
      </c>
      <c r="J302">
        <f>SUMPRODUCT(MID(0&amp;feed!J46,LARGE(INDEX(ISNUMBER(--MID(feed!J46,ROW($1:$19),1))*
ROW($1:$19),0),ROW($1:$19))+1,1)*10^ROW($1:$19)/10)</f>
        <v>4</v>
      </c>
      <c r="K302">
        <f>SUMPRODUCT(MID(0&amp;feed!K46,LARGE(INDEX(ISNUMBER(--MID(feed!K46,ROW($1:$19),1))*
ROW($1:$19),0),ROW($1:$19))+1,1)*10^ROW($1:$19)/10)</f>
        <v>25</v>
      </c>
      <c r="L302">
        <f>SUMPRODUCT(MID(0&amp;feed!L46,LARGE(INDEX(ISNUMBER(--MID(feed!L46,ROW($1:$19),1))*
ROW($1:$19),0),ROW($1:$19))+1,1)*10^ROW($1:$19)/10)</f>
        <v>15</v>
      </c>
      <c r="M302" t="str">
        <f>feed!M46</f>
        <v>Free Market</v>
      </c>
      <c r="N302">
        <f>SUMPRODUCT(MID(0&amp;feed!N46,LARGE(INDEX(ISNUMBER(--MID(feed!N46,ROW($1:$5),1))*
ROW($1:$5),0),ROW($1:$5))+1,1)*10^ROW($1:$5)/10)</f>
        <v>3942</v>
      </c>
      <c r="O302">
        <f>SUMPRODUCT(MID(0&amp;feed!O46,LARGE(INDEX(ISNUMBER(--MID(feed!O46,ROW($1:$5),1))*
ROW($1:$5),0),ROW($1:$5))+1,1)*10^ROW($1:$5)/10)</f>
        <v>4793</v>
      </c>
      <c r="P302" t="str">
        <f>feed!P46</f>
        <v>Untapped</v>
      </c>
      <c r="Q302">
        <f>IF(P302=0,40, IF(P302="Depleted",0, IF(P302="Near Depletion",10, IF(P302="Plentiful",70, IF(P302="Untapped",90,"Error")))))</f>
        <v>90</v>
      </c>
      <c r="R302" t="str">
        <f>feed!Q46</f>
        <v>Large</v>
      </c>
      <c r="S302">
        <f>IF(R302="None",0, IF(R302="Meagre",1.5, IF(R302="Small",3, IF(R302="Mediocre",4.5, IF(R302="Somewhat Large",6, IF(R302="Large",7.5, IF(R302="Powerful",9, IF(R302="Very Powerful",10,"Error"))))))))</f>
        <v>7.5</v>
      </c>
      <c r="T302" t="str">
        <f>feed!R46</f>
        <v>Mesopotamia</v>
      </c>
      <c r="U302" t="str">
        <f>feed!S46</f>
        <v>Neutral</v>
      </c>
      <c r="V302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302" t="str">
        <f>feed!U46</f>
        <v>http://blocgame.com/stats.php?id=63687</v>
      </c>
      <c r="X302" s="4">
        <f>SUMPRODUCT(MID(0&amp;feed!V46,LARGE(INDEX(ISNUMBER(--MID(feed!V46,ROW($1:$5),1))*
ROW($1:$5),0),ROW($1:$5))+1,1)*10^ROW($1:$5)/10)</f>
        <v>0</v>
      </c>
      <c r="Y302">
        <f>feed!W46</f>
        <v>0</v>
      </c>
      <c r="Z302" s="4">
        <f>V302-H302*750-K302*375-L302*375</f>
        <v>9410</v>
      </c>
      <c r="AA302" s="8">
        <f>V302/N302</f>
        <v>6.763064434297311</v>
      </c>
      <c r="AB302" s="4">
        <f>N302/6</f>
        <v>657</v>
      </c>
      <c r="AC302" s="4">
        <f>V302/6</f>
        <v>4443.333333333333</v>
      </c>
    </row>
    <row r="303" spans="1:29" hidden="1" x14ac:dyDescent="0.25">
      <c r="A303" t="str">
        <f>feed!A28</f>
        <v>temasik</v>
      </c>
      <c r="B303" t="str">
        <f>feed!B28</f>
        <v>lawrence</v>
      </c>
      <c r="C303" t="str">
        <f>feed!C28</f>
        <v>SPQR</v>
      </c>
      <c r="D303">
        <f>SUMPRODUCT(MID(0&amp;feed!D28,LARGE(INDEX(ISNUMBER(--MID(feed!D28,ROW($1:$19),1))*
ROW($1:$19),0),ROW($1:$19))+1,1)*10^ROW($1:$19)/10)</f>
        <v>11</v>
      </c>
      <c r="E303">
        <f>SUMPRODUCT(MID(0&amp;feed!E28,LARGE(INDEX(ISNUMBER(--MID(feed!E28,ROW($1:$19),1))*
ROW($1:$19),0),ROW($1:$19))+1,1)*10^ROW($1:$19)/10)</f>
        <v>2</v>
      </c>
      <c r="F303" t="str">
        <f>feed!F28</f>
        <v>Second World War surplus</v>
      </c>
      <c r="G303" t="str">
        <f>feed!G28</f>
        <v>Gandhi-like</v>
      </c>
      <c r="H303">
        <f>SUMPRODUCT(MID(0&amp;feed!H28,LARGE(INDEX(ISNUMBER(--MID(feed!H28,ROW($1:$19),1))*
ROW($1:$19),0),ROW($1:$19))+1,1)*10^ROW($1:$19)/10)</f>
        <v>3</v>
      </c>
      <c r="I303" t="str">
        <f>feed!I28</f>
        <v>Elite</v>
      </c>
      <c r="J303">
        <f>SUMPRODUCT(MID(0&amp;feed!J28,LARGE(INDEX(ISNUMBER(--MID(feed!J28,ROW($1:$19),1))*
ROW($1:$19),0),ROW($1:$19))+1,1)*10^ROW($1:$19)/10)</f>
        <v>4</v>
      </c>
      <c r="K303">
        <f>SUMPRODUCT(MID(0&amp;feed!K28,LARGE(INDEX(ISNUMBER(--MID(feed!K28,ROW($1:$19),1))*
ROW($1:$19),0),ROW($1:$19))+1,1)*10^ROW($1:$19)/10)</f>
        <v>4</v>
      </c>
      <c r="L303">
        <f>SUMPRODUCT(MID(0&amp;feed!L28,LARGE(INDEX(ISNUMBER(--MID(feed!L28,ROW($1:$19),1))*
ROW($1:$19),0),ROW($1:$19))+1,1)*10^ROW($1:$19)/10)</f>
        <v>4</v>
      </c>
      <c r="M303" t="str">
        <f>feed!M28</f>
        <v>Central Planning</v>
      </c>
      <c r="N303">
        <f>SUMPRODUCT(MID(0&amp;feed!N28,LARGE(INDEX(ISNUMBER(--MID(feed!N28,ROW($1:$5),1))*
ROW($1:$5),0),ROW($1:$5))+1,1)*10^ROW($1:$5)/10)</f>
        <v>4319</v>
      </c>
      <c r="O303">
        <f>SUMPRODUCT(MID(0&amp;feed!O28,LARGE(INDEX(ISNUMBER(--MID(feed!O28,ROW($1:$5),1))*
ROW($1:$5),0),ROW($1:$5))+1,1)*10^ROW($1:$5)/10)</f>
        <v>333</v>
      </c>
      <c r="P303">
        <f>feed!P28</f>
        <v>0</v>
      </c>
      <c r="Q303">
        <f>IF(P303=0,40, IF(P303="Depleted",0, IF(P303="Near Depletion",10, IF(P303="Plentiful",70, IF(P303="Untapped",90,"Error")))))</f>
        <v>40</v>
      </c>
      <c r="R303" t="str">
        <f>feed!Q28</f>
        <v>Mediocre</v>
      </c>
      <c r="S303">
        <f>IF(R303="None",0, IF(R303="Meagre",1.5, IF(R303="Small",3, IF(R303="Mediocre",4.5, IF(R303="Somewhat Large",6, IF(R303="Large",7.5, IF(R303="Powerful",9, IF(R303="Very Powerful",10,"Error"))))))))</f>
        <v>4.5</v>
      </c>
      <c r="T303" t="str">
        <f>feed!R28</f>
        <v>East Indies</v>
      </c>
      <c r="U303" t="str">
        <f>feed!S28</f>
        <v>United States</v>
      </c>
      <c r="V30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7872</v>
      </c>
      <c r="W303" t="str">
        <f>feed!U28</f>
        <v>http://blocgame.com/stats.php?id=62827</v>
      </c>
      <c r="X303" s="4">
        <f>SUMPRODUCT(MID(0&amp;feed!V28,LARGE(INDEX(ISNUMBER(--MID(feed!V28,ROW($1:$5),1))*
ROW($1:$5),0),ROW($1:$5))+1,1)*10^ROW($1:$5)/10)</f>
        <v>0</v>
      </c>
      <c r="Y303">
        <f>feed!W28</f>
        <v>0</v>
      </c>
      <c r="Z303" s="4">
        <f>V303-H303*750-K303*375-L303*375</f>
        <v>2622</v>
      </c>
      <c r="AA303" s="8">
        <f>V303/N303</f>
        <v>1.8226441305857837</v>
      </c>
      <c r="AB303" s="4">
        <f>N303/6</f>
        <v>719.83333333333337</v>
      </c>
      <c r="AC303" s="4">
        <f>V303/6</f>
        <v>1312</v>
      </c>
    </row>
    <row r="304" spans="1:29" hidden="1" x14ac:dyDescent="0.25">
      <c r="A304" t="str">
        <f>feed!A383</f>
        <v>honk honk</v>
      </c>
      <c r="B304" t="str">
        <f>feed!B383</f>
        <v>Space Hitler</v>
      </c>
      <c r="C304" t="str">
        <f>feed!C383</f>
        <v>The Khilafah</v>
      </c>
      <c r="D304">
        <f>SUMPRODUCT(MID(0&amp;feed!D383,LARGE(INDEX(ISNUMBER(--MID(feed!D383,ROW($1:$19),1))*
ROW($1:$19),0),ROW($1:$19))+1,1)*10^ROW($1:$19)/10)</f>
        <v>45</v>
      </c>
      <c r="E304">
        <f>SUMPRODUCT(MID(0&amp;feed!E383,LARGE(INDEX(ISNUMBER(--MID(feed!E383,ROW($1:$19),1))*
ROW($1:$19),0),ROW($1:$19))+1,1)*10^ROW($1:$19)/10)</f>
        <v>3</v>
      </c>
      <c r="F304" t="str">
        <f>feed!F383</f>
        <v>Second World War surplus</v>
      </c>
      <c r="G304" t="str">
        <f>feed!G383</f>
        <v>Good</v>
      </c>
      <c r="H304">
        <f>SUMPRODUCT(MID(0&amp;feed!H383,LARGE(INDEX(ISNUMBER(--MID(feed!H383,ROW($1:$19),1))*
ROW($1:$19),0),ROW($1:$19))+1,1)*10^ROW($1:$19)/10)</f>
        <v>3</v>
      </c>
      <c r="I304" t="str">
        <f>feed!I383</f>
        <v>Good</v>
      </c>
      <c r="J304">
        <f>SUMPRODUCT(MID(0&amp;feed!J383,LARGE(INDEX(ISNUMBER(--MID(feed!J383,ROW($1:$19),1))*
ROW($1:$19),0),ROW($1:$19))+1,1)*10^ROW($1:$19)/10)</f>
        <v>3</v>
      </c>
      <c r="K304">
        <f>SUMPRODUCT(MID(0&amp;feed!K383,LARGE(INDEX(ISNUMBER(--MID(feed!K383,ROW($1:$19),1))*
ROW($1:$19),0),ROW($1:$19))+1,1)*10^ROW($1:$19)/10)</f>
        <v>30</v>
      </c>
      <c r="L304">
        <f>SUMPRODUCT(MID(0&amp;feed!L383,LARGE(INDEX(ISNUMBER(--MID(feed!L383,ROW($1:$19),1))*
ROW($1:$19),0),ROW($1:$19))+1,1)*10^ROW($1:$19)/10)</f>
        <v>16</v>
      </c>
      <c r="M304" t="str">
        <f>feed!M383</f>
        <v>Central Planning</v>
      </c>
      <c r="N304">
        <f>SUMPRODUCT(MID(0&amp;feed!N383,LARGE(INDEX(ISNUMBER(--MID(feed!N383,ROW($1:$5),1))*
ROW($1:$5),0),ROW($1:$5))+1,1)*10^ROW($1:$5)/10)</f>
        <v>1713</v>
      </c>
      <c r="O304">
        <f>SUMPRODUCT(MID(0&amp;feed!O383,LARGE(INDEX(ISNUMBER(--MID(feed!O383,ROW($1:$5),1))*
ROW($1:$5),0),ROW($1:$5))+1,1)*10^ROW($1:$5)/10)</f>
        <v>3986</v>
      </c>
      <c r="P304" t="str">
        <f>feed!P383</f>
        <v>Untapped</v>
      </c>
      <c r="Q304">
        <f>IF(P304=0,40, IF(P304="Depleted",0, IF(P304="Near Depletion",10, IF(P304="Plentiful",70, IF(P304="Untapped",90,"Error")))))</f>
        <v>90</v>
      </c>
      <c r="R304" t="str">
        <f>feed!Q383</f>
        <v>Powerful</v>
      </c>
      <c r="S304">
        <f>IF(R304="None",0, IF(R304="Meagre",1.5, IF(R304="Small",3, IF(R304="Mediocre",4.5, IF(R304="Somewhat Large",6, IF(R304="Large",7.5, IF(R304="Powerful",9, IF(R304="Very Powerful",10,"Error"))))))))</f>
        <v>9</v>
      </c>
      <c r="T304" t="str">
        <f>feed!R383</f>
        <v>Mesopotamia</v>
      </c>
      <c r="U304" t="str">
        <f>feed!S383</f>
        <v>Soviet Union</v>
      </c>
      <c r="V304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37265</v>
      </c>
      <c r="W304" t="str">
        <f>feed!U383</f>
        <v>http://blocgame.com/stats.php?id=63623</v>
      </c>
      <c r="X304" s="4">
        <f>SUMPRODUCT(MID(0&amp;feed!V383,LARGE(INDEX(ISNUMBER(--MID(feed!V383,ROW($1:$5),1))*
ROW($1:$5),0),ROW($1:$5))+1,1)*10^ROW($1:$5)/10)</f>
        <v>0</v>
      </c>
      <c r="Y304">
        <f>feed!W383</f>
        <v>0</v>
      </c>
      <c r="Z304" s="4">
        <f>V304-H304*750-K304*375-L304*375</f>
        <v>17765</v>
      </c>
      <c r="AA304" s="8">
        <f>V304/N304</f>
        <v>21.754232340922357</v>
      </c>
      <c r="AB304" s="4">
        <f>N304/6</f>
        <v>285.5</v>
      </c>
      <c r="AC304" s="4">
        <f>V304/6</f>
        <v>6210.833333333333</v>
      </c>
    </row>
    <row r="305" spans="1:29" hidden="1" x14ac:dyDescent="0.25">
      <c r="A305" t="str">
        <f>feed!A492</f>
        <v>melakar raya</v>
      </c>
      <c r="B305" t="str">
        <f>feed!B492</f>
        <v>coin</v>
      </c>
      <c r="C305" t="str">
        <f>feed!C492</f>
        <v>The Khilafah</v>
      </c>
      <c r="D305">
        <f>SUMPRODUCT(MID(0&amp;feed!D492,LARGE(INDEX(ISNUMBER(--MID(feed!D492,ROW($1:$19),1))*
ROW($1:$19),0),ROW($1:$19))+1,1)*10^ROW($1:$19)/10)</f>
        <v>120</v>
      </c>
      <c r="E305">
        <f>SUMPRODUCT(MID(0&amp;feed!E492,LARGE(INDEX(ISNUMBER(--MID(feed!E492,ROW($1:$19),1))*
ROW($1:$19),0),ROW($1:$19))+1,1)*10^ROW($1:$19)/10)</f>
        <v>9</v>
      </c>
      <c r="F305" t="str">
        <f>feed!F492</f>
        <v>Korean War surplus</v>
      </c>
      <c r="G305" t="str">
        <f>feed!G492</f>
        <v>Gandhi-like</v>
      </c>
      <c r="H305">
        <f>SUMPRODUCT(MID(0&amp;feed!H492,LARGE(INDEX(ISNUMBER(--MID(feed!H492,ROW($1:$19),1))*
ROW($1:$19),0),ROW($1:$19))+1,1)*10^ROW($1:$19)/10)</f>
        <v>3</v>
      </c>
      <c r="I305" t="str">
        <f>feed!I492</f>
        <v>Undisciplined Rabble</v>
      </c>
      <c r="J305">
        <f>SUMPRODUCT(MID(0&amp;feed!J492,LARGE(INDEX(ISNUMBER(--MID(feed!J492,ROW($1:$19),1))*
ROW($1:$19),0),ROW($1:$19))+1,1)*10^ROW($1:$19)/10)</f>
        <v>3</v>
      </c>
      <c r="K305">
        <f>SUMPRODUCT(MID(0&amp;feed!K492,LARGE(INDEX(ISNUMBER(--MID(feed!K492,ROW($1:$19),1))*
ROW($1:$19),0),ROW($1:$19))+1,1)*10^ROW($1:$19)/10)</f>
        <v>24</v>
      </c>
      <c r="L305">
        <f>SUMPRODUCT(MID(0&amp;feed!L492,LARGE(INDEX(ISNUMBER(--MID(feed!L492,ROW($1:$19),1))*
ROW($1:$19),0),ROW($1:$19))+1,1)*10^ROW($1:$19)/10)</f>
        <v>10</v>
      </c>
      <c r="M305" t="str">
        <f>feed!M492</f>
        <v>Central Planning</v>
      </c>
      <c r="N305">
        <f>SUMPRODUCT(MID(0&amp;feed!N492,LARGE(INDEX(ISNUMBER(--MID(feed!N492,ROW($1:$5),1))*
ROW($1:$5),0),ROW($1:$5))+1,1)*10^ROW($1:$5)/10)</f>
        <v>1308</v>
      </c>
      <c r="O305">
        <f>SUMPRODUCT(MID(0&amp;feed!O492,LARGE(INDEX(ISNUMBER(--MID(feed!O492,ROW($1:$5),1))*
ROW($1:$5),0),ROW($1:$5))+1,1)*10^ROW($1:$5)/10)</f>
        <v>64</v>
      </c>
      <c r="P305" t="str">
        <f>feed!P492</f>
        <v>Untapped</v>
      </c>
      <c r="Q305">
        <f>IF(P305=0,40, IF(P305="Depleted",0, IF(P305="Near Depletion",10, IF(P305="Plentiful",70, IF(P305="Untapped",90,"Error")))))</f>
        <v>90</v>
      </c>
      <c r="R305" t="str">
        <f>feed!Q492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feed!R492</f>
        <v>The Subcontinent</v>
      </c>
      <c r="U305" t="str">
        <f>feed!S492</f>
        <v>Soviet Union</v>
      </c>
      <c r="V305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27141</v>
      </c>
      <c r="W305" t="str">
        <f>feed!U492</f>
        <v>http://blocgame.com/stats.php?id=62446</v>
      </c>
      <c r="X305" s="4">
        <f>SUMPRODUCT(MID(0&amp;feed!V492,LARGE(INDEX(ISNUMBER(--MID(feed!V492,ROW($1:$5),1))*
ROW($1:$5),0),ROW($1:$5))+1,1)*10^ROW($1:$5)/10)</f>
        <v>0</v>
      </c>
      <c r="Y305">
        <f>feed!W492</f>
        <v>0</v>
      </c>
      <c r="Z305" s="4">
        <f>V305-H305*750-K305*375-L305*375</f>
        <v>12141</v>
      </c>
      <c r="AA305" s="8">
        <f>V305/N305</f>
        <v>20.75</v>
      </c>
      <c r="AB305" s="4">
        <f>N305/6</f>
        <v>218</v>
      </c>
      <c r="AC305" s="4">
        <f>V305/6</f>
        <v>4523.5</v>
      </c>
    </row>
    <row r="306" spans="1:29" hidden="1" x14ac:dyDescent="0.25">
      <c r="A306" t="str">
        <f>feed!A299</f>
        <v>Antartica</v>
      </c>
      <c r="B306" t="str">
        <f>feed!B299</f>
        <v>X-DZ-X</v>
      </c>
      <c r="C306" t="str">
        <f>feed!C299</f>
        <v>The Khilafah</v>
      </c>
      <c r="D306">
        <f>SUMPRODUCT(MID(0&amp;feed!D299,LARGE(INDEX(ISNUMBER(--MID(feed!D299,ROW($1:$19),1))*
ROW($1:$19),0),ROW($1:$19))+1,1)*10^ROW($1:$19)/10)</f>
        <v>129</v>
      </c>
      <c r="E306">
        <f>SUMPRODUCT(MID(0&amp;feed!E299,LARGE(INDEX(ISNUMBER(--MID(feed!E299,ROW($1:$19),1))*
ROW($1:$19),0),ROW($1:$19))+1,1)*10^ROW($1:$19)/10)</f>
        <v>3</v>
      </c>
      <c r="F306" t="str">
        <f>feed!F299</f>
        <v>Second World War surplus</v>
      </c>
      <c r="G306" t="str">
        <f>feed!G299</f>
        <v>Gandhi-like</v>
      </c>
      <c r="H306">
        <f>SUMPRODUCT(MID(0&amp;feed!H299,LARGE(INDEX(ISNUMBER(--MID(feed!H299,ROW($1:$19),1))*
ROW($1:$19),0),ROW($1:$19))+1,1)*10^ROW($1:$19)/10)</f>
        <v>3</v>
      </c>
      <c r="I306" t="str">
        <f>feed!I299</f>
        <v>Standard</v>
      </c>
      <c r="J306">
        <f>SUMPRODUCT(MID(0&amp;feed!J299,LARGE(INDEX(ISNUMBER(--MID(feed!J299,ROW($1:$19),1))*
ROW($1:$19),0),ROW($1:$19))+1,1)*10^ROW($1:$19)/10)</f>
        <v>3</v>
      </c>
      <c r="K306">
        <f>SUMPRODUCT(MID(0&amp;feed!K299,LARGE(INDEX(ISNUMBER(--MID(feed!K299,ROW($1:$19),1))*
ROW($1:$19),0),ROW($1:$19))+1,1)*10^ROW($1:$19)/10)</f>
        <v>15</v>
      </c>
      <c r="L306">
        <f>SUMPRODUCT(MID(0&amp;feed!L299,LARGE(INDEX(ISNUMBER(--MID(feed!L299,ROW($1:$19),1))*
ROW($1:$19),0),ROW($1:$19))+1,1)*10^ROW($1:$19)/10)</f>
        <v>12</v>
      </c>
      <c r="M306" t="str">
        <f>feed!M299</f>
        <v>Central Planning</v>
      </c>
      <c r="N306">
        <f>SUMPRODUCT(MID(0&amp;feed!N299,LARGE(INDEX(ISNUMBER(--MID(feed!N299,ROW($1:$5),1))*
ROW($1:$5),0),ROW($1:$5))+1,1)*10^ROW($1:$5)/10)</f>
        <v>2067</v>
      </c>
      <c r="O306">
        <f>SUMPRODUCT(MID(0&amp;feed!O299,LARGE(INDEX(ISNUMBER(--MID(feed!O299,ROW($1:$5),1))*
ROW($1:$5),0),ROW($1:$5))+1,1)*10^ROW($1:$5)/10)</f>
        <v>4821</v>
      </c>
      <c r="P306" t="str">
        <f>feed!P299</f>
        <v>Plentiful</v>
      </c>
      <c r="Q306">
        <f>IF(P306=0,40, IF(P306="Depleted",0, IF(P306="Near Depletion",10, IF(P306="Plentiful",70, IF(P306="Untapped",90,"Error")))))</f>
        <v>70</v>
      </c>
      <c r="R306" t="str">
        <f>feed!Q299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feed!R299</f>
        <v>Atlas</v>
      </c>
      <c r="U306" t="str">
        <f>feed!S299</f>
        <v>Soviet Union</v>
      </c>
      <c r="V306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33183</v>
      </c>
      <c r="W306" t="str">
        <f>feed!U299</f>
        <v>http://blocgame.com/stats.php?id=64669</v>
      </c>
      <c r="X306" s="4">
        <f>SUMPRODUCT(MID(0&amp;feed!V299,LARGE(INDEX(ISNUMBER(--MID(feed!V299,ROW($1:$5),1))*
ROW($1:$5),0),ROW($1:$5))+1,1)*10^ROW($1:$5)/10)</f>
        <v>0</v>
      </c>
      <c r="Y306">
        <f>feed!W299</f>
        <v>0</v>
      </c>
      <c r="Z306" s="4">
        <f>V306-H306*750-K306*375-L306*375</f>
        <v>20808</v>
      </c>
      <c r="AA306" s="8">
        <f>V306/N306</f>
        <v>16.053701015965167</v>
      </c>
      <c r="AB306" s="4">
        <f>N306/6</f>
        <v>344.5</v>
      </c>
      <c r="AC306" s="4">
        <f>V306/6</f>
        <v>5530.5</v>
      </c>
    </row>
    <row r="307" spans="1:29" hidden="1" x14ac:dyDescent="0.25">
      <c r="A307" t="str">
        <f>feed!A283</f>
        <v>SrpskaRepublika</v>
      </c>
      <c r="B307" t="str">
        <f>feed!B283</f>
        <v>Enoch Powell</v>
      </c>
      <c r="C307" t="str">
        <f>feed!C283</f>
        <v>The Order</v>
      </c>
      <c r="D307">
        <f>SUMPRODUCT(MID(0&amp;feed!D283,LARGE(INDEX(ISNUMBER(--MID(feed!D283,ROW($1:$19),1))*
ROW($1:$19),0),ROW($1:$19))+1,1)*10^ROW($1:$19)/10)</f>
        <v>58</v>
      </c>
      <c r="E307">
        <f>SUMPRODUCT(MID(0&amp;feed!E283,LARGE(INDEX(ISNUMBER(--MID(feed!E283,ROW($1:$19),1))*
ROW($1:$19),0),ROW($1:$19))+1,1)*10^ROW($1:$19)/10)</f>
        <v>4</v>
      </c>
      <c r="F307" t="str">
        <f>feed!F283</f>
        <v>Korean War surplus</v>
      </c>
      <c r="G307" t="str">
        <f>feed!G283</f>
        <v>Normal</v>
      </c>
      <c r="H307">
        <f>SUMPRODUCT(MID(0&amp;feed!H283,LARGE(INDEX(ISNUMBER(--MID(feed!H283,ROW($1:$19),1))*
ROW($1:$19),0),ROW($1:$19))+1,1)*10^ROW($1:$19)/10)</f>
        <v>3</v>
      </c>
      <c r="I307" t="str">
        <f>feed!I283</f>
        <v>Good</v>
      </c>
      <c r="J307">
        <f>SUMPRODUCT(MID(0&amp;feed!J283,LARGE(INDEX(ISNUMBER(--MID(feed!J283,ROW($1:$19),1))*
ROW($1:$19),0),ROW($1:$19))+1,1)*10^ROW($1:$19)/10)</f>
        <v>3</v>
      </c>
      <c r="K307">
        <f>SUMPRODUCT(MID(0&amp;feed!K283,LARGE(INDEX(ISNUMBER(--MID(feed!K283,ROW($1:$19),1))*
ROW($1:$19),0),ROW($1:$19))+1,1)*10^ROW($1:$19)/10)</f>
        <v>29</v>
      </c>
      <c r="L307">
        <f>SUMPRODUCT(MID(0&amp;feed!L283,LARGE(INDEX(ISNUMBER(--MID(feed!L283,ROW($1:$19),1))*
ROW($1:$19),0),ROW($1:$19))+1,1)*10^ROW($1:$19)/10)</f>
        <v>11</v>
      </c>
      <c r="M307" t="str">
        <f>feed!M283</f>
        <v>Free Market</v>
      </c>
      <c r="N307">
        <f>SUMPRODUCT(MID(0&amp;feed!N283,LARGE(INDEX(ISNUMBER(--MID(feed!N283,ROW($1:$5),1))*
ROW($1:$5),0),ROW($1:$5))+1,1)*10^ROW($1:$5)/10)</f>
        <v>2100</v>
      </c>
      <c r="O307">
        <f>SUMPRODUCT(MID(0&amp;feed!O283,LARGE(INDEX(ISNUMBER(--MID(feed!O283,ROW($1:$5),1))*
ROW($1:$5),0),ROW($1:$5))+1,1)*10^ROW($1:$5)/10)</f>
        <v>395</v>
      </c>
      <c r="P307">
        <f>feed!P283</f>
        <v>0</v>
      </c>
      <c r="Q307">
        <f>IF(P307=0,40, IF(P307="Depleted",0, IF(P307="Near Depletion",10, IF(P307="Plentiful",70, IF(P307="Untapped",90,"Error")))))</f>
        <v>40</v>
      </c>
      <c r="R307" t="str">
        <f>feed!Q283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feed!R283</f>
        <v>Southern Africa</v>
      </c>
      <c r="U307" t="str">
        <f>feed!S283</f>
        <v>United States</v>
      </c>
      <c r="V307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28380</v>
      </c>
      <c r="W307" t="str">
        <f>feed!U283</f>
        <v>http://blocgame.com/stats.php?id=63541</v>
      </c>
      <c r="X307" s="4">
        <f>SUMPRODUCT(MID(0&amp;feed!V283,LARGE(INDEX(ISNUMBER(--MID(feed!V283,ROW($1:$5),1))*
ROW($1:$5),0),ROW($1:$5))+1,1)*10^ROW($1:$5)/10)</f>
        <v>0</v>
      </c>
      <c r="Y307">
        <f>feed!W283</f>
        <v>0</v>
      </c>
      <c r="Z307" s="4">
        <f>V307-H307*750-K307*375-L307*375</f>
        <v>11130</v>
      </c>
      <c r="AA307" s="8">
        <f>V307/N307</f>
        <v>13.514285714285714</v>
      </c>
      <c r="AB307" s="4">
        <f>N307/6</f>
        <v>350</v>
      </c>
      <c r="AC307" s="4">
        <f>V307/6</f>
        <v>4730</v>
      </c>
    </row>
    <row r="308" spans="1:29" hidden="1" x14ac:dyDescent="0.25">
      <c r="A308" t="str">
        <f>feed!A212</f>
        <v>Reality</v>
      </c>
      <c r="B308" t="str">
        <f>feed!B212</f>
        <v>fujisyugi</v>
      </c>
      <c r="C308" t="str">
        <f>feed!C212</f>
        <v>The Order</v>
      </c>
      <c r="D308">
        <f>SUMPRODUCT(MID(0&amp;feed!D212,LARGE(INDEX(ISNUMBER(--MID(feed!D212,ROW($1:$19),1))*
ROW($1:$19),0),ROW($1:$19))+1,1)*10^ROW($1:$19)/10)</f>
        <v>116</v>
      </c>
      <c r="E308">
        <f>SUMPRODUCT(MID(0&amp;feed!E212,LARGE(INDEX(ISNUMBER(--MID(feed!E212,ROW($1:$19),1))*
ROW($1:$19),0),ROW($1:$19))+1,1)*10^ROW($1:$19)/10)</f>
        <v>0</v>
      </c>
      <c r="F308" t="str">
        <f>feed!F212</f>
        <v>Vietnam War surplus</v>
      </c>
      <c r="G308" t="str">
        <f>feed!G212</f>
        <v>Gandhi-like</v>
      </c>
      <c r="H308">
        <f>SUMPRODUCT(MID(0&amp;feed!H212,LARGE(INDEX(ISNUMBER(--MID(feed!H212,ROW($1:$19),1))*
ROW($1:$19),0),ROW($1:$19))+1,1)*10^ROW($1:$19)/10)</f>
        <v>3</v>
      </c>
      <c r="I308" t="str">
        <f>feed!I212</f>
        <v>Good</v>
      </c>
      <c r="J308">
        <f>SUMPRODUCT(MID(0&amp;feed!J212,LARGE(INDEX(ISNUMBER(--MID(feed!J212,ROW($1:$19),1))*
ROW($1:$19),0),ROW($1:$19))+1,1)*10^ROW($1:$19)/10)</f>
        <v>3</v>
      </c>
      <c r="K308">
        <f>SUMPRODUCT(MID(0&amp;feed!K212,LARGE(INDEX(ISNUMBER(--MID(feed!K212,ROW($1:$19),1))*
ROW($1:$19),0),ROW($1:$19))+1,1)*10^ROW($1:$19)/10)</f>
        <v>21</v>
      </c>
      <c r="L308">
        <f>SUMPRODUCT(MID(0&amp;feed!L212,LARGE(INDEX(ISNUMBER(--MID(feed!L212,ROW($1:$19),1))*
ROW($1:$19),0),ROW($1:$19))+1,1)*10^ROW($1:$19)/10)</f>
        <v>13</v>
      </c>
      <c r="M308" t="str">
        <f>feed!M212</f>
        <v>Central Planning</v>
      </c>
      <c r="N308">
        <f>SUMPRODUCT(MID(0&amp;feed!N212,LARGE(INDEX(ISNUMBER(--MID(feed!N212,ROW($1:$5),1))*
ROW($1:$5),0),ROW($1:$5))+1,1)*10^ROW($1:$5)/10)</f>
        <v>2486</v>
      </c>
      <c r="O308">
        <f>SUMPRODUCT(MID(0&amp;feed!O212,LARGE(INDEX(ISNUMBER(--MID(feed!O212,ROW($1:$5),1))*
ROW($1:$5),0),ROW($1:$5))+1,1)*10^ROW($1:$5)/10)</f>
        <v>13</v>
      </c>
      <c r="P308" t="str">
        <f>feed!P212</f>
        <v>Near Depletion</v>
      </c>
      <c r="Q308">
        <f>IF(P308=0,40, IF(P308="Depleted",0, IF(P308="Near Depletion",10, IF(P308="Plentiful",70, IF(P308="Untapped",90,"Error")))))</f>
        <v>10</v>
      </c>
      <c r="R308" t="str">
        <f>feed!Q212</f>
        <v>Small</v>
      </c>
      <c r="S308">
        <f>IF(R308="None",0, IF(R308="Meagre",1.5, IF(R308="Small",3, IF(R308="Mediocre",4.5, IF(R308="Somewhat Large",6, IF(R308="Large",7.5, IF(R308="Powerful",9, IF(R308="Very Powerful",10,"Error"))))))))</f>
        <v>3</v>
      </c>
      <c r="T308" t="str">
        <f>feed!R212</f>
        <v>Southern Africa</v>
      </c>
      <c r="U308" t="str">
        <f>feed!S212</f>
        <v>Soviet Union</v>
      </c>
      <c r="V308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32530</v>
      </c>
      <c r="W308" t="str">
        <f>feed!U212</f>
        <v>http://blocgame.com/stats.php?id=53029</v>
      </c>
      <c r="X308" s="4">
        <f>SUMPRODUCT(MID(0&amp;feed!V212,LARGE(INDEX(ISNUMBER(--MID(feed!V212,ROW($1:$5),1))*
ROW($1:$5),0),ROW($1:$5))+1,1)*10^ROW($1:$5)/10)</f>
        <v>0</v>
      </c>
      <c r="Y308">
        <f>feed!W212</f>
        <v>0</v>
      </c>
      <c r="Z308" s="4">
        <f>V308-H308*750-K308*375-L308*375</f>
        <v>17530</v>
      </c>
      <c r="AA308" s="8">
        <f>V308/N308</f>
        <v>13.085277554304103</v>
      </c>
      <c r="AB308" s="4">
        <f>N308/6</f>
        <v>414.33333333333331</v>
      </c>
      <c r="AC308" s="4">
        <f>V308/6</f>
        <v>5421.666666666667</v>
      </c>
    </row>
    <row r="309" spans="1:29" hidden="1" x14ac:dyDescent="0.25">
      <c r="A309" t="str">
        <f>feed!A179</f>
        <v>Spaolia</v>
      </c>
      <c r="B309" t="str">
        <f>feed!B179</f>
        <v>PyroPal</v>
      </c>
      <c r="C309" t="str">
        <f>feed!C179</f>
        <v>The Federal Colonies</v>
      </c>
      <c r="D309">
        <f>SUMPRODUCT(MID(0&amp;feed!D179,LARGE(INDEX(ISNUMBER(--MID(feed!D179,ROW($1:$19),1))*
ROW($1:$19),0),ROW($1:$19))+1,1)*10^ROW($1:$19)/10)</f>
        <v>79</v>
      </c>
      <c r="E309">
        <f>SUMPRODUCT(MID(0&amp;feed!E179,LARGE(INDEX(ISNUMBER(--MID(feed!E179,ROW($1:$19),1))*
ROW($1:$19),0),ROW($1:$19))+1,1)*10^ROW($1:$19)/10)</f>
        <v>7</v>
      </c>
      <c r="F309" t="str">
        <f>feed!F179</f>
        <v>Korean War surplus</v>
      </c>
      <c r="G309" t="str">
        <f>feed!G179</f>
        <v>Gandhi-like</v>
      </c>
      <c r="H309">
        <f>SUMPRODUCT(MID(0&amp;feed!H179,LARGE(INDEX(ISNUMBER(--MID(feed!H179,ROW($1:$19),1))*
ROW($1:$19),0),ROW($1:$19))+1,1)*10^ROW($1:$19)/10)</f>
        <v>3</v>
      </c>
      <c r="I309" t="str">
        <f>feed!I179</f>
        <v>Elite</v>
      </c>
      <c r="J309">
        <f>SUMPRODUCT(MID(0&amp;feed!J179,LARGE(INDEX(ISNUMBER(--MID(feed!J179,ROW($1:$19),1))*
ROW($1:$19),0),ROW($1:$19))+1,1)*10^ROW($1:$19)/10)</f>
        <v>3</v>
      </c>
      <c r="K309">
        <f>SUMPRODUCT(MID(0&amp;feed!K179,LARGE(INDEX(ISNUMBER(--MID(feed!K179,ROW($1:$19),1))*
ROW($1:$19),0),ROW($1:$19))+1,1)*10^ROW($1:$19)/10)</f>
        <v>19</v>
      </c>
      <c r="L309">
        <f>SUMPRODUCT(MID(0&amp;feed!L179,LARGE(INDEX(ISNUMBER(--MID(feed!L179,ROW($1:$19),1))*
ROW($1:$19),0),ROW($1:$19))+1,1)*10^ROW($1:$19)/10)</f>
        <v>5</v>
      </c>
      <c r="M309" t="str">
        <f>feed!M179</f>
        <v>Mixed Economy</v>
      </c>
      <c r="N309">
        <f>SUMPRODUCT(MID(0&amp;feed!N179,LARGE(INDEX(ISNUMBER(--MID(feed!N179,ROW($1:$5),1))*
ROW($1:$5),0),ROW($1:$5))+1,1)*10^ROW($1:$5)/10)</f>
        <v>2691</v>
      </c>
      <c r="O309">
        <f>SUMPRODUCT(MID(0&amp;feed!O179,LARGE(INDEX(ISNUMBER(--MID(feed!O179,ROW($1:$5),1))*
ROW($1:$5),0),ROW($1:$5))+1,1)*10^ROW($1:$5)/10)</f>
        <v>92</v>
      </c>
      <c r="P309" t="str">
        <f>feed!P179</f>
        <v>Untapped</v>
      </c>
      <c r="Q309">
        <f>IF(P309=0,40, IF(P309="Depleted",0, IF(P309="Near Depletion",10, IF(P309="Plentiful",70, IF(P309="Untapped",90,"Error")))))</f>
        <v>90</v>
      </c>
      <c r="R309" t="str">
        <f>feed!Q179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feed!R179</f>
        <v>Caribbean</v>
      </c>
      <c r="U309" t="str">
        <f>feed!S179</f>
        <v>United States</v>
      </c>
      <c r="V30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32116</v>
      </c>
      <c r="W309" t="str">
        <f>feed!U179</f>
        <v>http://blocgame.com/stats.php?id=56845</v>
      </c>
      <c r="X309" s="4">
        <f>SUMPRODUCT(MID(0&amp;feed!V179,LARGE(INDEX(ISNUMBER(--MID(feed!V179,ROW($1:$5),1))*
ROW($1:$5),0),ROW($1:$5))+1,1)*10^ROW($1:$5)/10)</f>
        <v>0</v>
      </c>
      <c r="Y309">
        <f>feed!W179</f>
        <v>0</v>
      </c>
      <c r="Z309" s="4">
        <f>V309-H309*750-K309*375-L309*375</f>
        <v>20866</v>
      </c>
      <c r="AA309" s="8">
        <f>V309/N309</f>
        <v>11.934596804162021</v>
      </c>
      <c r="AB309" s="4">
        <f>N309/6</f>
        <v>448.5</v>
      </c>
      <c r="AC309" s="4">
        <f>V309/6</f>
        <v>5352.666666666667</v>
      </c>
    </row>
    <row r="310" spans="1:29" hidden="1" x14ac:dyDescent="0.25">
      <c r="A310" t="str">
        <f>feed!A162</f>
        <v>ChÅ«ya</v>
      </c>
      <c r="B310" t="str">
        <f>feed!B162</f>
        <v>Silberblade</v>
      </c>
      <c r="C310" t="str">
        <f>feed!C162</f>
        <v>The Order</v>
      </c>
      <c r="D310">
        <f>SUMPRODUCT(MID(0&amp;feed!D162,LARGE(INDEX(ISNUMBER(--MID(feed!D162,ROW($1:$19),1))*
ROW($1:$19),0),ROW($1:$19))+1,1)*10^ROW($1:$19)/10)</f>
        <v>2</v>
      </c>
      <c r="E310">
        <f>SUMPRODUCT(MID(0&amp;feed!E162,LARGE(INDEX(ISNUMBER(--MID(feed!E162,ROW($1:$19),1))*
ROW($1:$19),0),ROW($1:$19))+1,1)*10^ROW($1:$19)/10)</f>
        <v>6</v>
      </c>
      <c r="F310" t="str">
        <f>feed!F162</f>
        <v>Second World War surplus</v>
      </c>
      <c r="G310" t="str">
        <f>feed!G162</f>
        <v>Angelic</v>
      </c>
      <c r="H310">
        <f>SUMPRODUCT(MID(0&amp;feed!H162,LARGE(INDEX(ISNUMBER(--MID(feed!H162,ROW($1:$19),1))*
ROW($1:$19),0),ROW($1:$19))+1,1)*10^ROW($1:$19)/10)</f>
        <v>3</v>
      </c>
      <c r="I310" t="str">
        <f>feed!I162</f>
        <v>Elite</v>
      </c>
      <c r="J310">
        <f>SUMPRODUCT(MID(0&amp;feed!J162,LARGE(INDEX(ISNUMBER(--MID(feed!J162,ROW($1:$19),1))*
ROW($1:$19),0),ROW($1:$19))+1,1)*10^ROW($1:$19)/10)</f>
        <v>3</v>
      </c>
      <c r="K310">
        <f>SUMPRODUCT(MID(0&amp;feed!K162,LARGE(INDEX(ISNUMBER(--MID(feed!K162,ROW($1:$19),1))*
ROW($1:$19),0),ROW($1:$19))+1,1)*10^ROW($1:$19)/10)</f>
        <v>35</v>
      </c>
      <c r="L310">
        <f>SUMPRODUCT(MID(0&amp;feed!L162,LARGE(INDEX(ISNUMBER(--MID(feed!L162,ROW($1:$19),1))*
ROW($1:$19),0),ROW($1:$19))+1,1)*10^ROW($1:$19)/10)</f>
        <v>3</v>
      </c>
      <c r="M310" t="str">
        <f>feed!M162</f>
        <v>Central Planning</v>
      </c>
      <c r="N310">
        <f>SUMPRODUCT(MID(0&amp;feed!N162,LARGE(INDEX(ISNUMBER(--MID(feed!N162,ROW($1:$5),1))*
ROW($1:$5),0),ROW($1:$5))+1,1)*10^ROW($1:$5)/10)</f>
        <v>2826</v>
      </c>
      <c r="O310">
        <f>SUMPRODUCT(MID(0&amp;feed!O162,LARGE(INDEX(ISNUMBER(--MID(feed!O162,ROW($1:$5),1))*
ROW($1:$5),0),ROW($1:$5))+1,1)*10^ROW($1:$5)/10)</f>
        <v>253</v>
      </c>
      <c r="P310">
        <f>feed!P162</f>
        <v>0</v>
      </c>
      <c r="Q310">
        <f>IF(P310=0,40, IF(P310="Depleted",0, IF(P310="Near Depletion",10, IF(P310="Plentiful",70, IF(P310="Untapped",90,"Error")))))</f>
        <v>40</v>
      </c>
      <c r="R310" t="str">
        <f>feed!Q162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feed!R162</f>
        <v>Southern Africa</v>
      </c>
      <c r="U310" t="str">
        <f>feed!S162</f>
        <v>Soviet Union</v>
      </c>
      <c r="V310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33667</v>
      </c>
      <c r="W310" t="str">
        <f>feed!U162</f>
        <v>http://blocgame.com/stats.php?id=63950</v>
      </c>
      <c r="X310" s="4">
        <f>SUMPRODUCT(MID(0&amp;feed!V162,LARGE(INDEX(ISNUMBER(--MID(feed!V162,ROW($1:$5),1))*
ROW($1:$5),0),ROW($1:$5))+1,1)*10^ROW($1:$5)/10)</f>
        <v>0</v>
      </c>
      <c r="Y310">
        <f>feed!W162</f>
        <v>0</v>
      </c>
      <c r="Z310" s="4">
        <f>V310-H310*750-K310*375-L310*375</f>
        <v>17167</v>
      </c>
      <c r="AA310" s="8">
        <f>V310/N310</f>
        <v>11.913305024769993</v>
      </c>
      <c r="AB310" s="4">
        <f>N310/6</f>
        <v>471</v>
      </c>
      <c r="AC310" s="4">
        <f>V310/6</f>
        <v>5611.166666666667</v>
      </c>
    </row>
    <row r="311" spans="1:29" hidden="1" x14ac:dyDescent="0.25">
      <c r="A311" t="str">
        <f>feed!A167</f>
        <v>Potatopia</v>
      </c>
      <c r="B311" t="str">
        <f>feed!B167</f>
        <v>DoomPotato</v>
      </c>
      <c r="C311" t="str">
        <f>feed!C167</f>
        <v>Brotherhood of Nod</v>
      </c>
      <c r="D311">
        <f>SUMPRODUCT(MID(0&amp;feed!D167,LARGE(INDEX(ISNUMBER(--MID(feed!D167,ROW($1:$19),1))*
ROW($1:$19),0),ROW($1:$19))+1,1)*10^ROW($1:$19)/10)</f>
        <v>98</v>
      </c>
      <c r="E311">
        <f>SUMPRODUCT(MID(0&amp;feed!E167,LARGE(INDEX(ISNUMBER(--MID(feed!E167,ROW($1:$19),1))*
ROW($1:$19),0),ROW($1:$19))+1,1)*10^ROW($1:$19)/10)</f>
        <v>6</v>
      </c>
      <c r="F311" t="str">
        <f>feed!F167</f>
        <v>Vietnam War surplus</v>
      </c>
      <c r="G311" t="str">
        <f>feed!G167</f>
        <v>Gandhi-like</v>
      </c>
      <c r="H311">
        <f>SUMPRODUCT(MID(0&amp;feed!H167,LARGE(INDEX(ISNUMBER(--MID(feed!H167,ROW($1:$19),1))*
ROW($1:$19),0),ROW($1:$19))+1,1)*10^ROW($1:$19)/10)</f>
        <v>3</v>
      </c>
      <c r="I311" t="str">
        <f>feed!I167</f>
        <v>Good</v>
      </c>
      <c r="J311">
        <f>SUMPRODUCT(MID(0&amp;feed!J167,LARGE(INDEX(ISNUMBER(--MID(feed!J167,ROW($1:$19),1))*
ROW($1:$19),0),ROW($1:$19))+1,1)*10^ROW($1:$19)/10)</f>
        <v>3</v>
      </c>
      <c r="K311">
        <f>SUMPRODUCT(MID(0&amp;feed!K167,LARGE(INDEX(ISNUMBER(--MID(feed!K167,ROW($1:$19),1))*
ROW($1:$19),0),ROW($1:$19))+1,1)*10^ROW($1:$19)/10)</f>
        <v>25</v>
      </c>
      <c r="L311">
        <f>SUMPRODUCT(MID(0&amp;feed!L167,LARGE(INDEX(ISNUMBER(--MID(feed!L167,ROW($1:$19),1))*
ROW($1:$19),0),ROW($1:$19))+1,1)*10^ROW($1:$19)/10)</f>
        <v>13</v>
      </c>
      <c r="M311" t="str">
        <f>feed!M167</f>
        <v>Central Planning</v>
      </c>
      <c r="N311">
        <f>SUMPRODUCT(MID(0&amp;feed!N167,LARGE(INDEX(ISNUMBER(--MID(feed!N167,ROW($1:$5),1))*
ROW($1:$5),0),ROW($1:$5))+1,1)*10^ROW($1:$5)/10)</f>
        <v>2757</v>
      </c>
      <c r="O311">
        <f>SUMPRODUCT(MID(0&amp;feed!O167,LARGE(INDEX(ISNUMBER(--MID(feed!O167,ROW($1:$5),1))*
ROW($1:$5),0),ROW($1:$5))+1,1)*10^ROW($1:$5)/10)</f>
        <v>4130</v>
      </c>
      <c r="P311" t="str">
        <f>feed!P167</f>
        <v>Untapped</v>
      </c>
      <c r="Q311">
        <f>IF(P311=0,40, IF(P311="Depleted",0, IF(P311="Near Depletion",10, IF(P311="Plentiful",70, IF(P311="Untapped",90,"Error")))))</f>
        <v>90</v>
      </c>
      <c r="R311" t="str">
        <f>feed!Q167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feed!R167</f>
        <v>Egypt</v>
      </c>
      <c r="U311" t="str">
        <f>feed!S167</f>
        <v>Soviet Union</v>
      </c>
      <c r="V311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29105</v>
      </c>
      <c r="W311" t="str">
        <f>feed!U167</f>
        <v>http://blocgame.com/stats.php?id=54037</v>
      </c>
      <c r="X311" s="4">
        <f>SUMPRODUCT(MID(0&amp;feed!V167,LARGE(INDEX(ISNUMBER(--MID(feed!V167,ROW($1:$5),1))*
ROW($1:$5),0),ROW($1:$5))+1,1)*10^ROW($1:$5)/10)</f>
        <v>0</v>
      </c>
      <c r="Y311">
        <f>feed!W167</f>
        <v>0</v>
      </c>
      <c r="Z311" s="4">
        <f>V311-H311*750-K311*375-L311*375</f>
        <v>12605</v>
      </c>
      <c r="AA311" s="8">
        <f>V311/N311</f>
        <v>10.556764599202031</v>
      </c>
      <c r="AB311" s="4">
        <f>N311/6</f>
        <v>459.5</v>
      </c>
      <c r="AC311" s="4">
        <f>V311/6</f>
        <v>4850.833333333333</v>
      </c>
    </row>
    <row r="312" spans="1:29" hidden="1" x14ac:dyDescent="0.25">
      <c r="A312" t="str">
        <f>feed!A662</f>
        <v>MalayaRaya</v>
      </c>
      <c r="B312" t="str">
        <f>feed!B662</f>
        <v>Kitul</v>
      </c>
      <c r="C312" t="str">
        <f>feed!C662</f>
        <v>PIRATES</v>
      </c>
      <c r="D312">
        <f>SUMPRODUCT(MID(0&amp;feed!D662,LARGE(INDEX(ISNUMBER(--MID(feed!D662,ROW($1:$19),1))*
ROW($1:$19),0),ROW($1:$19))+1,1)*10^ROW($1:$19)/10)</f>
        <v>140</v>
      </c>
      <c r="E312">
        <f>SUMPRODUCT(MID(0&amp;feed!E662,LARGE(INDEX(ISNUMBER(--MID(feed!E662,ROW($1:$19),1))*
ROW($1:$19),0),ROW($1:$19))+1,1)*10^ROW($1:$19)/10)</f>
        <v>7</v>
      </c>
      <c r="F312" t="str">
        <f>feed!F662</f>
        <v>Korean War surplus</v>
      </c>
      <c r="G312" t="str">
        <f>feed!G662</f>
        <v>Gandhi-like</v>
      </c>
      <c r="H312">
        <f>SUMPRODUCT(MID(0&amp;feed!H662,LARGE(INDEX(ISNUMBER(--MID(feed!H662,ROW($1:$19),1))*
ROW($1:$19),0),ROW($1:$19))+1,1)*10^ROW($1:$19)/10)</f>
        <v>3</v>
      </c>
      <c r="I312" t="str">
        <f>feed!I662</f>
        <v>Poor</v>
      </c>
      <c r="J312">
        <f>SUMPRODUCT(MID(0&amp;feed!J662,LARGE(INDEX(ISNUMBER(--MID(feed!J662,ROW($1:$19),1))*
ROW($1:$19),0),ROW($1:$19))+1,1)*10^ROW($1:$19)/10)</f>
        <v>2</v>
      </c>
      <c r="K312">
        <f>SUMPRODUCT(MID(0&amp;feed!K662,LARGE(INDEX(ISNUMBER(--MID(feed!K662,ROW($1:$19),1))*
ROW($1:$19),0),ROW($1:$19))+1,1)*10^ROW($1:$19)/10)</f>
        <v>21</v>
      </c>
      <c r="L312">
        <f>SUMPRODUCT(MID(0&amp;feed!L662,LARGE(INDEX(ISNUMBER(--MID(feed!L662,ROW($1:$19),1))*
ROW($1:$19),0),ROW($1:$19))+1,1)*10^ROW($1:$19)/10)</f>
        <v>10</v>
      </c>
      <c r="M312" t="str">
        <f>feed!M662</f>
        <v>Free Market</v>
      </c>
      <c r="N312">
        <f>SUMPRODUCT(MID(0&amp;feed!N662,LARGE(INDEX(ISNUMBER(--MID(feed!N662,ROW($1:$5),1))*
ROW($1:$5),0),ROW($1:$5))+1,1)*10^ROW($1:$5)/10)</f>
        <v>887</v>
      </c>
      <c r="O312">
        <f>SUMPRODUCT(MID(0&amp;feed!O662,LARGE(INDEX(ISNUMBER(--MID(feed!O662,ROW($1:$5),1))*
ROW($1:$5),0),ROW($1:$5))+1,1)*10^ROW($1:$5)/10)</f>
        <v>2175</v>
      </c>
      <c r="P312" t="str">
        <f>feed!P662</f>
        <v>Untapped</v>
      </c>
      <c r="Q312">
        <f>IF(P312=0,40, IF(P312="Depleted",0, IF(P312="Near Depletion",10, IF(P312="Plentiful",70, IF(P312="Untapped",90,"Error")))))</f>
        <v>90</v>
      </c>
      <c r="R312" t="str">
        <f>feed!Q662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feed!R662</f>
        <v>Atlas</v>
      </c>
      <c r="U312" t="str">
        <f>feed!S662</f>
        <v>United States</v>
      </c>
      <c r="V31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312" t="str">
        <f>feed!U662</f>
        <v>http://blocgame.com/stats.php?id=60388</v>
      </c>
      <c r="X312" s="4">
        <f>SUMPRODUCT(MID(0&amp;feed!V662,LARGE(INDEX(ISNUMBER(--MID(feed!V662,ROW($1:$5),1))*
ROW($1:$5),0),ROW($1:$5))+1,1)*10^ROW($1:$5)/10)</f>
        <v>0</v>
      </c>
      <c r="Y312">
        <f>feed!W662</f>
        <v>0</v>
      </c>
      <c r="Z312" s="4">
        <f>V312-H312*750-K312*375-L312*375</f>
        <v>16138</v>
      </c>
      <c r="AA312" s="8">
        <f>V312/N312</f>
        <v>33.836527621195039</v>
      </c>
      <c r="AB312" s="4">
        <f>N312/6</f>
        <v>147.83333333333334</v>
      </c>
      <c r="AC312" s="4">
        <f>V312/6</f>
        <v>5002.166666666667</v>
      </c>
    </row>
    <row r="313" spans="1:29" hidden="1" x14ac:dyDescent="0.25">
      <c r="A313" t="str">
        <f>feed!A505</f>
        <v>Rare_Pepes</v>
      </c>
      <c r="B313" t="str">
        <f>feed!B505</f>
        <v>Karl_M.</v>
      </c>
      <c r="C313" t="str">
        <f>feed!C505</f>
        <v>The Khilafah</v>
      </c>
      <c r="D313">
        <f>SUMPRODUCT(MID(0&amp;feed!D505,LARGE(INDEX(ISNUMBER(--MID(feed!D505,ROW($1:$19),1))*
ROW($1:$19),0),ROW($1:$19))+1,1)*10^ROW($1:$19)/10)</f>
        <v>48</v>
      </c>
      <c r="E313">
        <f>SUMPRODUCT(MID(0&amp;feed!E505,LARGE(INDEX(ISNUMBER(--MID(feed!E505,ROW($1:$19),1))*
ROW($1:$19),0),ROW($1:$19))+1,1)*10^ROW($1:$19)/10)</f>
        <v>3</v>
      </c>
      <c r="F313" t="str">
        <f>feed!F505</f>
        <v>Second World War surplus</v>
      </c>
      <c r="G313" t="str">
        <f>feed!G505</f>
        <v>Normal</v>
      </c>
      <c r="H313">
        <f>SUMPRODUCT(MID(0&amp;feed!H505,LARGE(INDEX(ISNUMBER(--MID(feed!H505,ROW($1:$19),1))*
ROW($1:$19),0),ROW($1:$19))+1,1)*10^ROW($1:$19)/10)</f>
        <v>3</v>
      </c>
      <c r="I313" t="str">
        <f>feed!I505</f>
        <v>Standard</v>
      </c>
      <c r="J313">
        <f>SUMPRODUCT(MID(0&amp;feed!J505,LARGE(INDEX(ISNUMBER(--MID(feed!J505,ROW($1:$19),1))*
ROW($1:$19),0),ROW($1:$19))+1,1)*10^ROW($1:$19)/10)</f>
        <v>2</v>
      </c>
      <c r="K313">
        <f>SUMPRODUCT(MID(0&amp;feed!K505,LARGE(INDEX(ISNUMBER(--MID(feed!K505,ROW($1:$19),1))*
ROW($1:$19),0),ROW($1:$19))+1,1)*10^ROW($1:$19)/10)</f>
        <v>9</v>
      </c>
      <c r="L313">
        <f>SUMPRODUCT(MID(0&amp;feed!L505,LARGE(INDEX(ISNUMBER(--MID(feed!L505,ROW($1:$19),1))*
ROW($1:$19),0),ROW($1:$19))+1,1)*10^ROW($1:$19)/10)</f>
        <v>6</v>
      </c>
      <c r="M313" t="str">
        <f>feed!M505</f>
        <v>Central Planning</v>
      </c>
      <c r="N313">
        <f>SUMPRODUCT(MID(0&amp;feed!N505,LARGE(INDEX(ISNUMBER(--MID(feed!N505,ROW($1:$5),1))*
ROW($1:$5),0),ROW($1:$5))+1,1)*10^ROW($1:$5)/10)</f>
        <v>1258</v>
      </c>
      <c r="O313">
        <f>SUMPRODUCT(MID(0&amp;feed!O505,LARGE(INDEX(ISNUMBER(--MID(feed!O505,ROW($1:$5),1))*
ROW($1:$5),0),ROW($1:$5))+1,1)*10^ROW($1:$5)/10)</f>
        <v>286</v>
      </c>
      <c r="P313">
        <f>feed!P505</f>
        <v>0</v>
      </c>
      <c r="Q313">
        <f>IF(P313=0,40, IF(P313="Depleted",0, IF(P313="Near Depletion",10, IF(P313="Plentiful",70, IF(P313="Untapped",90,"Error")))))</f>
        <v>40</v>
      </c>
      <c r="R313" t="str">
        <f>feed!Q505</f>
        <v>Somewhat Large</v>
      </c>
      <c r="S313">
        <f>IF(R313="None",0, IF(R313="Meagre",1.5, IF(R313="Small",3, IF(R313="Mediocre",4.5, IF(R313="Somewhat Large",6, IF(R313="Large",7.5, IF(R313="Powerful",9, IF(R313="Very Powerful",10,"Error"))))))))</f>
        <v>6</v>
      </c>
      <c r="T313" t="str">
        <f>feed!R505</f>
        <v>Guinea</v>
      </c>
      <c r="U313" t="str">
        <f>feed!S505</f>
        <v>Soviet Union</v>
      </c>
      <c r="V31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26422</v>
      </c>
      <c r="W313" t="str">
        <f>feed!U505</f>
        <v>http://blocgame.com/stats.php?id=63313</v>
      </c>
      <c r="X313" s="4">
        <f>SUMPRODUCT(MID(0&amp;feed!V505,LARGE(INDEX(ISNUMBER(--MID(feed!V505,ROW($1:$5),1))*
ROW($1:$5),0),ROW($1:$5))+1,1)*10^ROW($1:$5)/10)</f>
        <v>0</v>
      </c>
      <c r="Y313">
        <f>feed!W505</f>
        <v>0</v>
      </c>
      <c r="Z313" s="4">
        <f>V313-H313*750-K313*375-L313*375</f>
        <v>18547</v>
      </c>
      <c r="AA313" s="8">
        <f>V313/N313</f>
        <v>21.003179650238472</v>
      </c>
      <c r="AB313" s="4">
        <f>N313/6</f>
        <v>209.66666666666666</v>
      </c>
      <c r="AC313" s="4">
        <f>V313/6</f>
        <v>4403.666666666667</v>
      </c>
    </row>
    <row r="314" spans="1:29" hidden="1" x14ac:dyDescent="0.25">
      <c r="A314" t="str">
        <f>feed!A485</f>
        <v>Formosa</v>
      </c>
      <c r="B314" t="str">
        <f>feed!B485</f>
        <v>Chen ya len</v>
      </c>
      <c r="C314" t="str">
        <f>feed!C485</f>
        <v>The Order</v>
      </c>
      <c r="D314">
        <f>SUMPRODUCT(MID(0&amp;feed!D485,LARGE(INDEX(ISNUMBER(--MID(feed!D485,ROW($1:$19),1))*
ROW($1:$19),0),ROW($1:$19))+1,1)*10^ROW($1:$19)/10)</f>
        <v>73</v>
      </c>
      <c r="E314">
        <f>SUMPRODUCT(MID(0&amp;feed!E485,LARGE(INDEX(ISNUMBER(--MID(feed!E485,ROW($1:$19),1))*
ROW($1:$19),0),ROW($1:$19))+1,1)*10^ROW($1:$19)/10)</f>
        <v>7</v>
      </c>
      <c r="F314" t="str">
        <f>feed!F485</f>
        <v>Second World War surplus</v>
      </c>
      <c r="G314" t="str">
        <f>feed!G485</f>
        <v>Gandhi-like</v>
      </c>
      <c r="H314">
        <f>SUMPRODUCT(MID(0&amp;feed!H485,LARGE(INDEX(ISNUMBER(--MID(feed!H485,ROW($1:$19),1))*
ROW($1:$19),0),ROW($1:$19))+1,1)*10^ROW($1:$19)/10)</f>
        <v>3</v>
      </c>
      <c r="I314" t="str">
        <f>feed!I485</f>
        <v>Elite</v>
      </c>
      <c r="J314">
        <f>SUMPRODUCT(MID(0&amp;feed!J485,LARGE(INDEX(ISNUMBER(--MID(feed!J485,ROW($1:$19),1))*
ROW($1:$19),0),ROW($1:$19))+1,1)*10^ROW($1:$19)/10)</f>
        <v>2</v>
      </c>
      <c r="K314">
        <f>SUMPRODUCT(MID(0&amp;feed!K485,LARGE(INDEX(ISNUMBER(--MID(feed!K485,ROW($1:$19),1))*
ROW($1:$19),0),ROW($1:$19))+1,1)*10^ROW($1:$19)/10)</f>
        <v>13</v>
      </c>
      <c r="L314">
        <f>SUMPRODUCT(MID(0&amp;feed!L485,LARGE(INDEX(ISNUMBER(--MID(feed!L485,ROW($1:$19),1))*
ROW($1:$19),0),ROW($1:$19))+1,1)*10^ROW($1:$19)/10)</f>
        <v>6</v>
      </c>
      <c r="M314" t="str">
        <f>feed!M485</f>
        <v>Mixed Economy</v>
      </c>
      <c r="N314">
        <f>SUMPRODUCT(MID(0&amp;feed!N485,LARGE(INDEX(ISNUMBER(--MID(feed!N485,ROW($1:$5),1))*
ROW($1:$5),0),ROW($1:$5))+1,1)*10^ROW($1:$5)/10)</f>
        <v>1333</v>
      </c>
      <c r="O314">
        <f>SUMPRODUCT(MID(0&amp;feed!O485,LARGE(INDEX(ISNUMBER(--MID(feed!O485,ROW($1:$5),1))*
ROW($1:$5),0),ROW($1:$5))+1,1)*10^ROW($1:$5)/10)</f>
        <v>409</v>
      </c>
      <c r="P314" t="str">
        <f>feed!P485</f>
        <v>Untapped</v>
      </c>
      <c r="Q314">
        <f>IF(P314=0,40, IF(P314="Depleted",0, IF(P314="Near Depletion",10, IF(P314="Plentiful",70, IF(P314="Untapped",90,"Error")))))</f>
        <v>90</v>
      </c>
      <c r="R314" t="str">
        <f>feed!Q485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feed!R485</f>
        <v>Pacific Rim</v>
      </c>
      <c r="U314" t="str">
        <f>feed!S485</f>
        <v>United States</v>
      </c>
      <c r="V314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314" t="str">
        <f>feed!U485</f>
        <v>http://blocgame.com/stats.php?id=41162</v>
      </c>
      <c r="X314" s="4">
        <f>SUMPRODUCT(MID(0&amp;feed!V485,LARGE(INDEX(ISNUMBER(--MID(feed!V485,ROW($1:$5),1))*
ROW($1:$5),0),ROW($1:$5))+1,1)*10^ROW($1:$5)/10)</f>
        <v>0</v>
      </c>
      <c r="Y314">
        <f>feed!W485</f>
        <v>0</v>
      </c>
      <c r="Z314" s="4">
        <f>V314-H314*750-K314*375-L314*375</f>
        <v>14615</v>
      </c>
      <c r="AA314" s="8">
        <f>V314/N314</f>
        <v>17.996999249812454</v>
      </c>
      <c r="AB314" s="4">
        <f>N314/6</f>
        <v>222.16666666666666</v>
      </c>
      <c r="AC314" s="4">
        <f>V314/6</f>
        <v>3998.3333333333335</v>
      </c>
    </row>
    <row r="315" spans="1:29" hidden="1" x14ac:dyDescent="0.25">
      <c r="A315" t="str">
        <f>feed!A98</f>
        <v>Arabic Union</v>
      </c>
      <c r="B315" t="str">
        <f>feed!B98</f>
        <v>Comrade Izy</v>
      </c>
      <c r="C315" t="str">
        <f>feed!C98</f>
        <v>The Order</v>
      </c>
      <c r="D315">
        <f>SUMPRODUCT(MID(0&amp;feed!D98,LARGE(INDEX(ISNUMBER(--MID(feed!D98,ROW($1:$19),1))*
ROW($1:$19),0),ROW($1:$19))+1,1)*10^ROW($1:$19)/10)</f>
        <v>99</v>
      </c>
      <c r="E315">
        <f>SUMPRODUCT(MID(0&amp;feed!E98,LARGE(INDEX(ISNUMBER(--MID(feed!E98,ROW($1:$19),1))*
ROW($1:$19),0),ROW($1:$19))+1,1)*10^ROW($1:$19)/10)</f>
        <v>1</v>
      </c>
      <c r="F315" t="str">
        <f>feed!F98</f>
        <v>Korean War surplus</v>
      </c>
      <c r="G315" t="str">
        <f>feed!G98</f>
        <v>Gandhi-like</v>
      </c>
      <c r="H315">
        <f>SUMPRODUCT(MID(0&amp;feed!H98,LARGE(INDEX(ISNUMBER(--MID(feed!H98,ROW($1:$19),1))*
ROW($1:$19),0),ROW($1:$19))+1,1)*10^ROW($1:$19)/10)</f>
        <v>3</v>
      </c>
      <c r="I315" t="str">
        <f>feed!I98</f>
        <v>Good</v>
      </c>
      <c r="J315">
        <f>SUMPRODUCT(MID(0&amp;feed!J98,LARGE(INDEX(ISNUMBER(--MID(feed!J98,ROW($1:$19),1))*
ROW($1:$19),0),ROW($1:$19))+1,1)*10^ROW($1:$19)/10)</f>
        <v>2</v>
      </c>
      <c r="K315">
        <f>SUMPRODUCT(MID(0&amp;feed!K98,LARGE(INDEX(ISNUMBER(--MID(feed!K98,ROW($1:$19),1))*
ROW($1:$19),0),ROW($1:$19))+1,1)*10^ROW($1:$19)/10)</f>
        <v>28</v>
      </c>
      <c r="L315">
        <f>SUMPRODUCT(MID(0&amp;feed!L98,LARGE(INDEX(ISNUMBER(--MID(feed!L98,ROW($1:$19),1))*
ROW($1:$19),0),ROW($1:$19))+1,1)*10^ROW($1:$19)/10)</f>
        <v>13</v>
      </c>
      <c r="M315" t="str">
        <f>feed!M98</f>
        <v>Central Planning</v>
      </c>
      <c r="N315">
        <f>SUMPRODUCT(MID(0&amp;feed!N98,LARGE(INDEX(ISNUMBER(--MID(feed!N98,ROW($1:$5),1))*
ROW($1:$5),0),ROW($1:$5))+1,1)*10^ROW($1:$5)/10)</f>
        <v>3376</v>
      </c>
      <c r="O315">
        <f>SUMPRODUCT(MID(0&amp;feed!O98,LARGE(INDEX(ISNUMBER(--MID(feed!O98,ROW($1:$5),1))*
ROW($1:$5),0),ROW($1:$5))+1,1)*10^ROW($1:$5)/10)</f>
        <v>4570</v>
      </c>
      <c r="P315" t="str">
        <f>feed!P98</f>
        <v>Untapped</v>
      </c>
      <c r="Q315">
        <f>IF(P315=0,40, IF(P315="Depleted",0, IF(P315="Near Depletion",10, IF(P315="Plentiful",70, IF(P315="Untapped",90,"Error")))))</f>
        <v>90</v>
      </c>
      <c r="R315" t="str">
        <f>feed!Q98</f>
        <v>Powerful</v>
      </c>
      <c r="S315">
        <f>IF(R315="None",0, IF(R315="Meagre",1.5, IF(R315="Small",3, IF(R315="Mediocre",4.5, IF(R315="Somewhat Large",6, IF(R315="Large",7.5, IF(R315="Powerful",9, IF(R315="Very Powerful",10,"Error"))))))))</f>
        <v>9</v>
      </c>
      <c r="T315" t="str">
        <f>feed!R98</f>
        <v>Mesopotamia</v>
      </c>
      <c r="U315" t="str">
        <f>feed!S98</f>
        <v>Soviet Union</v>
      </c>
      <c r="V315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50383</v>
      </c>
      <c r="W315" t="str">
        <f>feed!U98</f>
        <v>http://blocgame.com/stats.php?id=59855</v>
      </c>
      <c r="X315" s="4">
        <f>SUMPRODUCT(MID(0&amp;feed!V98,LARGE(INDEX(ISNUMBER(--MID(feed!V98,ROW($1:$5),1))*
ROW($1:$5),0),ROW($1:$5))+1,1)*10^ROW($1:$5)/10)</f>
        <v>0</v>
      </c>
      <c r="Y315">
        <f>feed!W98</f>
        <v>0</v>
      </c>
      <c r="Z315" s="4">
        <f>V315-H315*750-K315*375-L315*375</f>
        <v>32758</v>
      </c>
      <c r="AA315" s="8">
        <f>V315/N315</f>
        <v>14.923874407582938</v>
      </c>
      <c r="AB315" s="4">
        <f>N315/6</f>
        <v>562.66666666666663</v>
      </c>
      <c r="AC315" s="4">
        <f>V315/6</f>
        <v>8397.1666666666661</v>
      </c>
    </row>
    <row r="316" spans="1:29" hidden="1" x14ac:dyDescent="0.25">
      <c r="A316" t="str">
        <f>feed!A205</f>
        <v>Pasir Dengung</v>
      </c>
      <c r="B316" t="str">
        <f>feed!B205</f>
        <v>Menteri Fasola</v>
      </c>
      <c r="C316" t="str">
        <f>feed!C205</f>
        <v>PIRATES</v>
      </c>
      <c r="D316">
        <f>SUMPRODUCT(MID(0&amp;feed!D205,LARGE(INDEX(ISNUMBER(--MID(feed!D205,ROW($1:$19),1))*
ROW($1:$19),0),ROW($1:$19))+1,1)*10^ROW($1:$19)/10)</f>
        <v>73</v>
      </c>
      <c r="E316">
        <f>SUMPRODUCT(MID(0&amp;feed!E205,LARGE(INDEX(ISNUMBER(--MID(feed!E205,ROW($1:$19),1))*
ROW($1:$19),0),ROW($1:$19))+1,1)*10^ROW($1:$19)/10)</f>
        <v>2</v>
      </c>
      <c r="F316" t="str">
        <f>feed!F205</f>
        <v>Korean War surplus</v>
      </c>
      <c r="G316" t="str">
        <f>feed!G205</f>
        <v>Gandhi-like</v>
      </c>
      <c r="H316">
        <f>SUMPRODUCT(MID(0&amp;feed!H205,LARGE(INDEX(ISNUMBER(--MID(feed!H205,ROW($1:$19),1))*
ROW($1:$19),0),ROW($1:$19))+1,1)*10^ROW($1:$19)/10)</f>
        <v>3</v>
      </c>
      <c r="I316" t="str">
        <f>feed!I205</f>
        <v>Standard</v>
      </c>
      <c r="J316">
        <f>SUMPRODUCT(MID(0&amp;feed!J205,LARGE(INDEX(ISNUMBER(--MID(feed!J205,ROW($1:$19),1))*
ROW($1:$19),0),ROW($1:$19))+1,1)*10^ROW($1:$19)/10)</f>
        <v>2</v>
      </c>
      <c r="K316">
        <f>SUMPRODUCT(MID(0&amp;feed!K205,LARGE(INDEX(ISNUMBER(--MID(feed!K205,ROW($1:$19),1))*
ROW($1:$19),0),ROW($1:$19))+1,1)*10^ROW($1:$19)/10)</f>
        <v>8</v>
      </c>
      <c r="L316">
        <f>SUMPRODUCT(MID(0&amp;feed!L205,LARGE(INDEX(ISNUMBER(--MID(feed!L205,ROW($1:$19),1))*
ROW($1:$19),0),ROW($1:$19))+1,1)*10^ROW($1:$19)/10)</f>
        <v>8</v>
      </c>
      <c r="M316" t="str">
        <f>feed!M205</f>
        <v>Central Planning</v>
      </c>
      <c r="N316">
        <f>SUMPRODUCT(MID(0&amp;feed!N205,LARGE(INDEX(ISNUMBER(--MID(feed!N205,ROW($1:$5),1))*
ROW($1:$5),0),ROW($1:$5))+1,1)*10^ROW($1:$5)/10)</f>
        <v>2546</v>
      </c>
      <c r="O316">
        <f>SUMPRODUCT(MID(0&amp;feed!O205,LARGE(INDEX(ISNUMBER(--MID(feed!O205,ROW($1:$5),1))*
ROW($1:$5),0),ROW($1:$5))+1,1)*10^ROW($1:$5)/10)</f>
        <v>4508</v>
      </c>
      <c r="P316" t="str">
        <f>feed!P205</f>
        <v>Plentiful</v>
      </c>
      <c r="Q316">
        <f>IF(P316=0,40, IF(P316="Depleted",0, IF(P316="Near Depletion",10, IF(P316="Plentiful",70, IF(P316="Untapped",90,"Error")))))</f>
        <v>70</v>
      </c>
      <c r="R316" t="str">
        <f>feed!Q205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feed!R205</f>
        <v>Atlas</v>
      </c>
      <c r="U316" t="str">
        <f>feed!S205</f>
        <v>Neutral</v>
      </c>
      <c r="V316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316" t="str">
        <f>feed!U205</f>
        <v>http://blocgame.com/stats.php?id=60712</v>
      </c>
      <c r="X316" s="4">
        <f>SUMPRODUCT(MID(0&amp;feed!V205,LARGE(INDEX(ISNUMBER(--MID(feed!V205,ROW($1:$5),1))*
ROW($1:$5),0),ROW($1:$5))+1,1)*10^ROW($1:$5)/10)</f>
        <v>0</v>
      </c>
      <c r="Y316">
        <f>feed!W205</f>
        <v>0</v>
      </c>
      <c r="Z316" s="4">
        <f>V316-H316*750-K316*375-L316*375</f>
        <v>15907</v>
      </c>
      <c r="AA316" s="8">
        <f>V316/N316</f>
        <v>9.4882168106834257</v>
      </c>
      <c r="AB316" s="4">
        <f>N316/6</f>
        <v>424.33333333333331</v>
      </c>
      <c r="AC316" s="4">
        <f>V316/6</f>
        <v>4026.1666666666665</v>
      </c>
    </row>
    <row r="317" spans="1:29" hidden="1" x14ac:dyDescent="0.25">
      <c r="A317" t="str">
        <f>feed!A550</f>
        <v>blanco</v>
      </c>
      <c r="B317" t="str">
        <f>feed!B550</f>
        <v>finalsolution</v>
      </c>
      <c r="C317" t="str">
        <f>feed!C550</f>
        <v>The Order</v>
      </c>
      <c r="D317">
        <f>SUMPRODUCT(MID(0&amp;feed!D550,LARGE(INDEX(ISNUMBER(--MID(feed!D550,ROW($1:$19),1))*
ROW($1:$19),0),ROW($1:$19))+1,1)*10^ROW($1:$19)/10)</f>
        <v>119</v>
      </c>
      <c r="E317">
        <f>SUMPRODUCT(MID(0&amp;feed!E550,LARGE(INDEX(ISNUMBER(--MID(feed!E550,ROW($1:$19),1))*
ROW($1:$19),0),ROW($1:$19))+1,1)*10^ROW($1:$19)/10)</f>
        <v>1</v>
      </c>
      <c r="F317" t="str">
        <f>feed!F550</f>
        <v>Korean War surplus</v>
      </c>
      <c r="G317" t="str">
        <f>feed!G550</f>
        <v>Gandhi-like</v>
      </c>
      <c r="H317">
        <f>SUMPRODUCT(MID(0&amp;feed!H550,LARGE(INDEX(ISNUMBER(--MID(feed!H550,ROW($1:$19),1))*
ROW($1:$19),0),ROW($1:$19))+1,1)*10^ROW($1:$19)/10)</f>
        <v>3</v>
      </c>
      <c r="I317" t="str">
        <f>feed!I550</f>
        <v>Elite</v>
      </c>
      <c r="J317">
        <f>SUMPRODUCT(MID(0&amp;feed!J550,LARGE(INDEX(ISNUMBER(--MID(feed!J550,ROW($1:$19),1))*
ROW($1:$19),0),ROW($1:$19))+1,1)*10^ROW($1:$19)/10)</f>
        <v>1</v>
      </c>
      <c r="K317">
        <f>SUMPRODUCT(MID(0&amp;feed!K550,LARGE(INDEX(ISNUMBER(--MID(feed!K550,ROW($1:$19),1))*
ROW($1:$19),0),ROW($1:$19))+1,1)*10^ROW($1:$19)/10)</f>
        <v>23</v>
      </c>
      <c r="L317">
        <f>SUMPRODUCT(MID(0&amp;feed!L550,LARGE(INDEX(ISNUMBER(--MID(feed!L550,ROW($1:$19),1))*
ROW($1:$19),0),ROW($1:$19))+1,1)*10^ROW($1:$19)/10)</f>
        <v>12</v>
      </c>
      <c r="M317" t="str">
        <f>feed!M550</f>
        <v>Central Planning</v>
      </c>
      <c r="N317">
        <f>SUMPRODUCT(MID(0&amp;feed!N550,LARGE(INDEX(ISNUMBER(--MID(feed!N550,ROW($1:$5),1))*
ROW($1:$5),0),ROW($1:$5))+1,1)*10^ROW($1:$5)/10)</f>
        <v>1137</v>
      </c>
      <c r="O317">
        <f>SUMPRODUCT(MID(0&amp;feed!O550,LARGE(INDEX(ISNUMBER(--MID(feed!O550,ROW($1:$5),1))*
ROW($1:$5),0),ROW($1:$5))+1,1)*10^ROW($1:$5)/10)</f>
        <v>5274</v>
      </c>
      <c r="P317" t="str">
        <f>feed!P550</f>
        <v>Untapped</v>
      </c>
      <c r="Q317">
        <f>IF(P317=0,40, IF(P317="Depleted",0, IF(P317="Near Depletion",10, IF(P317="Plentiful",70, IF(P317="Untapped",90,"Error")))))</f>
        <v>90</v>
      </c>
      <c r="R317" t="str">
        <f>feed!Q550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feed!R550</f>
        <v>Arabia</v>
      </c>
      <c r="U317" t="str">
        <f>feed!S550</f>
        <v>Soviet Union</v>
      </c>
      <c r="V31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46194</v>
      </c>
      <c r="W317" t="str">
        <f>feed!U550</f>
        <v>http://blocgame.com/stats.php?id=63245</v>
      </c>
      <c r="X317" s="4">
        <f>SUMPRODUCT(MID(0&amp;feed!V550,LARGE(INDEX(ISNUMBER(--MID(feed!V550,ROW($1:$5),1))*
ROW($1:$5),0),ROW($1:$5))+1,1)*10^ROW($1:$5)/10)</f>
        <v>0</v>
      </c>
      <c r="Y317">
        <f>feed!W550</f>
        <v>0</v>
      </c>
      <c r="Z317" s="4">
        <f>V317-H317*750-K317*375-L317*375</f>
        <v>30819</v>
      </c>
      <c r="AA317" s="8">
        <f>V317/N317</f>
        <v>40.62796833773087</v>
      </c>
      <c r="AB317" s="4">
        <f>N317/6</f>
        <v>189.5</v>
      </c>
      <c r="AC317" s="4">
        <f>V317/6</f>
        <v>7699</v>
      </c>
    </row>
    <row r="318" spans="1:29" hidden="1" x14ac:dyDescent="0.25">
      <c r="A318" t="str">
        <f>feed!A741</f>
        <v>ï¿½bermensch</v>
      </c>
      <c r="B318" t="str">
        <f>feed!B741</f>
        <v>Fegelein</v>
      </c>
      <c r="C318" t="str">
        <f>feed!C741</f>
        <v>The Order</v>
      </c>
      <c r="D318">
        <f>SUMPRODUCT(MID(0&amp;feed!D741,LARGE(INDEX(ISNUMBER(--MID(feed!D741,ROW($1:$19),1))*
ROW($1:$19),0),ROW($1:$19))+1,1)*10^ROW($1:$19)/10)</f>
        <v>152</v>
      </c>
      <c r="E318">
        <f>SUMPRODUCT(MID(0&amp;feed!E741,LARGE(INDEX(ISNUMBER(--MID(feed!E741,ROW($1:$19),1))*
ROW($1:$19),0),ROW($1:$19))+1,1)*10^ROW($1:$19)/10)</f>
        <v>2</v>
      </c>
      <c r="F318" t="str">
        <f>feed!F741</f>
        <v>Second World War surplus</v>
      </c>
      <c r="G318" t="str">
        <f>feed!G741</f>
        <v>Gandhi-like</v>
      </c>
      <c r="H318">
        <f>SUMPRODUCT(MID(0&amp;feed!H741,LARGE(INDEX(ISNUMBER(--MID(feed!H741,ROW($1:$19),1))*
ROW($1:$19),0),ROW($1:$19))+1,1)*10^ROW($1:$19)/10)</f>
        <v>3</v>
      </c>
      <c r="I318" t="str">
        <f>feed!I741</f>
        <v>Poor</v>
      </c>
      <c r="J318">
        <f>SUMPRODUCT(MID(0&amp;feed!J741,LARGE(INDEX(ISNUMBER(--MID(feed!J741,ROW($1:$19),1))*
ROW($1:$19),0),ROW($1:$19))+1,1)*10^ROW($1:$19)/10)</f>
        <v>1</v>
      </c>
      <c r="K318">
        <f>SUMPRODUCT(MID(0&amp;feed!K741,LARGE(INDEX(ISNUMBER(--MID(feed!K741,ROW($1:$19),1))*
ROW($1:$19),0),ROW($1:$19))+1,1)*10^ROW($1:$19)/10)</f>
        <v>26</v>
      </c>
      <c r="L318">
        <f>SUMPRODUCT(MID(0&amp;feed!L741,LARGE(INDEX(ISNUMBER(--MID(feed!L741,ROW($1:$19),1))*
ROW($1:$19),0),ROW($1:$19))+1,1)*10^ROW($1:$19)/10)</f>
        <v>13</v>
      </c>
      <c r="M318" t="str">
        <f>feed!M741</f>
        <v>Free Market</v>
      </c>
      <c r="N318">
        <f>SUMPRODUCT(MID(0&amp;feed!N741,LARGE(INDEX(ISNUMBER(--MID(feed!N741,ROW($1:$5),1))*
ROW($1:$5),0),ROW($1:$5))+1,1)*10^ROW($1:$5)/10)</f>
        <v>709</v>
      </c>
      <c r="O318">
        <f>SUMPRODUCT(MID(0&amp;feed!O741,LARGE(INDEX(ISNUMBER(--MID(feed!O741,ROW($1:$5),1))*
ROW($1:$5),0),ROW($1:$5))+1,1)*10^ROW($1:$5)/10)</f>
        <v>3008</v>
      </c>
      <c r="P318" t="str">
        <f>feed!P741</f>
        <v>Untapped</v>
      </c>
      <c r="Q318">
        <f>IF(P318=0,40, IF(P318="Depleted",0, IF(P318="Near Depletion",10, IF(P318="Plentiful",70, IF(P318="Untapped",90,"Error")))))</f>
        <v>90</v>
      </c>
      <c r="R318" t="str">
        <f>feed!Q741</f>
        <v>Mediocre</v>
      </c>
      <c r="S318">
        <f>IF(R318="None",0, IF(R318="Meagre",1.5, IF(R318="Small",3, IF(R318="Mediocre",4.5, IF(R318="Somewhat Large",6, IF(R318="Large",7.5, IF(R318="Powerful",9, IF(R318="Very Powerful",10,"Error"))))))))</f>
        <v>4.5</v>
      </c>
      <c r="T318" t="str">
        <f>feed!R741</f>
        <v>Atlas</v>
      </c>
      <c r="U318" t="str">
        <f>feed!S741</f>
        <v>United States</v>
      </c>
      <c r="V318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318" t="str">
        <f>feed!U741</f>
        <v>http://blocgame.com/stats.php?id=52438</v>
      </c>
      <c r="X318" s="4">
        <f>SUMPRODUCT(MID(0&amp;feed!V741,LARGE(INDEX(ISNUMBER(--MID(feed!V741,ROW($1:$5),1))*
ROW($1:$5),0),ROW($1:$5))+1,1)*10^ROW($1:$5)/10)</f>
        <v>0</v>
      </c>
      <c r="Y318">
        <f>feed!W741</f>
        <v>0</v>
      </c>
      <c r="Z318" s="4">
        <f>V318-H318*750-K318*375-L318*375</f>
        <v>9677</v>
      </c>
      <c r="AA318" s="8">
        <f>V318/N318</f>
        <v>37.449929478138223</v>
      </c>
      <c r="AB318" s="4">
        <f>N318/6</f>
        <v>118.16666666666667</v>
      </c>
      <c r="AC318" s="4">
        <f>V318/6</f>
        <v>4425.333333333333</v>
      </c>
    </row>
    <row r="319" spans="1:29" hidden="1" x14ac:dyDescent="0.25">
      <c r="A319" t="str">
        <f>feed!A419</f>
        <v>Ultios</v>
      </c>
      <c r="B319" t="str">
        <f>feed!B419</f>
        <v>Noctis</v>
      </c>
      <c r="C319" t="str">
        <f>feed!C419</f>
        <v>The Order</v>
      </c>
      <c r="D319">
        <f>SUMPRODUCT(MID(0&amp;feed!D419,LARGE(INDEX(ISNUMBER(--MID(feed!D419,ROW($1:$19),1))*
ROW($1:$19),0),ROW($1:$19))+1,1)*10^ROW($1:$19)/10)</f>
        <v>132</v>
      </c>
      <c r="E319">
        <f>SUMPRODUCT(MID(0&amp;feed!E419,LARGE(INDEX(ISNUMBER(--MID(feed!E419,ROW($1:$19),1))*
ROW($1:$19),0),ROW($1:$19))+1,1)*10^ROW($1:$19)/10)</f>
        <v>1</v>
      </c>
      <c r="F319" t="str">
        <f>feed!F419</f>
        <v>Korean War surplus</v>
      </c>
      <c r="G319" t="str">
        <f>feed!G419</f>
        <v>Gandhi-like</v>
      </c>
      <c r="H319">
        <f>SUMPRODUCT(MID(0&amp;feed!H419,LARGE(INDEX(ISNUMBER(--MID(feed!H419,ROW($1:$19),1))*
ROW($1:$19),0),ROW($1:$19))+1,1)*10^ROW($1:$19)/10)</f>
        <v>3</v>
      </c>
      <c r="I319" t="str">
        <f>feed!I419</f>
        <v>Good</v>
      </c>
      <c r="J319">
        <f>SUMPRODUCT(MID(0&amp;feed!J419,LARGE(INDEX(ISNUMBER(--MID(feed!J419,ROW($1:$19),1))*
ROW($1:$19),0),ROW($1:$19))+1,1)*10^ROW($1:$19)/10)</f>
        <v>1</v>
      </c>
      <c r="K319">
        <f>SUMPRODUCT(MID(0&amp;feed!K419,LARGE(INDEX(ISNUMBER(--MID(feed!K419,ROW($1:$19),1))*
ROW($1:$19),0),ROW($1:$19))+1,1)*10^ROW($1:$19)/10)</f>
        <v>30</v>
      </c>
      <c r="L319">
        <f>SUMPRODUCT(MID(0&amp;feed!L419,LARGE(INDEX(ISNUMBER(--MID(feed!L419,ROW($1:$19),1))*
ROW($1:$19),0),ROW($1:$19))+1,1)*10^ROW($1:$19)/10)</f>
        <v>14</v>
      </c>
      <c r="M319" t="str">
        <f>feed!M419</f>
        <v>Free Market</v>
      </c>
      <c r="N319">
        <f>SUMPRODUCT(MID(0&amp;feed!N419,LARGE(INDEX(ISNUMBER(--MID(feed!N419,ROW($1:$5),1))*
ROW($1:$5),0),ROW($1:$5))+1,1)*10^ROW($1:$5)/10)</f>
        <v>1577</v>
      </c>
      <c r="O319">
        <f>SUMPRODUCT(MID(0&amp;feed!O419,LARGE(INDEX(ISNUMBER(--MID(feed!O419,ROW($1:$5),1))*
ROW($1:$5),0),ROW($1:$5))+1,1)*10^ROW($1:$5)/10)</f>
        <v>368</v>
      </c>
      <c r="P319" t="str">
        <f>feed!P419</f>
        <v>Untapped</v>
      </c>
      <c r="Q319">
        <f>IF(P319=0,40, IF(P319="Depleted",0, IF(P319="Near Depletion",10, IF(P319="Plentiful",70, IF(P319="Untapped",90,"Error")))))</f>
        <v>90</v>
      </c>
      <c r="R319" t="str">
        <f>feed!Q419</f>
        <v>Powerful</v>
      </c>
      <c r="S319">
        <f>IF(R319="None",0, IF(R319="Meagre",1.5, IF(R319="Small",3, IF(R319="Mediocre",4.5, IF(R319="Somewhat Large",6, IF(R319="Large",7.5, IF(R319="Powerful",9, IF(R319="Very Powerful",10,"Error"))))))))</f>
        <v>9</v>
      </c>
      <c r="T319" t="str">
        <f>feed!R419</f>
        <v>Pacific Rim</v>
      </c>
      <c r="U319" t="str">
        <f>feed!S419</f>
        <v>United States</v>
      </c>
      <c r="V3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42878</v>
      </c>
      <c r="W319" t="str">
        <f>feed!U419</f>
        <v>http://blocgame.com/stats.php?id=59917</v>
      </c>
      <c r="X319" s="4">
        <f>SUMPRODUCT(MID(0&amp;feed!V419,LARGE(INDEX(ISNUMBER(--MID(feed!V419,ROW($1:$5),1))*
ROW($1:$5),0),ROW($1:$5))+1,1)*10^ROW($1:$5)/10)</f>
        <v>0</v>
      </c>
      <c r="Y319">
        <f>feed!W419</f>
        <v>0</v>
      </c>
      <c r="Z319" s="4">
        <f>V319-H319*750-K319*375-L319*375</f>
        <v>24128</v>
      </c>
      <c r="AA319" s="8">
        <f>V319/N319</f>
        <v>27.189600507292326</v>
      </c>
      <c r="AB319" s="4">
        <f>N319/6</f>
        <v>262.83333333333331</v>
      </c>
      <c r="AC319" s="4">
        <f>V319/6</f>
        <v>7146.333333333333</v>
      </c>
    </row>
    <row r="320" spans="1:29" hidden="1" x14ac:dyDescent="0.25">
      <c r="A320" t="str">
        <f>feed!A573</f>
        <v>Abgmahdahmarah</v>
      </c>
      <c r="B320" t="str">
        <f>feed!B573</f>
        <v>Abgbesar</v>
      </c>
      <c r="C320" t="str">
        <f>feed!C573</f>
        <v>PIRATES</v>
      </c>
      <c r="D320">
        <f>SUMPRODUCT(MID(0&amp;feed!D573,LARGE(INDEX(ISNUMBER(--MID(feed!D573,ROW($1:$19),1))*
ROW($1:$19),0),ROW($1:$19))+1,1)*10^ROW($1:$19)/10)</f>
        <v>66</v>
      </c>
      <c r="E320">
        <f>SUMPRODUCT(MID(0&amp;feed!E573,LARGE(INDEX(ISNUMBER(--MID(feed!E573,ROW($1:$19),1))*
ROW($1:$19),0),ROW($1:$19))+1,1)*10^ROW($1:$19)/10)</f>
        <v>1</v>
      </c>
      <c r="F320" t="str">
        <f>feed!F573</f>
        <v>Second World War surplus</v>
      </c>
      <c r="G320" t="str">
        <f>feed!G573</f>
        <v>Gandhi-like</v>
      </c>
      <c r="H320">
        <f>SUMPRODUCT(MID(0&amp;feed!H573,LARGE(INDEX(ISNUMBER(--MID(feed!H573,ROW($1:$19),1))*
ROW($1:$19),0),ROW($1:$19))+1,1)*10^ROW($1:$19)/10)</f>
        <v>3</v>
      </c>
      <c r="I320" t="str">
        <f>feed!I573</f>
        <v>Poor</v>
      </c>
      <c r="J320">
        <f>SUMPRODUCT(MID(0&amp;feed!J573,LARGE(INDEX(ISNUMBER(--MID(feed!J573,ROW($1:$19),1))*
ROW($1:$19),0),ROW($1:$19))+1,1)*10^ROW($1:$19)/10)</f>
        <v>1</v>
      </c>
      <c r="K320">
        <f>SUMPRODUCT(MID(0&amp;feed!K573,LARGE(INDEX(ISNUMBER(--MID(feed!K573,ROW($1:$19),1))*
ROW($1:$19),0),ROW($1:$19))+1,1)*10^ROW($1:$19)/10)</f>
        <v>17</v>
      </c>
      <c r="L320">
        <f>SUMPRODUCT(MID(0&amp;feed!L573,LARGE(INDEX(ISNUMBER(--MID(feed!L573,ROW($1:$19),1))*
ROW($1:$19),0),ROW($1:$19))+1,1)*10^ROW($1:$19)/10)</f>
        <v>8</v>
      </c>
      <c r="M320" t="str">
        <f>feed!M573</f>
        <v>Central Planning</v>
      </c>
      <c r="N320">
        <f>SUMPRODUCT(MID(0&amp;feed!N573,LARGE(INDEX(ISNUMBER(--MID(feed!N573,ROW($1:$5),1))*
ROW($1:$5),0),ROW($1:$5))+1,1)*10^ROW($1:$5)/10)</f>
        <v>1071</v>
      </c>
      <c r="O320">
        <f>SUMPRODUCT(MID(0&amp;feed!O573,LARGE(INDEX(ISNUMBER(--MID(feed!O573,ROW($1:$5),1))*
ROW($1:$5),0),ROW($1:$5))+1,1)*10^ROW($1:$5)/10)</f>
        <v>309</v>
      </c>
      <c r="P320">
        <f>feed!P573</f>
        <v>0</v>
      </c>
      <c r="Q320">
        <f>IF(P320=0,40, IF(P320="Depleted",0, IF(P320="Near Depletion",10, IF(P320="Plentiful",70, IF(P320="Untapped",90,"Error")))))</f>
        <v>40</v>
      </c>
      <c r="R320" t="str">
        <f>feed!Q573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feed!R573</f>
        <v>East Indies</v>
      </c>
      <c r="U320" t="str">
        <f>feed!S573</f>
        <v>United States</v>
      </c>
      <c r="V320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23136</v>
      </c>
      <c r="W320" t="str">
        <f>feed!U573</f>
        <v>http://blocgame.com/stats.php?id=64851</v>
      </c>
      <c r="X320" s="4">
        <f>SUMPRODUCT(MID(0&amp;feed!V573,LARGE(INDEX(ISNUMBER(--MID(feed!V573,ROW($1:$5),1))*
ROW($1:$5),0),ROW($1:$5))+1,1)*10^ROW($1:$5)/10)</f>
        <v>0</v>
      </c>
      <c r="Y320">
        <f>feed!W573</f>
        <v>0</v>
      </c>
      <c r="Z320" s="4">
        <f>V320-H320*750-K320*375-L320*375</f>
        <v>11511</v>
      </c>
      <c r="AA320" s="8">
        <f>V320/N320</f>
        <v>21.602240896358545</v>
      </c>
      <c r="AB320" s="4">
        <f>N320/6</f>
        <v>178.5</v>
      </c>
      <c r="AC320" s="4">
        <f>V320/6</f>
        <v>3856</v>
      </c>
    </row>
    <row r="321" spans="1:29" hidden="1" x14ac:dyDescent="0.25">
      <c r="A321" t="str">
        <f>feed!A69</f>
        <v>Eisen</v>
      </c>
      <c r="B321" t="str">
        <f>feed!B69</f>
        <v>Balthazaar</v>
      </c>
      <c r="C321" t="str">
        <f>feed!C69</f>
        <v>The Order</v>
      </c>
      <c r="D321">
        <f>SUMPRODUCT(MID(0&amp;feed!D69,LARGE(INDEX(ISNUMBER(--MID(feed!D69,ROW($1:$19),1))*
ROW($1:$19),0),ROW($1:$19))+1,1)*10^ROW($1:$19)/10)</f>
        <v>86</v>
      </c>
      <c r="E321">
        <f>SUMPRODUCT(MID(0&amp;feed!E69,LARGE(INDEX(ISNUMBER(--MID(feed!E69,ROW($1:$19),1))*
ROW($1:$19),0),ROW($1:$19))+1,1)*10^ROW($1:$19)/10)</f>
        <v>9</v>
      </c>
      <c r="F321" t="str">
        <f>feed!F69</f>
        <v>Korean War surplus</v>
      </c>
      <c r="G321" t="str">
        <f>feed!G69</f>
        <v>Gandhi-like</v>
      </c>
      <c r="H321">
        <f>SUMPRODUCT(MID(0&amp;feed!H69,LARGE(INDEX(ISNUMBER(--MID(feed!H69,ROW($1:$19),1))*
ROW($1:$19),0),ROW($1:$19))+1,1)*10^ROW($1:$19)/10)</f>
        <v>3</v>
      </c>
      <c r="I321" t="str">
        <f>feed!I69</f>
        <v>Good</v>
      </c>
      <c r="J321">
        <f>SUMPRODUCT(MID(0&amp;feed!J69,LARGE(INDEX(ISNUMBER(--MID(feed!J69,ROW($1:$19),1))*
ROW($1:$19),0),ROW($1:$19))+1,1)*10^ROW($1:$19)/10)</f>
        <v>1</v>
      </c>
      <c r="K321">
        <f>SUMPRODUCT(MID(0&amp;feed!K69,LARGE(INDEX(ISNUMBER(--MID(feed!K69,ROW($1:$19),1))*
ROW($1:$19),0),ROW($1:$19))+1,1)*10^ROW($1:$19)/10)</f>
        <v>28</v>
      </c>
      <c r="L321">
        <f>SUMPRODUCT(MID(0&amp;feed!L69,LARGE(INDEX(ISNUMBER(--MID(feed!L69,ROW($1:$19),1))*
ROW($1:$19),0),ROW($1:$19))+1,1)*10^ROW($1:$19)/10)</f>
        <v>11</v>
      </c>
      <c r="M321" t="str">
        <f>feed!M69</f>
        <v>Central Planning</v>
      </c>
      <c r="N321">
        <f>SUMPRODUCT(MID(0&amp;feed!N69,LARGE(INDEX(ISNUMBER(--MID(feed!N69,ROW($1:$5),1))*
ROW($1:$5),0),ROW($1:$5))+1,1)*10^ROW($1:$5)/10)</f>
        <v>3671</v>
      </c>
      <c r="O321">
        <f>SUMPRODUCT(MID(0&amp;feed!O69,LARGE(INDEX(ISNUMBER(--MID(feed!O69,ROW($1:$5),1))*
ROW($1:$5),0),ROW($1:$5))+1,1)*10^ROW($1:$5)/10)</f>
        <v>107</v>
      </c>
      <c r="P321" t="str">
        <f>feed!P69</f>
        <v>Untapped</v>
      </c>
      <c r="Q321">
        <f>IF(P321=0,40, IF(P321="Depleted",0, IF(P321="Near Depletion",10, IF(P321="Plentiful",70, IF(P321="Untapped",90,"Error")))))</f>
        <v>90</v>
      </c>
      <c r="R321" t="str">
        <f>feed!Q69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feed!R69</f>
        <v>China</v>
      </c>
      <c r="U321" t="str">
        <f>feed!S69</f>
        <v>Soviet Union</v>
      </c>
      <c r="V321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67840</v>
      </c>
      <c r="W321" t="str">
        <f>feed!U69</f>
        <v>http://blocgame.com/stats.php?id=53566</v>
      </c>
      <c r="X321" s="4">
        <f>SUMPRODUCT(MID(0&amp;feed!V69,LARGE(INDEX(ISNUMBER(--MID(feed!V69,ROW($1:$5),1))*
ROW($1:$5),0),ROW($1:$5))+1,1)*10^ROW($1:$5)/10)</f>
        <v>0</v>
      </c>
      <c r="Y321">
        <f>feed!W69</f>
        <v>0</v>
      </c>
      <c r="Z321" s="4">
        <f>V321-H321*750-K321*375-L321*375</f>
        <v>50965</v>
      </c>
      <c r="AA321" s="8">
        <f>V321/N321</f>
        <v>18.47997820757287</v>
      </c>
      <c r="AB321" s="4">
        <f>N321/6</f>
        <v>611.83333333333337</v>
      </c>
      <c r="AC321" s="4">
        <f>V321/6</f>
        <v>11306.666666666666</v>
      </c>
    </row>
    <row r="322" spans="1:29" hidden="1" x14ac:dyDescent="0.25">
      <c r="A322" t="str">
        <f>feed!A100</f>
        <v>AloqStaq</v>
      </c>
      <c r="B322" t="str">
        <f>feed!B100</f>
        <v>zulhasr39680</v>
      </c>
      <c r="C322" t="str">
        <f>feed!C100</f>
        <v>PIRATES</v>
      </c>
      <c r="D322">
        <f>SUMPRODUCT(MID(0&amp;feed!D100,LARGE(INDEX(ISNUMBER(--MID(feed!D100,ROW($1:$19),1))*
ROW($1:$19),0),ROW($1:$19))+1,1)*10^ROW($1:$19)/10)</f>
        <v>91</v>
      </c>
      <c r="E322">
        <f>SUMPRODUCT(MID(0&amp;feed!E100,LARGE(INDEX(ISNUMBER(--MID(feed!E100,ROW($1:$19),1))*
ROW($1:$19),0),ROW($1:$19))+1,1)*10^ROW($1:$19)/10)</f>
        <v>6</v>
      </c>
      <c r="F322" t="str">
        <f>feed!F100</f>
        <v>Korean War surplus</v>
      </c>
      <c r="G322" t="str">
        <f>feed!G100</f>
        <v>Gandhi-like</v>
      </c>
      <c r="H322">
        <f>SUMPRODUCT(MID(0&amp;feed!H100,LARGE(INDEX(ISNUMBER(--MID(feed!H100,ROW($1:$19),1))*
ROW($1:$19),0),ROW($1:$19))+1,1)*10^ROW($1:$19)/10)</f>
        <v>3</v>
      </c>
      <c r="I322" t="str">
        <f>feed!I100</f>
        <v>Elite</v>
      </c>
      <c r="J322">
        <f>SUMPRODUCT(MID(0&amp;feed!J100,LARGE(INDEX(ISNUMBER(--MID(feed!J100,ROW($1:$19),1))*
ROW($1:$19),0),ROW($1:$19))+1,1)*10^ROW($1:$19)/10)</f>
        <v>1</v>
      </c>
      <c r="K322">
        <f>SUMPRODUCT(MID(0&amp;feed!K100,LARGE(INDEX(ISNUMBER(--MID(feed!K100,ROW($1:$19),1))*
ROW($1:$19),0),ROW($1:$19))+1,1)*10^ROW($1:$19)/10)</f>
        <v>6</v>
      </c>
      <c r="L322">
        <f>SUMPRODUCT(MID(0&amp;feed!L100,LARGE(INDEX(ISNUMBER(--MID(feed!L100,ROW($1:$19),1))*
ROW($1:$19),0),ROW($1:$19))+1,1)*10^ROW($1:$19)/10)</f>
        <v>29</v>
      </c>
      <c r="M322" t="str">
        <f>feed!M100</f>
        <v>Central Planning</v>
      </c>
      <c r="N322">
        <f>SUMPRODUCT(MID(0&amp;feed!N100,LARGE(INDEX(ISNUMBER(--MID(feed!N100,ROW($1:$5),1))*
ROW($1:$5),0),ROW($1:$5))+1,1)*10^ROW($1:$5)/10)</f>
        <v>3340</v>
      </c>
      <c r="O322">
        <f>SUMPRODUCT(MID(0&amp;feed!O100,LARGE(INDEX(ISNUMBER(--MID(feed!O100,ROW($1:$5),1))*
ROW($1:$5),0),ROW($1:$5))+1,1)*10^ROW($1:$5)/10)</f>
        <v>4818</v>
      </c>
      <c r="P322" t="str">
        <f>feed!P100</f>
        <v>Untapped</v>
      </c>
      <c r="Q322">
        <f>IF(P322=0,40, IF(P322="Depleted",0, IF(P322="Near Depletion",10, IF(P322="Plentiful",70, IF(P322="Untapped",90,"Error")))))</f>
        <v>90</v>
      </c>
      <c r="R322" t="str">
        <f>feed!Q100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feed!R100</f>
        <v>Atlas</v>
      </c>
      <c r="U322" t="str">
        <f>feed!S100</f>
        <v>Soviet Union</v>
      </c>
      <c r="V322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322" t="str">
        <f>feed!U100</f>
        <v>http://blocgame.com/stats.php?id=62186</v>
      </c>
      <c r="X322" s="4">
        <f>SUMPRODUCT(MID(0&amp;feed!V100,LARGE(INDEX(ISNUMBER(--MID(feed!V100,ROW($1:$5),1))*
ROW($1:$5),0),ROW($1:$5))+1,1)*10^ROW($1:$5)/10)</f>
        <v>0</v>
      </c>
      <c r="Y322">
        <f>feed!W100</f>
        <v>0</v>
      </c>
      <c r="Z322" s="4">
        <f>V322-H322*750-K322*375-L322*375</f>
        <v>31432</v>
      </c>
      <c r="AA322" s="8">
        <f>V322/N322</f>
        <v>14.014071856287424</v>
      </c>
      <c r="AB322" s="4">
        <f>N322/6</f>
        <v>556.66666666666663</v>
      </c>
      <c r="AC322" s="4">
        <f>V322/6</f>
        <v>7801.166666666667</v>
      </c>
    </row>
    <row r="323" spans="1:29" hidden="1" x14ac:dyDescent="0.25">
      <c r="A323" t="str">
        <f>feed!A197</f>
        <v>Gammaria</v>
      </c>
      <c r="B323" t="str">
        <f>feed!B197</f>
        <v>Jacob DeGoes</v>
      </c>
      <c r="C323" t="str">
        <f>feed!C197</f>
        <v>The Order</v>
      </c>
      <c r="D323">
        <f>SUMPRODUCT(MID(0&amp;feed!D197,LARGE(INDEX(ISNUMBER(--MID(feed!D197,ROW($1:$19),1))*
ROW($1:$19),0),ROW($1:$19))+1,1)*10^ROW($1:$19)/10)</f>
        <v>100</v>
      </c>
      <c r="E323">
        <f>SUMPRODUCT(MID(0&amp;feed!E197,LARGE(INDEX(ISNUMBER(--MID(feed!E197,ROW($1:$19),1))*
ROW($1:$19),0),ROW($1:$19))+1,1)*10^ROW($1:$19)/10)</f>
        <v>2</v>
      </c>
      <c r="F323" t="str">
        <f>feed!F197</f>
        <v>Second World War surplus</v>
      </c>
      <c r="G323" t="str">
        <f>feed!G197</f>
        <v>Angelic</v>
      </c>
      <c r="H323">
        <f>SUMPRODUCT(MID(0&amp;feed!H197,LARGE(INDEX(ISNUMBER(--MID(feed!H197,ROW($1:$19),1))*
ROW($1:$19),0),ROW($1:$19))+1,1)*10^ROW($1:$19)/10)</f>
        <v>3</v>
      </c>
      <c r="I323" t="str">
        <f>feed!I197</f>
        <v>Good</v>
      </c>
      <c r="J323">
        <f>SUMPRODUCT(MID(0&amp;feed!J197,LARGE(INDEX(ISNUMBER(--MID(feed!J197,ROW($1:$19),1))*
ROW($1:$19),0),ROW($1:$19))+1,1)*10^ROW($1:$19)/10)</f>
        <v>1</v>
      </c>
      <c r="K323">
        <f>SUMPRODUCT(MID(0&amp;feed!K197,LARGE(INDEX(ISNUMBER(--MID(feed!K197,ROW($1:$19),1))*
ROW($1:$19),0),ROW($1:$19))+1,1)*10^ROW($1:$19)/10)</f>
        <v>14</v>
      </c>
      <c r="L323">
        <f>SUMPRODUCT(MID(0&amp;feed!L197,LARGE(INDEX(ISNUMBER(--MID(feed!L197,ROW($1:$19),1))*
ROW($1:$19),0),ROW($1:$19))+1,1)*10^ROW($1:$19)/10)</f>
        <v>9</v>
      </c>
      <c r="M323" t="str">
        <f>feed!M197</f>
        <v>Central Planning</v>
      </c>
      <c r="N323">
        <f>SUMPRODUCT(MID(0&amp;feed!N197,LARGE(INDEX(ISNUMBER(--MID(feed!N197,ROW($1:$5),1))*
ROW($1:$5),0),ROW($1:$5))+1,1)*10^ROW($1:$5)/10)</f>
        <v>2582</v>
      </c>
      <c r="O323">
        <f>SUMPRODUCT(MID(0&amp;feed!O197,LARGE(INDEX(ISNUMBER(--MID(feed!O197,ROW($1:$5),1))*
ROW($1:$5),0),ROW($1:$5))+1,1)*10^ROW($1:$5)/10)</f>
        <v>288</v>
      </c>
      <c r="P323" t="str">
        <f>feed!P197</f>
        <v>Plentiful</v>
      </c>
      <c r="Q323">
        <f>IF(P323=0,40, IF(P323="Depleted",0, IF(P323="Near Depletion",10, IF(P323="Plentiful",70, IF(P323="Untapped",90,"Error")))))</f>
        <v>70</v>
      </c>
      <c r="R323" t="str">
        <f>feed!Q197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feed!R197</f>
        <v>East Indies</v>
      </c>
      <c r="U323" t="str">
        <f>feed!S197</f>
        <v>Soviet Union</v>
      </c>
      <c r="V323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28929</v>
      </c>
      <c r="W323" t="str">
        <f>feed!U197</f>
        <v>http://blocgame.com/stats.php?id=64334</v>
      </c>
      <c r="X323" s="4">
        <f>SUMPRODUCT(MID(0&amp;feed!V197,LARGE(INDEX(ISNUMBER(--MID(feed!V197,ROW($1:$5),1))*
ROW($1:$5),0),ROW($1:$5))+1,1)*10^ROW($1:$5)/10)</f>
        <v>0</v>
      </c>
      <c r="Y323">
        <f>feed!W197</f>
        <v>0</v>
      </c>
      <c r="Z323" s="4">
        <f>V323-H323*750-K323*375-L323*375</f>
        <v>18054</v>
      </c>
      <c r="AA323" s="8">
        <f>V323/N323</f>
        <v>11.204105344694035</v>
      </c>
      <c r="AB323" s="4">
        <f>N323/6</f>
        <v>430.33333333333331</v>
      </c>
      <c r="AC323" s="4">
        <f>V323/6</f>
        <v>4821.5</v>
      </c>
    </row>
    <row r="324" spans="1:29" hidden="1" x14ac:dyDescent="0.25">
      <c r="A324" t="str">
        <f>feed!A128</f>
        <v>nation name</v>
      </c>
      <c r="B324" t="str">
        <f>feed!B128</f>
        <v>alysdexia</v>
      </c>
      <c r="C324" t="str">
        <f>feed!C128</f>
        <v>Interpol</v>
      </c>
      <c r="D324">
        <f>SUMPRODUCT(MID(0&amp;feed!D128,LARGE(INDEX(ISNUMBER(--MID(feed!D128,ROW($1:$19),1))*
ROW($1:$19),0),ROW($1:$19))+1,1)*10^ROW($1:$19)/10)</f>
        <v>99</v>
      </c>
      <c r="E324">
        <f>SUMPRODUCT(MID(0&amp;feed!E128,LARGE(INDEX(ISNUMBER(--MID(feed!E128,ROW($1:$19),1))*
ROW($1:$19),0),ROW($1:$19))+1,1)*10^ROW($1:$19)/10)</f>
        <v>1</v>
      </c>
      <c r="F324" t="str">
        <f>feed!F128</f>
        <v>Korean War surplus</v>
      </c>
      <c r="G324" t="str">
        <f>feed!G128</f>
        <v>Gandhi-like</v>
      </c>
      <c r="H324">
        <f>SUMPRODUCT(MID(0&amp;feed!H128,LARGE(INDEX(ISNUMBER(--MID(feed!H128,ROW($1:$19),1))*
ROW($1:$19),0),ROW($1:$19))+1,1)*10^ROW($1:$19)/10)</f>
        <v>3</v>
      </c>
      <c r="I324" t="str">
        <f>feed!I128</f>
        <v>Good</v>
      </c>
      <c r="J324">
        <f>SUMPRODUCT(MID(0&amp;feed!J128,LARGE(INDEX(ISNUMBER(--MID(feed!J128,ROW($1:$19),1))*
ROW($1:$19),0),ROW($1:$19))+1,1)*10^ROW($1:$19)/10)</f>
        <v>1</v>
      </c>
      <c r="K324">
        <f>SUMPRODUCT(MID(0&amp;feed!K128,LARGE(INDEX(ISNUMBER(--MID(feed!K128,ROW($1:$19),1))*
ROW($1:$19),0),ROW($1:$19))+1,1)*10^ROW($1:$19)/10)</f>
        <v>27</v>
      </c>
      <c r="L324">
        <f>SUMPRODUCT(MID(0&amp;feed!L128,LARGE(INDEX(ISNUMBER(--MID(feed!L128,ROW($1:$19),1))*
ROW($1:$19),0),ROW($1:$19))+1,1)*10^ROW($1:$19)/10)</f>
        <v>11</v>
      </c>
      <c r="M324" t="str">
        <f>feed!M128</f>
        <v>Central Planning</v>
      </c>
      <c r="N324">
        <f>SUMPRODUCT(MID(0&amp;feed!N128,LARGE(INDEX(ISNUMBER(--MID(feed!N128,ROW($1:$5),1))*
ROW($1:$5),0),ROW($1:$5))+1,1)*10^ROW($1:$5)/10)</f>
        <v>3084</v>
      </c>
      <c r="O324">
        <f>SUMPRODUCT(MID(0&amp;feed!O128,LARGE(INDEX(ISNUMBER(--MID(feed!O128,ROW($1:$5),1))*
ROW($1:$5),0),ROW($1:$5))+1,1)*10^ROW($1:$5)/10)</f>
        <v>2371</v>
      </c>
      <c r="P324" t="str">
        <f>feed!P128</f>
        <v>Untapped</v>
      </c>
      <c r="Q324">
        <f>IF(P324=0,40, IF(P324="Depleted",0, IF(P324="Near Depletion",10, IF(P324="Plentiful",70, IF(P324="Untapped",90,"Error")))))</f>
        <v>90</v>
      </c>
      <c r="R324" t="str">
        <f>feed!Q128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feed!R128</f>
        <v>Mesopotamia</v>
      </c>
      <c r="U324" t="str">
        <f>feed!S128</f>
        <v>United States</v>
      </c>
      <c r="V324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34338</v>
      </c>
      <c r="W324" t="str">
        <f>feed!U128</f>
        <v>http://blocgame.com/stats.php?id=49652</v>
      </c>
      <c r="X324" s="4">
        <f>SUMPRODUCT(MID(0&amp;feed!V128,LARGE(INDEX(ISNUMBER(--MID(feed!V128,ROW($1:$5),1))*
ROW($1:$5),0),ROW($1:$5))+1,1)*10^ROW($1:$5)/10)</f>
        <v>0</v>
      </c>
      <c r="Y324">
        <f>feed!W128</f>
        <v>0</v>
      </c>
      <c r="Z324" s="4">
        <f>V324-H324*750-K324*375-L324*375</f>
        <v>17838</v>
      </c>
      <c r="AA324" s="8">
        <f>V324/N324</f>
        <v>11.134241245136186</v>
      </c>
      <c r="AB324" s="4">
        <f>N324/6</f>
        <v>514</v>
      </c>
      <c r="AC324" s="4">
        <f>V324/6</f>
        <v>5723</v>
      </c>
    </row>
    <row r="325" spans="1:29" hidden="1" x14ac:dyDescent="0.25">
      <c r="A325" t="str">
        <f>feed!A378</f>
        <v>Dank Weed</v>
      </c>
      <c r="B325" t="str">
        <f>feed!B378</f>
        <v>Pothead</v>
      </c>
      <c r="C325" t="str">
        <f>feed!C378</f>
        <v>SPQR</v>
      </c>
      <c r="D325">
        <f>SUMPRODUCT(MID(0&amp;feed!D378,LARGE(INDEX(ISNUMBER(--MID(feed!D378,ROW($1:$19),1))*
ROW($1:$19),0),ROW($1:$19))+1,1)*10^ROW($1:$19)/10)</f>
        <v>29</v>
      </c>
      <c r="E325">
        <f>SUMPRODUCT(MID(0&amp;feed!E378,LARGE(INDEX(ISNUMBER(--MID(feed!E378,ROW($1:$19),1))*
ROW($1:$19),0),ROW($1:$19))+1,1)*10^ROW($1:$19)/10)</f>
        <v>0</v>
      </c>
      <c r="F325" t="str">
        <f>feed!F378</f>
        <v>Second World War surplus</v>
      </c>
      <c r="G325" t="str">
        <f>feed!G378</f>
        <v>Gandhi-like</v>
      </c>
      <c r="H325">
        <f>SUMPRODUCT(MID(0&amp;feed!H378,LARGE(INDEX(ISNUMBER(--MID(feed!H378,ROW($1:$19),1))*
ROW($1:$19),0),ROW($1:$19))+1,1)*10^ROW($1:$19)/10)</f>
        <v>3</v>
      </c>
      <c r="I325" t="str">
        <f>feed!I378</f>
        <v>Elite</v>
      </c>
      <c r="J325">
        <f>SUMPRODUCT(MID(0&amp;feed!J378,LARGE(INDEX(ISNUMBER(--MID(feed!J378,ROW($1:$19),1))*
ROW($1:$19),0),ROW($1:$19))+1,1)*10^ROW($1:$19)/10)</f>
        <v>1</v>
      </c>
      <c r="K325">
        <f>SUMPRODUCT(MID(0&amp;feed!K378,LARGE(INDEX(ISNUMBER(--MID(feed!K378,ROW($1:$19),1))*
ROW($1:$19),0),ROW($1:$19))+1,1)*10^ROW($1:$19)/10)</f>
        <v>10</v>
      </c>
      <c r="L325">
        <f>SUMPRODUCT(MID(0&amp;feed!L378,LARGE(INDEX(ISNUMBER(--MID(feed!L378,ROW($1:$19),1))*
ROW($1:$19),0),ROW($1:$19))+1,1)*10^ROW($1:$19)/10)</f>
        <v>4</v>
      </c>
      <c r="M325" t="str">
        <f>feed!M378</f>
        <v>Central Planning</v>
      </c>
      <c r="N325">
        <f>SUMPRODUCT(MID(0&amp;feed!N378,LARGE(INDEX(ISNUMBER(--MID(feed!N378,ROW($1:$5),1))*
ROW($1:$5),0),ROW($1:$5))+1,1)*10^ROW($1:$5)/10)</f>
        <v>1726</v>
      </c>
      <c r="O325">
        <f>SUMPRODUCT(MID(0&amp;feed!O378,LARGE(INDEX(ISNUMBER(--MID(feed!O378,ROW($1:$5),1))*
ROW($1:$5),0),ROW($1:$5))+1,1)*10^ROW($1:$5)/10)</f>
        <v>515</v>
      </c>
      <c r="P325" t="str">
        <f>feed!P378</f>
        <v>Near Depletion</v>
      </c>
      <c r="Q325">
        <f>IF(P325=0,40, IF(P325="Depleted",0, IF(P325="Near Depletion",10, IF(P325="Plentiful",70, IF(P325="Untapped",90,"Error")))))</f>
        <v>10</v>
      </c>
      <c r="R325" t="str">
        <f>feed!Q378</f>
        <v>Meagre</v>
      </c>
      <c r="S325">
        <f>IF(R325="None",0, IF(R325="Meagre",1.5, IF(R325="Small",3, IF(R325="Mediocre",4.5, IF(R325="Somewhat Large",6, IF(R325="Large",7.5, IF(R325="Powerful",9, IF(R325="Very Powerful",10,"Error"))))))))</f>
        <v>1.5</v>
      </c>
      <c r="T325" t="str">
        <f>feed!R378</f>
        <v>Caribbean</v>
      </c>
      <c r="U325" t="str">
        <f>feed!S378</f>
        <v>United States</v>
      </c>
      <c r="V32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16187</v>
      </c>
      <c r="W325" t="str">
        <f>feed!U378</f>
        <v>http://blocgame.com/stats.php?id=63959</v>
      </c>
      <c r="X325" s="4">
        <f>SUMPRODUCT(MID(0&amp;feed!V378,LARGE(INDEX(ISNUMBER(--MID(feed!V378,ROW($1:$5),1))*
ROW($1:$5),0),ROW($1:$5))+1,1)*10^ROW($1:$5)/10)</f>
        <v>0</v>
      </c>
      <c r="Y325">
        <f>feed!W378</f>
        <v>0</v>
      </c>
      <c r="Z325" s="4">
        <f>V325-H325*750-K325*375-L325*375</f>
        <v>8687</v>
      </c>
      <c r="AA325" s="8">
        <f>V325/N325</f>
        <v>9.3783314020857471</v>
      </c>
      <c r="AB325" s="4">
        <f>N325/6</f>
        <v>287.66666666666669</v>
      </c>
      <c r="AC325" s="4">
        <f>V325/6</f>
        <v>2697.8333333333335</v>
      </c>
    </row>
    <row r="326" spans="1:29" hidden="1" x14ac:dyDescent="0.25">
      <c r="A326" t="str">
        <f>feed!A12</f>
        <v>Ferma</v>
      </c>
      <c r="B326" t="str">
        <f>feed!B12</f>
        <v>President Jacobo Vincenzo</v>
      </c>
      <c r="C326" t="str">
        <f>feed!C12</f>
        <v>The Order</v>
      </c>
      <c r="D326">
        <f>SUMPRODUCT(MID(0&amp;feed!D12,LARGE(INDEX(ISNUMBER(--MID(feed!D12,ROW($1:$19),1))*
ROW($1:$19),0),ROW($1:$19))+1,1)*10^ROW($1:$19)/10)</f>
        <v>9</v>
      </c>
      <c r="E326">
        <f>SUMPRODUCT(MID(0&amp;feed!E12,LARGE(INDEX(ISNUMBER(--MID(feed!E12,ROW($1:$19),1))*
ROW($1:$19),0),ROW($1:$19))+1,1)*10^ROW($1:$19)/10)</f>
        <v>7</v>
      </c>
      <c r="F326" t="str">
        <f>feed!F12</f>
        <v>Vietnam War surplus</v>
      </c>
      <c r="G326" t="str">
        <f>feed!G12</f>
        <v>Gandhi-like</v>
      </c>
      <c r="H326">
        <f>SUMPRODUCT(MID(0&amp;feed!H12,LARGE(INDEX(ISNUMBER(--MID(feed!H12,ROW($1:$19),1))*
ROW($1:$19),0),ROW($1:$19))+1,1)*10^ROW($1:$19)/10)</f>
        <v>3</v>
      </c>
      <c r="I326" t="str">
        <f>feed!I12</f>
        <v>Good</v>
      </c>
      <c r="J326">
        <f>SUMPRODUCT(MID(0&amp;feed!J12,LARGE(INDEX(ISNUMBER(--MID(feed!J12,ROW($1:$19),1))*
ROW($1:$19),0),ROW($1:$19))+1,1)*10^ROW($1:$19)/10)</f>
        <v>1</v>
      </c>
      <c r="K326">
        <f>SUMPRODUCT(MID(0&amp;feed!K12,LARGE(INDEX(ISNUMBER(--MID(feed!K12,ROW($1:$19),1))*
ROW($1:$19),0),ROW($1:$19))+1,1)*10^ROW($1:$19)/10)</f>
        <v>25</v>
      </c>
      <c r="L326">
        <f>SUMPRODUCT(MID(0&amp;feed!L12,LARGE(INDEX(ISNUMBER(--MID(feed!L12,ROW($1:$19),1))*
ROW($1:$19),0),ROW($1:$19))+1,1)*10^ROW($1:$19)/10)</f>
        <v>0</v>
      </c>
      <c r="M326" t="str">
        <f>feed!M12</f>
        <v>Mixed Economy</v>
      </c>
      <c r="N326">
        <f>SUMPRODUCT(MID(0&amp;feed!N12,LARGE(INDEX(ISNUMBER(--MID(feed!N12,ROW($1:$5),1))*
ROW($1:$5),0),ROW($1:$5))+1,1)*10^ROW($1:$5)/10)</f>
        <v>4922</v>
      </c>
      <c r="O326">
        <f>SUMPRODUCT(MID(0&amp;feed!O12,LARGE(INDEX(ISNUMBER(--MID(feed!O12,ROW($1:$5),1))*
ROW($1:$5),0),ROW($1:$5))+1,1)*10^ROW($1:$5)/10)</f>
        <v>266</v>
      </c>
      <c r="P326" t="str">
        <f>feed!P12</f>
        <v>Near Depletion</v>
      </c>
      <c r="Q326">
        <f>IF(P326=0,40, IF(P326="Depleted",0, IF(P326="Near Depletion",10, IF(P326="Plentiful",70, IF(P326="Untapped",90,"Error")))))</f>
        <v>10</v>
      </c>
      <c r="R326" t="str">
        <f>feed!Q12</f>
        <v>Meagre</v>
      </c>
      <c r="S326">
        <f>IF(R326="None",0, IF(R326="Meagre",1.5, IF(R326="Small",3, IF(R326="Mediocre",4.5, IF(R326="Somewhat Large",6, IF(R326="Large",7.5, IF(R326="Powerful",9, IF(R326="Very Powerful",10,"Error"))))))))</f>
        <v>1.5</v>
      </c>
      <c r="T326" t="str">
        <f>feed!R12</f>
        <v>Southern Cone</v>
      </c>
      <c r="U326" t="str">
        <f>feed!S12</f>
        <v>United States</v>
      </c>
      <c r="V326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40611</v>
      </c>
      <c r="W326" t="str">
        <f>feed!U12</f>
        <v>http://blocgame.com/stats.php?id=58784</v>
      </c>
      <c r="X326" s="4">
        <f>SUMPRODUCT(MID(0&amp;feed!V12,LARGE(INDEX(ISNUMBER(--MID(feed!V12,ROW($1:$5),1))*
ROW($1:$5),0),ROW($1:$5))+1,1)*10^ROW($1:$5)/10)</f>
        <v>0</v>
      </c>
      <c r="Y326">
        <f>feed!W12</f>
        <v>0</v>
      </c>
      <c r="Z326" s="4">
        <f>V326-H326*750-K326*375-L326*375</f>
        <v>28986</v>
      </c>
      <c r="AA326" s="8">
        <f>V326/N326</f>
        <v>8.2509142624949199</v>
      </c>
      <c r="AB326" s="4">
        <f>N326/6</f>
        <v>820.33333333333337</v>
      </c>
      <c r="AC326" s="4">
        <f>V326/6</f>
        <v>6768.5</v>
      </c>
    </row>
    <row r="327" spans="1:29" hidden="1" x14ac:dyDescent="0.25">
      <c r="A327" t="str">
        <f>feed!A106</f>
        <v>Conrad</v>
      </c>
      <c r="B327" t="str">
        <f>feed!B106</f>
        <v>Waled</v>
      </c>
      <c r="C327" t="str">
        <f>feed!C106</f>
        <v>SPQR</v>
      </c>
      <c r="D327">
        <f>SUMPRODUCT(MID(0&amp;feed!D106,LARGE(INDEX(ISNUMBER(--MID(feed!D106,ROW($1:$19),1))*
ROW($1:$19),0),ROW($1:$19))+1,1)*10^ROW($1:$19)/10)</f>
        <v>71</v>
      </c>
      <c r="E327">
        <f>SUMPRODUCT(MID(0&amp;feed!E106,LARGE(INDEX(ISNUMBER(--MID(feed!E106,ROW($1:$19),1))*
ROW($1:$19),0),ROW($1:$19))+1,1)*10^ROW($1:$19)/10)</f>
        <v>9</v>
      </c>
      <c r="F327" t="str">
        <f>feed!F106</f>
        <v>Korean War surplus</v>
      </c>
      <c r="G327" t="str">
        <f>feed!G106</f>
        <v>Angelic</v>
      </c>
      <c r="H327">
        <f>SUMPRODUCT(MID(0&amp;feed!H106,LARGE(INDEX(ISNUMBER(--MID(feed!H106,ROW($1:$19),1))*
ROW($1:$19),0),ROW($1:$19))+1,1)*10^ROW($1:$19)/10)</f>
        <v>3</v>
      </c>
      <c r="I327" t="str">
        <f>feed!I106</f>
        <v>Good</v>
      </c>
      <c r="J327">
        <f>SUMPRODUCT(MID(0&amp;feed!J106,LARGE(INDEX(ISNUMBER(--MID(feed!J106,ROW($1:$19),1))*
ROW($1:$19),0),ROW($1:$19))+1,1)*10^ROW($1:$19)/10)</f>
        <v>1</v>
      </c>
      <c r="K327">
        <f>SUMPRODUCT(MID(0&amp;feed!K106,LARGE(INDEX(ISNUMBER(--MID(feed!K106,ROW($1:$19),1))*
ROW($1:$19),0),ROW($1:$19))+1,1)*10^ROW($1:$19)/10)</f>
        <v>28</v>
      </c>
      <c r="L327">
        <f>SUMPRODUCT(MID(0&amp;feed!L106,LARGE(INDEX(ISNUMBER(--MID(feed!L106,ROW($1:$19),1))*
ROW($1:$19),0),ROW($1:$19))+1,1)*10^ROW($1:$19)/10)</f>
        <v>17</v>
      </c>
      <c r="M327" t="str">
        <f>feed!M106</f>
        <v>Central Planning</v>
      </c>
      <c r="N327">
        <f>SUMPRODUCT(MID(0&amp;feed!N106,LARGE(INDEX(ISNUMBER(--MID(feed!N106,ROW($1:$5),1))*
ROW($1:$5),0),ROW($1:$5))+1,1)*10^ROW($1:$5)/10)</f>
        <v>3308</v>
      </c>
      <c r="O327">
        <f>SUMPRODUCT(MID(0&amp;feed!O106,LARGE(INDEX(ISNUMBER(--MID(feed!O106,ROW($1:$5),1))*
ROW($1:$5),0),ROW($1:$5))+1,1)*10^ROW($1:$5)/10)</f>
        <v>4572</v>
      </c>
      <c r="P327" t="str">
        <f>feed!P106</f>
        <v>Untapped</v>
      </c>
      <c r="Q327">
        <f>IF(P327=0,40, IF(P327="Depleted",0, IF(P327="Near Depletion",10, IF(P327="Plentiful",70, IF(P327="Untapped",90,"Error")))))</f>
        <v>90</v>
      </c>
      <c r="R327" t="str">
        <f>feed!Q106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feed!R106</f>
        <v>Egypt</v>
      </c>
      <c r="U327" t="str">
        <f>feed!S106</f>
        <v>Soviet Union</v>
      </c>
      <c r="V327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22781</v>
      </c>
      <c r="W327" t="str">
        <f>feed!U106</f>
        <v>http://blocgame.com/stats.php?id=62640</v>
      </c>
      <c r="X327" s="4">
        <f>SUMPRODUCT(MID(0&amp;feed!V106,LARGE(INDEX(ISNUMBER(--MID(feed!V106,ROW($1:$5),1))*
ROW($1:$5),0),ROW($1:$5))+1,1)*10^ROW($1:$5)/10)</f>
        <v>1</v>
      </c>
      <c r="Y327">
        <f>feed!W106</f>
        <v>0.05</v>
      </c>
      <c r="Z327" s="4">
        <f>V327-H327*750-K327*375-L327*375</f>
        <v>3656</v>
      </c>
      <c r="AA327" s="8">
        <f>V327/N327</f>
        <v>6.8866384522370012</v>
      </c>
      <c r="AB327" s="4">
        <f>N327/6</f>
        <v>551.33333333333337</v>
      </c>
      <c r="AC327" s="4">
        <f>V327/6</f>
        <v>3796.8333333333335</v>
      </c>
    </row>
    <row r="328" spans="1:29" hidden="1" x14ac:dyDescent="0.25">
      <c r="A328" t="str">
        <f>feed!A151</f>
        <v>KakMahRevenge</v>
      </c>
      <c r="B328" t="str">
        <f>feed!B151</f>
        <v>Rosmah</v>
      </c>
      <c r="C328" t="str">
        <f>feed!C151</f>
        <v>The Order</v>
      </c>
      <c r="D328">
        <f>SUMPRODUCT(MID(0&amp;feed!D151,LARGE(INDEX(ISNUMBER(--MID(feed!D151,ROW($1:$19),1))*
ROW($1:$19),0),ROW($1:$19))+1,1)*10^ROW($1:$19)/10)</f>
        <v>72</v>
      </c>
      <c r="E328">
        <f>SUMPRODUCT(MID(0&amp;feed!E151,LARGE(INDEX(ISNUMBER(--MID(feed!E151,ROW($1:$19),1))*
ROW($1:$19),0),ROW($1:$19))+1,1)*10^ROW($1:$19)/10)</f>
        <v>1</v>
      </c>
      <c r="F328" t="str">
        <f>feed!F151</f>
        <v>Second World War surplus</v>
      </c>
      <c r="G328" t="str">
        <f>feed!G151</f>
        <v>Gandhi-like</v>
      </c>
      <c r="H328">
        <f>SUMPRODUCT(MID(0&amp;feed!H151,LARGE(INDEX(ISNUMBER(--MID(feed!H151,ROW($1:$19),1))*
ROW($1:$19),0),ROW($1:$19))+1,1)*10^ROW($1:$19)/10)</f>
        <v>3</v>
      </c>
      <c r="I328" t="str">
        <f>feed!I151</f>
        <v>Standard</v>
      </c>
      <c r="J328">
        <f>SUMPRODUCT(MID(0&amp;feed!J151,LARGE(INDEX(ISNUMBER(--MID(feed!J151,ROW($1:$19),1))*
ROW($1:$19),0),ROW($1:$19))+1,1)*10^ROW($1:$19)/10)</f>
        <v>1</v>
      </c>
      <c r="K328">
        <f>SUMPRODUCT(MID(0&amp;feed!K151,LARGE(INDEX(ISNUMBER(--MID(feed!K151,ROW($1:$19),1))*
ROW($1:$19),0),ROW($1:$19))+1,1)*10^ROW($1:$19)/10)</f>
        <v>20</v>
      </c>
      <c r="L328">
        <f>SUMPRODUCT(MID(0&amp;feed!L151,LARGE(INDEX(ISNUMBER(--MID(feed!L151,ROW($1:$19),1))*
ROW($1:$19),0),ROW($1:$19))+1,1)*10^ROW($1:$19)/10)</f>
        <v>12</v>
      </c>
      <c r="M328" t="str">
        <f>feed!M151</f>
        <v>Mixed Economy</v>
      </c>
      <c r="N328">
        <f>SUMPRODUCT(MID(0&amp;feed!N151,LARGE(INDEX(ISNUMBER(--MID(feed!N151,ROW($1:$5),1))*
ROW($1:$5),0),ROW($1:$5))+1,1)*10^ROW($1:$5)/10)</f>
        <v>2887</v>
      </c>
      <c r="O328">
        <f>SUMPRODUCT(MID(0&amp;feed!O151,LARGE(INDEX(ISNUMBER(--MID(feed!O151,ROW($1:$5),1))*
ROW($1:$5),0),ROW($1:$5))+1,1)*10^ROW($1:$5)/10)</f>
        <v>12</v>
      </c>
      <c r="P328">
        <f>feed!P151</f>
        <v>0</v>
      </c>
      <c r="Q328">
        <f>IF(P328=0,40, IF(P328="Depleted",0, IF(P328="Near Depletion",10, IF(P328="Plentiful",70, IF(P328="Untapped",90,"Error")))))</f>
        <v>40</v>
      </c>
      <c r="R328" t="str">
        <f>feed!Q151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feed!R151</f>
        <v>Indochina</v>
      </c>
      <c r="U328" t="str">
        <f>feed!S151</f>
        <v>United States</v>
      </c>
      <c r="V32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19623</v>
      </c>
      <c r="W328" t="str">
        <f>feed!U151</f>
        <v>http://blocgame.com/stats.php?id=62685</v>
      </c>
      <c r="X328" s="4">
        <f>SUMPRODUCT(MID(0&amp;feed!V151,LARGE(INDEX(ISNUMBER(--MID(feed!V151,ROW($1:$5),1))*
ROW($1:$5),0),ROW($1:$5))+1,1)*10^ROW($1:$5)/10)</f>
        <v>0</v>
      </c>
      <c r="Y328">
        <f>feed!W151</f>
        <v>0</v>
      </c>
      <c r="Z328" s="4">
        <f>V328-H328*750-K328*375-L328*375</f>
        <v>5373</v>
      </c>
      <c r="AA328" s="8">
        <f>V328/N328</f>
        <v>6.7970211291998615</v>
      </c>
      <c r="AB328" s="4">
        <f>N328/6</f>
        <v>481.16666666666669</v>
      </c>
      <c r="AC328" s="4">
        <f>V328/6</f>
        <v>3270.5</v>
      </c>
    </row>
    <row r="329" spans="1:29" hidden="1" x14ac:dyDescent="0.25">
      <c r="A329" t="str">
        <f>feed!A125</f>
        <v>KakMahPower</v>
      </c>
      <c r="B329" t="str">
        <f>feed!B125</f>
        <v>tuan tanah kedaun</v>
      </c>
      <c r="C329" t="str">
        <f>feed!C125</f>
        <v>PIRATES</v>
      </c>
      <c r="D329">
        <f>SUMPRODUCT(MID(0&amp;feed!D125,LARGE(INDEX(ISNUMBER(--MID(feed!D125,ROW($1:$19),1))*
ROW($1:$19),0),ROW($1:$19))+1,1)*10^ROW($1:$19)/10)</f>
        <v>136</v>
      </c>
      <c r="E329">
        <f>SUMPRODUCT(MID(0&amp;feed!E125,LARGE(INDEX(ISNUMBER(--MID(feed!E125,ROW($1:$19),1))*
ROW($1:$19),0),ROW($1:$19))+1,1)*10^ROW($1:$19)/10)</f>
        <v>13</v>
      </c>
      <c r="F329" t="str">
        <f>feed!F125</f>
        <v>Second World War surplus</v>
      </c>
      <c r="G329" t="str">
        <f>feed!G125</f>
        <v>Nice</v>
      </c>
      <c r="H329">
        <f>SUMPRODUCT(MID(0&amp;feed!H125,LARGE(INDEX(ISNUMBER(--MID(feed!H125,ROW($1:$19),1))*
ROW($1:$19),0),ROW($1:$19))+1,1)*10^ROW($1:$19)/10)</f>
        <v>3</v>
      </c>
      <c r="I329" t="str">
        <f>feed!I125</f>
        <v>Poor</v>
      </c>
      <c r="J329">
        <f>SUMPRODUCT(MID(0&amp;feed!J125,LARGE(INDEX(ISNUMBER(--MID(feed!J125,ROW($1:$19),1))*
ROW($1:$19),0),ROW($1:$19))+1,1)*10^ROW($1:$19)/10)</f>
        <v>1</v>
      </c>
      <c r="K329">
        <f>SUMPRODUCT(MID(0&amp;feed!K125,LARGE(INDEX(ISNUMBER(--MID(feed!K125,ROW($1:$19),1))*
ROW($1:$19),0),ROW($1:$19))+1,1)*10^ROW($1:$19)/10)</f>
        <v>26</v>
      </c>
      <c r="L329">
        <f>SUMPRODUCT(MID(0&amp;feed!L125,LARGE(INDEX(ISNUMBER(--MID(feed!L125,ROW($1:$19),1))*
ROW($1:$19),0),ROW($1:$19))+1,1)*10^ROW($1:$19)/10)</f>
        <v>0</v>
      </c>
      <c r="M329" t="str">
        <f>feed!M125</f>
        <v>Mixed Economy</v>
      </c>
      <c r="N329">
        <f>SUMPRODUCT(MID(0&amp;feed!N125,LARGE(INDEX(ISNUMBER(--MID(feed!N125,ROW($1:$5),1))*
ROW($1:$5),0),ROW($1:$5))+1,1)*10^ROW($1:$5)/10)</f>
        <v>3112</v>
      </c>
      <c r="O329">
        <f>SUMPRODUCT(MID(0&amp;feed!O125,LARGE(INDEX(ISNUMBER(--MID(feed!O125,ROW($1:$5),1))*
ROW($1:$5),0),ROW($1:$5))+1,1)*10^ROW($1:$5)/10)</f>
        <v>514</v>
      </c>
      <c r="P329">
        <f>feed!P125</f>
        <v>0</v>
      </c>
      <c r="Q329">
        <f>IF(P329=0,40, IF(P329="Depleted",0, IF(P329="Near Depletion",10, IF(P329="Plentiful",70, IF(P329="Untapped",90,"Error")))))</f>
        <v>40</v>
      </c>
      <c r="R329" t="str">
        <f>feed!Q125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feed!R125</f>
        <v>Indochina</v>
      </c>
      <c r="U329" t="str">
        <f>feed!S125</f>
        <v>United States</v>
      </c>
      <c r="V32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17439</v>
      </c>
      <c r="W329" t="str">
        <f>feed!U125</f>
        <v>http://blocgame.com/stats.php?id=60656</v>
      </c>
      <c r="X329" s="4">
        <f>SUMPRODUCT(MID(0&amp;feed!V125,LARGE(INDEX(ISNUMBER(--MID(feed!V125,ROW($1:$5),1))*
ROW($1:$5),0),ROW($1:$5))+1,1)*10^ROW($1:$5)/10)</f>
        <v>0</v>
      </c>
      <c r="Y329">
        <f>feed!W125</f>
        <v>0</v>
      </c>
      <c r="Z329" s="4">
        <f>V329-H329*750-K329*375-L329*375</f>
        <v>5439</v>
      </c>
      <c r="AA329" s="8">
        <f>V329/N329</f>
        <v>5.6037917737789202</v>
      </c>
      <c r="AB329" s="4">
        <f>N329/6</f>
        <v>518.66666666666663</v>
      </c>
      <c r="AC329" s="4">
        <f>V329/6</f>
        <v>2906.5</v>
      </c>
    </row>
    <row r="330" spans="1:29" hidden="1" x14ac:dyDescent="0.25">
      <c r="A330" t="str">
        <f>feed!A124</f>
        <v>Cameronia</v>
      </c>
      <c r="B330" t="str">
        <f>feed!B124</f>
        <v>Cameron Saxonson</v>
      </c>
      <c r="C330" t="str">
        <f>feed!C124</f>
        <v>SPQR</v>
      </c>
      <c r="D330">
        <f>SUMPRODUCT(MID(0&amp;feed!D124,LARGE(INDEX(ISNUMBER(--MID(feed!D124,ROW($1:$19),1))*
ROW($1:$19),0),ROW($1:$19))+1,1)*10^ROW($1:$19)/10)</f>
        <v>38</v>
      </c>
      <c r="E330">
        <f>SUMPRODUCT(MID(0&amp;feed!E124,LARGE(INDEX(ISNUMBER(--MID(feed!E124,ROW($1:$19),1))*
ROW($1:$19),0),ROW($1:$19))+1,1)*10^ROW($1:$19)/10)</f>
        <v>5</v>
      </c>
      <c r="F330" t="str">
        <f>feed!F124</f>
        <v>Second World War surplus</v>
      </c>
      <c r="G330" t="str">
        <f>feed!G124</f>
        <v>Isolated</v>
      </c>
      <c r="H330">
        <f>SUMPRODUCT(MID(0&amp;feed!H124,LARGE(INDEX(ISNUMBER(--MID(feed!H124,ROW($1:$19),1))*
ROW($1:$19),0),ROW($1:$19))+1,1)*10^ROW($1:$19)/10)</f>
        <v>3</v>
      </c>
      <c r="I330" t="str">
        <f>feed!I124</f>
        <v>Elite</v>
      </c>
      <c r="J330">
        <f>SUMPRODUCT(MID(0&amp;feed!J124,LARGE(INDEX(ISNUMBER(--MID(feed!J124,ROW($1:$19),1))*
ROW($1:$19),0),ROW($1:$19))+1,1)*10^ROW($1:$19)/10)</f>
        <v>1</v>
      </c>
      <c r="K330">
        <f>SUMPRODUCT(MID(0&amp;feed!K124,LARGE(INDEX(ISNUMBER(--MID(feed!K124,ROW($1:$19),1))*
ROW($1:$19),0),ROW($1:$19))+1,1)*10^ROW($1:$19)/10)</f>
        <v>19</v>
      </c>
      <c r="L330">
        <f>SUMPRODUCT(MID(0&amp;feed!L124,LARGE(INDEX(ISNUMBER(--MID(feed!L124,ROW($1:$19),1))*
ROW($1:$19),0),ROW($1:$19))+1,1)*10^ROW($1:$19)/10)</f>
        <v>10</v>
      </c>
      <c r="M330" t="str">
        <f>feed!M124</f>
        <v>Mixed Economy</v>
      </c>
      <c r="N330">
        <f>SUMPRODUCT(MID(0&amp;feed!N124,LARGE(INDEX(ISNUMBER(--MID(feed!N124,ROW($1:$5),1))*
ROW($1:$5),0),ROW($1:$5))+1,1)*10^ROW($1:$5)/10)</f>
        <v>3139</v>
      </c>
      <c r="O330">
        <f>SUMPRODUCT(MID(0&amp;feed!O124,LARGE(INDEX(ISNUMBER(--MID(feed!O124,ROW($1:$5),1))*
ROW($1:$5),0),ROW($1:$5))+1,1)*10^ROW($1:$5)/10)</f>
        <v>117</v>
      </c>
      <c r="P330" t="str">
        <f>feed!P124</f>
        <v>Near Depletion</v>
      </c>
      <c r="Q330">
        <f>IF(P330=0,40, IF(P330="Depleted",0, IF(P330="Near Depletion",10, IF(P330="Plentiful",70, IF(P330="Untapped",90,"Error")))))</f>
        <v>10</v>
      </c>
      <c r="R330" t="str">
        <f>feed!Q124</f>
        <v>Small</v>
      </c>
      <c r="S330">
        <f>IF(R330="None",0, IF(R330="Meagre",1.5, IF(R330="Small",3, IF(R330="Mediocre",4.5, IF(R330="Somewhat Large",6, IF(R330="Large",7.5, IF(R330="Powerful",9, IF(R330="Very Powerful",10,"Error"))))))))</f>
        <v>3</v>
      </c>
      <c r="T330" t="str">
        <f>feed!R124</f>
        <v>Southern Cone</v>
      </c>
      <c r="U330" t="str">
        <f>feed!S124</f>
        <v>United States</v>
      </c>
      <c r="V33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13310</v>
      </c>
      <c r="W330" t="str">
        <f>feed!U124</f>
        <v>http://blocgame.com/stats.php?id=62688</v>
      </c>
      <c r="X330" s="4">
        <f>SUMPRODUCT(MID(0&amp;feed!V124,LARGE(INDEX(ISNUMBER(--MID(feed!V124,ROW($1:$5),1))*
ROW($1:$5),0),ROW($1:$5))+1,1)*10^ROW($1:$5)/10)</f>
        <v>0</v>
      </c>
      <c r="Y330">
        <f>feed!W124</f>
        <v>0</v>
      </c>
      <c r="Z330" s="4">
        <f>V330-H330*750-K330*375-L330*375</f>
        <v>185</v>
      </c>
      <c r="AA330" s="8">
        <f>V330/N330</f>
        <v>4.2402038865880858</v>
      </c>
      <c r="AB330" s="4">
        <f>N330/6</f>
        <v>523.16666666666663</v>
      </c>
      <c r="AC330" s="4">
        <f>V330/6</f>
        <v>2218.3333333333335</v>
      </c>
    </row>
    <row r="331" spans="1:29" hidden="1" x14ac:dyDescent="0.25">
      <c r="A331" t="str">
        <f>feed!A265</f>
        <v>Rudenia</v>
      </c>
      <c r="B331" t="str">
        <f>feed!B265</f>
        <v>Supreme Leader</v>
      </c>
      <c r="C331">
        <f>feed!C265</f>
        <v>0</v>
      </c>
      <c r="D331">
        <f>SUMPRODUCT(MID(0&amp;feed!D265,LARGE(INDEX(ISNUMBER(--MID(feed!D265,ROW($1:$19),1))*
ROW($1:$19),0),ROW($1:$19))+1,1)*10^ROW($1:$19)/10)</f>
        <v>38</v>
      </c>
      <c r="E331">
        <f>SUMPRODUCT(MID(0&amp;feed!E265,LARGE(INDEX(ISNUMBER(--MID(feed!E265,ROW($1:$19),1))*
ROW($1:$19),0),ROW($1:$19))+1,1)*10^ROW($1:$19)/10)</f>
        <v>2</v>
      </c>
      <c r="F331" t="str">
        <f>feed!F265</f>
        <v>Second World War surplus</v>
      </c>
      <c r="G331" t="str">
        <f>feed!G265</f>
        <v>Normal</v>
      </c>
      <c r="H331">
        <f>SUMPRODUCT(MID(0&amp;feed!H265,LARGE(INDEX(ISNUMBER(--MID(feed!H265,ROW($1:$19),1))*
ROW($1:$19),0),ROW($1:$19))+1,1)*10^ROW($1:$19)/10)</f>
        <v>3</v>
      </c>
      <c r="I331" t="str">
        <f>feed!I265</f>
        <v>Good</v>
      </c>
      <c r="J331">
        <f>SUMPRODUCT(MID(0&amp;feed!J265,LARGE(INDEX(ISNUMBER(--MID(feed!J265,ROW($1:$19),1))*
ROW($1:$19),0),ROW($1:$19))+1,1)*10^ROW($1:$19)/10)</f>
        <v>1</v>
      </c>
      <c r="K331">
        <f>SUMPRODUCT(MID(0&amp;feed!K265,LARGE(INDEX(ISNUMBER(--MID(feed!K265,ROW($1:$19),1))*
ROW($1:$19),0),ROW($1:$19))+1,1)*10^ROW($1:$19)/10)</f>
        <v>4</v>
      </c>
      <c r="L331">
        <f>SUMPRODUCT(MID(0&amp;feed!L265,LARGE(INDEX(ISNUMBER(--MID(feed!L265,ROW($1:$19),1))*
ROW($1:$19),0),ROW($1:$19))+1,1)*10^ROW($1:$19)/10)</f>
        <v>5</v>
      </c>
      <c r="M331" t="str">
        <f>feed!M265</f>
        <v>Central Planning</v>
      </c>
      <c r="N331">
        <f>SUMPRODUCT(MID(0&amp;feed!N265,LARGE(INDEX(ISNUMBER(--MID(feed!N265,ROW($1:$5),1))*
ROW($1:$5),0),ROW($1:$5))+1,1)*10^ROW($1:$5)/10)</f>
        <v>2215</v>
      </c>
      <c r="O331">
        <f>SUMPRODUCT(MID(0&amp;feed!O265,LARGE(INDEX(ISNUMBER(--MID(feed!O265,ROW($1:$5),1))*
ROW($1:$5),0),ROW($1:$5))+1,1)*10^ROW($1:$5)/10)</f>
        <v>819</v>
      </c>
      <c r="P331" t="str">
        <f>feed!P265</f>
        <v>Near Depletion</v>
      </c>
      <c r="Q331">
        <f>IF(P331=0,40, IF(P331="Depleted",0, IF(P331="Near Depletion",10, IF(P331="Plentiful",70, IF(P331="Untapped",90,"Error")))))</f>
        <v>10</v>
      </c>
      <c r="R331" t="str">
        <f>feed!Q265</f>
        <v>Mediocre</v>
      </c>
      <c r="S331">
        <f>IF(R331="None",0, IF(R331="Meagre",1.5, IF(R331="Small",3, IF(R331="Mediocre",4.5, IF(R331="Somewhat Large",6, IF(R331="Large",7.5, IF(R331="Powerful",9, IF(R331="Very Powerful",10,"Error"))))))))</f>
        <v>4.5</v>
      </c>
      <c r="T331" t="str">
        <f>feed!R265</f>
        <v>Arabia</v>
      </c>
      <c r="U331" t="str">
        <f>feed!S265</f>
        <v>Soviet Union</v>
      </c>
      <c r="V331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5935</v>
      </c>
      <c r="W331" t="str">
        <f>feed!U265</f>
        <v>http://blocgame.com/stats.php?id=47765</v>
      </c>
      <c r="X331" s="4">
        <f>SUMPRODUCT(MID(0&amp;feed!V265,LARGE(INDEX(ISNUMBER(--MID(feed!V265,ROW($1:$5),1))*
ROW($1:$5),0),ROW($1:$5))+1,1)*10^ROW($1:$5)/10)</f>
        <v>0</v>
      </c>
      <c r="Y331">
        <f>feed!W265</f>
        <v>0</v>
      </c>
      <c r="Z331" s="4">
        <f>V331-H331*750-K331*375-L331*375</f>
        <v>310</v>
      </c>
      <c r="AA331" s="8">
        <f>V331/N331</f>
        <v>2.6794582392776523</v>
      </c>
      <c r="AB331" s="4">
        <f>N331/6</f>
        <v>369.16666666666669</v>
      </c>
      <c r="AC331" s="4">
        <f>V331/6</f>
        <v>989.16666666666663</v>
      </c>
    </row>
    <row r="332" spans="1:29" hidden="1" x14ac:dyDescent="0.25">
      <c r="A332" t="str">
        <f>feed!A727</f>
        <v>Crashlantis</v>
      </c>
      <c r="B332" t="str">
        <f>feed!B727</f>
        <v>The Great Crashimo</v>
      </c>
      <c r="C332" t="str">
        <f>feed!C727</f>
        <v>The Order</v>
      </c>
      <c r="D332">
        <f>SUMPRODUCT(MID(0&amp;feed!D727,LARGE(INDEX(ISNUMBER(--MID(feed!D727,ROW($1:$19),1))*
ROW($1:$19),0),ROW($1:$19))+1,1)*10^ROW($1:$19)/10)</f>
        <v>94</v>
      </c>
      <c r="E332">
        <f>SUMPRODUCT(MID(0&amp;feed!E727,LARGE(INDEX(ISNUMBER(--MID(feed!E727,ROW($1:$19),1))*
ROW($1:$19),0),ROW($1:$19))+1,1)*10^ROW($1:$19)/10)</f>
        <v>3</v>
      </c>
      <c r="F332" t="str">
        <f>feed!F727</f>
        <v>Second World War surplus</v>
      </c>
      <c r="G332" t="str">
        <f>feed!G727</f>
        <v>Gandhi-like</v>
      </c>
      <c r="H332">
        <f>SUMPRODUCT(MID(0&amp;feed!H727,LARGE(INDEX(ISNUMBER(--MID(feed!H727,ROW($1:$19),1))*
ROW($1:$19),0),ROW($1:$19))+1,1)*10^ROW($1:$19)/10)</f>
        <v>3</v>
      </c>
      <c r="I332" t="str">
        <f>feed!I727</f>
        <v>Elite</v>
      </c>
      <c r="J332">
        <f>SUMPRODUCT(MID(0&amp;feed!J727,LARGE(INDEX(ISNUMBER(--MID(feed!J727,ROW($1:$19),1))*
ROW($1:$19),0),ROW($1:$19))+1,1)*10^ROW($1:$19)/10)</f>
        <v>0</v>
      </c>
      <c r="K332">
        <f>SUMPRODUCT(MID(0&amp;feed!K727,LARGE(INDEX(ISNUMBER(--MID(feed!K727,ROW($1:$19),1))*
ROW($1:$19),0),ROW($1:$19))+1,1)*10^ROW($1:$19)/10)</f>
        <v>22</v>
      </c>
      <c r="L332">
        <f>SUMPRODUCT(MID(0&amp;feed!L727,LARGE(INDEX(ISNUMBER(--MID(feed!L727,ROW($1:$19),1))*
ROW($1:$19),0),ROW($1:$19))+1,1)*10^ROW($1:$19)/10)</f>
        <v>16</v>
      </c>
      <c r="M332" t="str">
        <f>feed!M727</f>
        <v>Free Market</v>
      </c>
      <c r="N332">
        <f>SUMPRODUCT(MID(0&amp;feed!N727,LARGE(INDEX(ISNUMBER(--MID(feed!N727,ROW($1:$5),1))*
ROW($1:$5),0),ROW($1:$5))+1,1)*10^ROW($1:$5)/10)</f>
        <v>744</v>
      </c>
      <c r="O332">
        <f>SUMPRODUCT(MID(0&amp;feed!O727,LARGE(INDEX(ISNUMBER(--MID(feed!O727,ROW($1:$5),1))*
ROW($1:$5),0),ROW($1:$5))+1,1)*10^ROW($1:$5)/10)</f>
        <v>2483</v>
      </c>
      <c r="P332" t="str">
        <f>feed!P727</f>
        <v>Untapped</v>
      </c>
      <c r="Q332">
        <f>IF(P332=0,40, IF(P332="Depleted",0, IF(P332="Near Depletion",10, IF(P332="Plentiful",70, IF(P332="Untapped",90,"Error")))))</f>
        <v>90</v>
      </c>
      <c r="R332" t="str">
        <f>feed!Q727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feed!R727</f>
        <v>Egypt</v>
      </c>
      <c r="U332" t="str">
        <f>feed!S727</f>
        <v>United States</v>
      </c>
      <c r="V332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48415</v>
      </c>
      <c r="W332" t="str">
        <f>feed!U727</f>
        <v>http://blocgame.com/stats.php?id=50932</v>
      </c>
      <c r="X332" s="4">
        <f>SUMPRODUCT(MID(0&amp;feed!V727,LARGE(INDEX(ISNUMBER(--MID(feed!V727,ROW($1:$5),1))*
ROW($1:$5),0),ROW($1:$5))+1,1)*10^ROW($1:$5)/10)</f>
        <v>0</v>
      </c>
      <c r="Y332">
        <f>feed!W727</f>
        <v>0</v>
      </c>
      <c r="Z332" s="4">
        <f>V332-H332*750-K332*375-L332*375</f>
        <v>31915</v>
      </c>
      <c r="AA332" s="8">
        <f>V332/N332</f>
        <v>65.0739247311828</v>
      </c>
      <c r="AB332" s="4">
        <f>N332/6</f>
        <v>124</v>
      </c>
      <c r="AC332" s="4">
        <f>V332/6</f>
        <v>8069.166666666667</v>
      </c>
    </row>
    <row r="333" spans="1:29" hidden="1" x14ac:dyDescent="0.25">
      <c r="A333" t="str">
        <f>feed!A716</f>
        <v>MumbosMountain</v>
      </c>
      <c r="B333" t="str">
        <f>feed!B716</f>
        <v>Mumbo Jumbo</v>
      </c>
      <c r="C333" t="str">
        <f>feed!C716</f>
        <v>Armat Corporation</v>
      </c>
      <c r="D333">
        <f>SUMPRODUCT(MID(0&amp;feed!D716,LARGE(INDEX(ISNUMBER(--MID(feed!D716,ROW($1:$19),1))*
ROW($1:$19),0),ROW($1:$19))+1,1)*10^ROW($1:$19)/10)</f>
        <v>76</v>
      </c>
      <c r="E333">
        <f>SUMPRODUCT(MID(0&amp;feed!E716,LARGE(INDEX(ISNUMBER(--MID(feed!E716,ROW($1:$19),1))*
ROW($1:$19),0),ROW($1:$19))+1,1)*10^ROW($1:$19)/10)</f>
        <v>4</v>
      </c>
      <c r="F333" t="str">
        <f>feed!F716</f>
        <v>Vietnam War surplus</v>
      </c>
      <c r="G333" t="str">
        <f>feed!G716</f>
        <v>Gandhi-like</v>
      </c>
      <c r="H333">
        <f>SUMPRODUCT(MID(0&amp;feed!H716,LARGE(INDEX(ISNUMBER(--MID(feed!H716,ROW($1:$19),1))*
ROW($1:$19),0),ROW($1:$19))+1,1)*10^ROW($1:$19)/10)</f>
        <v>3</v>
      </c>
      <c r="I333" t="str">
        <f>feed!I716</f>
        <v>Standard</v>
      </c>
      <c r="J333">
        <f>SUMPRODUCT(MID(0&amp;feed!J716,LARGE(INDEX(ISNUMBER(--MID(feed!J716,ROW($1:$19),1))*
ROW($1:$19),0),ROW($1:$19))+1,1)*10^ROW($1:$19)/10)</f>
        <v>0</v>
      </c>
      <c r="K333">
        <f>SUMPRODUCT(MID(0&amp;feed!K716,LARGE(INDEX(ISNUMBER(--MID(feed!K716,ROW($1:$19),1))*
ROW($1:$19),0),ROW($1:$19))+1,1)*10^ROW($1:$19)/10)</f>
        <v>17</v>
      </c>
      <c r="L333">
        <f>SUMPRODUCT(MID(0&amp;feed!L716,LARGE(INDEX(ISNUMBER(--MID(feed!L716,ROW($1:$19),1))*
ROW($1:$19),0),ROW($1:$19))+1,1)*10^ROW($1:$19)/10)</f>
        <v>2</v>
      </c>
      <c r="M333" t="str">
        <f>feed!M716</f>
        <v>Free Market</v>
      </c>
      <c r="N333">
        <f>SUMPRODUCT(MID(0&amp;feed!N716,LARGE(INDEX(ISNUMBER(--MID(feed!N716,ROW($1:$5),1))*
ROW($1:$5),0),ROW($1:$5))+1,1)*10^ROW($1:$5)/10)</f>
        <v>770</v>
      </c>
      <c r="O333">
        <f>SUMPRODUCT(MID(0&amp;feed!O716,LARGE(INDEX(ISNUMBER(--MID(feed!O716,ROW($1:$5),1))*
ROW($1:$5),0),ROW($1:$5))+1,1)*10^ROW($1:$5)/10)</f>
        <v>123</v>
      </c>
      <c r="P333" t="str">
        <f>feed!P716</f>
        <v>Untapped</v>
      </c>
      <c r="Q333">
        <f>IF(P333=0,40, IF(P333="Depleted",0, IF(P333="Near Depletion",10, IF(P333="Plentiful",70, IF(P333="Untapped",90,"Error")))))</f>
        <v>90</v>
      </c>
      <c r="R333" t="str">
        <f>feed!Q716</f>
        <v>Mediocre</v>
      </c>
      <c r="S333">
        <f>IF(R333="None",0, IF(R333="Meagre",1.5, IF(R333="Small",3, IF(R333="Mediocre",4.5, IF(R333="Somewhat Large",6, IF(R333="Large",7.5, IF(R333="Powerful",9, IF(R333="Very Powerful",10,"Error"))))))))</f>
        <v>4.5</v>
      </c>
      <c r="T333" t="str">
        <f>feed!R716</f>
        <v>Mesoamerica</v>
      </c>
      <c r="U333" t="str">
        <f>feed!S716</f>
        <v>United States</v>
      </c>
      <c r="V333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39274</v>
      </c>
      <c r="W333" t="str">
        <f>feed!U716</f>
        <v>http://blocgame.com/stats.php?id=54444</v>
      </c>
      <c r="X333" s="4">
        <f>SUMPRODUCT(MID(0&amp;feed!V716,LARGE(INDEX(ISNUMBER(--MID(feed!V716,ROW($1:$5),1))*
ROW($1:$5),0),ROW($1:$5))+1,1)*10^ROW($1:$5)/10)</f>
        <v>0</v>
      </c>
      <c r="Y333">
        <f>feed!W716</f>
        <v>0</v>
      </c>
      <c r="Z333" s="4">
        <f>V333-H333*750-K333*375-L333*375</f>
        <v>29899</v>
      </c>
      <c r="AA333" s="8">
        <f>V333/N333</f>
        <v>51.005194805194805</v>
      </c>
      <c r="AB333" s="4">
        <f>N333/6</f>
        <v>128.33333333333334</v>
      </c>
      <c r="AC333" s="4">
        <f>V333/6</f>
        <v>6545.666666666667</v>
      </c>
    </row>
    <row r="334" spans="1:29" hidden="1" x14ac:dyDescent="0.25">
      <c r="A334" t="str">
        <f>feed!A761</f>
        <v>Utagha</v>
      </c>
      <c r="B334" t="str">
        <f>feed!B761</f>
        <v>Tengku</v>
      </c>
      <c r="C334">
        <f>feed!C761</f>
        <v>0</v>
      </c>
      <c r="D334">
        <f>SUMPRODUCT(MID(0&amp;feed!D761,LARGE(INDEX(ISNUMBER(--MID(feed!D761,ROW($1:$19),1))*
ROW($1:$19),0),ROW($1:$19))+1,1)*10^ROW($1:$19)/10)</f>
        <v>80</v>
      </c>
      <c r="E334">
        <f>SUMPRODUCT(MID(0&amp;feed!E761,LARGE(INDEX(ISNUMBER(--MID(feed!E761,ROW($1:$19),1))*
ROW($1:$19),0),ROW($1:$19))+1,1)*10^ROW($1:$19)/10)</f>
        <v>5</v>
      </c>
      <c r="F334" t="str">
        <f>feed!F761</f>
        <v>Second World War surplus</v>
      </c>
      <c r="G334" t="str">
        <f>feed!G761</f>
        <v>Nice</v>
      </c>
      <c r="H334">
        <f>SUMPRODUCT(MID(0&amp;feed!H761,LARGE(INDEX(ISNUMBER(--MID(feed!H761,ROW($1:$19),1))*
ROW($1:$19),0),ROW($1:$19))+1,1)*10^ROW($1:$19)/10)</f>
        <v>3</v>
      </c>
      <c r="I334" t="str">
        <f>feed!I761</f>
        <v>Elite</v>
      </c>
      <c r="J334">
        <f>SUMPRODUCT(MID(0&amp;feed!J761,LARGE(INDEX(ISNUMBER(--MID(feed!J761,ROW($1:$19),1))*
ROW($1:$19),0),ROW($1:$19))+1,1)*10^ROW($1:$19)/10)</f>
        <v>0</v>
      </c>
      <c r="K334">
        <f>SUMPRODUCT(MID(0&amp;feed!K761,LARGE(INDEX(ISNUMBER(--MID(feed!K761,ROW($1:$19),1))*
ROW($1:$19),0),ROW($1:$19))+1,1)*10^ROW($1:$19)/10)</f>
        <v>22</v>
      </c>
      <c r="L334">
        <f>SUMPRODUCT(MID(0&amp;feed!L761,LARGE(INDEX(ISNUMBER(--MID(feed!L761,ROW($1:$19),1))*
ROW($1:$19),0),ROW($1:$19))+1,1)*10^ROW($1:$19)/10)</f>
        <v>9</v>
      </c>
      <c r="M334" t="str">
        <f>feed!M761</f>
        <v>Central Planning</v>
      </c>
      <c r="N334">
        <f>SUMPRODUCT(MID(0&amp;feed!N761,LARGE(INDEX(ISNUMBER(--MID(feed!N761,ROW($1:$5),1))*
ROW($1:$5),0),ROW($1:$5))+1,1)*10^ROW($1:$5)/10)</f>
        <v>671</v>
      </c>
      <c r="O334">
        <f>SUMPRODUCT(MID(0&amp;feed!O761,LARGE(INDEX(ISNUMBER(--MID(feed!O761,ROW($1:$5),1))*
ROW($1:$5),0),ROW($1:$5))+1,1)*10^ROW($1:$5)/10)</f>
        <v>322</v>
      </c>
      <c r="P334" t="str">
        <f>feed!P761</f>
        <v>Untapped</v>
      </c>
      <c r="Q334">
        <f>IF(P334=0,40, IF(P334="Depleted",0, IF(P334="Near Depletion",10, IF(P334="Plentiful",70, IF(P334="Untapped",90,"Error")))))</f>
        <v>90</v>
      </c>
      <c r="R334" t="str">
        <f>feed!Q761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feed!R761</f>
        <v>East Indies</v>
      </c>
      <c r="U334" t="str">
        <f>feed!S761</f>
        <v>Soviet Union</v>
      </c>
      <c r="V334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32263</v>
      </c>
      <c r="W334" t="str">
        <f>feed!U761</f>
        <v>http://blocgame.com/stats.php?id=65443</v>
      </c>
      <c r="X334" s="4">
        <f>SUMPRODUCT(MID(0&amp;feed!V761,LARGE(INDEX(ISNUMBER(--MID(feed!V761,ROW($1:$5),1))*
ROW($1:$5),0),ROW($1:$5))+1,1)*10^ROW($1:$5)/10)</f>
        <v>0</v>
      </c>
      <c r="Y334">
        <f>feed!W761</f>
        <v>0</v>
      </c>
      <c r="Z334" s="4">
        <f>V334-H334*750-K334*375-L334*375</f>
        <v>18388</v>
      </c>
      <c r="AA334" s="8">
        <f>V334/N334</f>
        <v>48.081967213114751</v>
      </c>
      <c r="AB334" s="4">
        <f>N334/6</f>
        <v>111.83333333333333</v>
      </c>
      <c r="AC334" s="4">
        <f>V334/6</f>
        <v>5377.166666666667</v>
      </c>
    </row>
    <row r="335" spans="1:29" hidden="1" x14ac:dyDescent="0.25">
      <c r="A335" t="str">
        <f>feed!A752</f>
        <v>Oil Island</v>
      </c>
      <c r="B335" t="str">
        <f>feed!B752</f>
        <v>OilMagoo</v>
      </c>
      <c r="C335">
        <f>feed!C752</f>
        <v>0</v>
      </c>
      <c r="D335">
        <f>SUMPRODUCT(MID(0&amp;feed!D752,LARGE(INDEX(ISNUMBER(--MID(feed!D752,ROW($1:$19),1))*
ROW($1:$19),0),ROW($1:$19))+1,1)*10^ROW($1:$19)/10)</f>
        <v>50</v>
      </c>
      <c r="E335">
        <f>SUMPRODUCT(MID(0&amp;feed!E752,LARGE(INDEX(ISNUMBER(--MID(feed!E752,ROW($1:$19),1))*
ROW($1:$19),0),ROW($1:$19))+1,1)*10^ROW($1:$19)/10)</f>
        <v>0</v>
      </c>
      <c r="F335" t="str">
        <f>feed!F752</f>
        <v>Second World War surplus</v>
      </c>
      <c r="G335" t="str">
        <f>feed!G752</f>
        <v>Angelic</v>
      </c>
      <c r="H335">
        <f>SUMPRODUCT(MID(0&amp;feed!H752,LARGE(INDEX(ISNUMBER(--MID(feed!H752,ROW($1:$19),1))*
ROW($1:$19),0),ROW($1:$19))+1,1)*10^ROW($1:$19)/10)</f>
        <v>3</v>
      </c>
      <c r="I335" t="str">
        <f>feed!I752</f>
        <v>Good</v>
      </c>
      <c r="J335">
        <f>SUMPRODUCT(MID(0&amp;feed!J752,LARGE(INDEX(ISNUMBER(--MID(feed!J752,ROW($1:$19),1))*
ROW($1:$19),0),ROW($1:$19))+1,1)*10^ROW($1:$19)/10)</f>
        <v>0</v>
      </c>
      <c r="K335">
        <f>SUMPRODUCT(MID(0&amp;feed!K752,LARGE(INDEX(ISNUMBER(--MID(feed!K752,ROW($1:$19),1))*
ROW($1:$19),0),ROW($1:$19))+1,1)*10^ROW($1:$19)/10)</f>
        <v>20</v>
      </c>
      <c r="L335">
        <f>SUMPRODUCT(MID(0&amp;feed!L752,LARGE(INDEX(ISNUMBER(--MID(feed!L752,ROW($1:$19),1))*
ROW($1:$19),0),ROW($1:$19))+1,1)*10^ROW($1:$19)/10)</f>
        <v>20</v>
      </c>
      <c r="M335" t="str">
        <f>feed!M752</f>
        <v>Central Planning</v>
      </c>
      <c r="N335">
        <f>SUMPRODUCT(MID(0&amp;feed!N752,LARGE(INDEX(ISNUMBER(--MID(feed!N752,ROW($1:$5),1))*
ROW($1:$5),0),ROW($1:$5))+1,1)*10^ROW($1:$5)/10)</f>
        <v>689</v>
      </c>
      <c r="O335">
        <f>SUMPRODUCT(MID(0&amp;feed!O752,LARGE(INDEX(ISNUMBER(--MID(feed!O752,ROW($1:$5),1))*
ROW($1:$5),0),ROW($1:$5))+1,1)*10^ROW($1:$5)/10)</f>
        <v>4085</v>
      </c>
      <c r="P335">
        <f>feed!P752</f>
        <v>0</v>
      </c>
      <c r="Q335">
        <f>IF(P335=0,40, IF(P335="Depleted",0, IF(P335="Near Depletion",10, IF(P335="Plentiful",70, IF(P335="Untapped",90,"Error")))))</f>
        <v>40</v>
      </c>
      <c r="R335" t="str">
        <f>feed!Q752</f>
        <v>Meagre</v>
      </c>
      <c r="S335">
        <f>IF(R335="None",0, IF(R335="Meagre",1.5, IF(R335="Small",3, IF(R335="Mediocre",4.5, IF(R335="Somewhat Large",6, IF(R335="Large",7.5, IF(R335="Powerful",9, IF(R335="Very Powerful",10,"Error"))))))))</f>
        <v>1.5</v>
      </c>
      <c r="T335" t="str">
        <f>feed!R752</f>
        <v>Arabia</v>
      </c>
      <c r="U335" t="str">
        <f>feed!S752</f>
        <v>Soviet Union</v>
      </c>
      <c r="V335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23704</v>
      </c>
      <c r="W335" t="str">
        <f>feed!U752</f>
        <v>http://blocgame.com/stats.php?id=65520</v>
      </c>
      <c r="X335" s="4">
        <f>SUMPRODUCT(MID(0&amp;feed!V752,LARGE(INDEX(ISNUMBER(--MID(feed!V752,ROW($1:$5),1))*
ROW($1:$5),0),ROW($1:$5))+1,1)*10^ROW($1:$5)/10)</f>
        <v>0</v>
      </c>
      <c r="Y335">
        <f>feed!W752</f>
        <v>0</v>
      </c>
      <c r="Z335" s="4">
        <f>V335-H335*750-K335*375-L335*375</f>
        <v>6454</v>
      </c>
      <c r="AA335" s="8">
        <f>V335/N335</f>
        <v>34.403483309143688</v>
      </c>
      <c r="AB335" s="4">
        <f>N335/6</f>
        <v>114.83333333333333</v>
      </c>
      <c r="AC335" s="4">
        <f>V335/6</f>
        <v>3950.6666666666665</v>
      </c>
    </row>
    <row r="336" spans="1:29" hidden="1" x14ac:dyDescent="0.25">
      <c r="A336" t="str">
        <f>feed!A797</f>
        <v>Kingdom states</v>
      </c>
      <c r="B336" t="str">
        <f>feed!B797</f>
        <v>areezie</v>
      </c>
      <c r="C336" t="str">
        <f>feed!C797</f>
        <v>United Democracies</v>
      </c>
      <c r="D336">
        <f>SUMPRODUCT(MID(0&amp;feed!D797,LARGE(INDEX(ISNUMBER(--MID(feed!D797,ROW($1:$19),1))*
ROW($1:$19),0),ROW($1:$19))+1,1)*10^ROW($1:$19)/10)</f>
        <v>24</v>
      </c>
      <c r="E336">
        <f>SUMPRODUCT(MID(0&amp;feed!E797,LARGE(INDEX(ISNUMBER(--MID(feed!E797,ROW($1:$19),1))*
ROW($1:$19),0),ROW($1:$19))+1,1)*10^ROW($1:$19)/10)</f>
        <v>1</v>
      </c>
      <c r="F336" t="str">
        <f>feed!F797</f>
        <v>Korean War surplus</v>
      </c>
      <c r="G336" t="str">
        <f>feed!G797</f>
        <v>Gandhi-like</v>
      </c>
      <c r="H336">
        <f>SUMPRODUCT(MID(0&amp;feed!H797,LARGE(INDEX(ISNUMBER(--MID(feed!H797,ROW($1:$19),1))*
ROW($1:$19),0),ROW($1:$19))+1,1)*10^ROW($1:$19)/10)</f>
        <v>3</v>
      </c>
      <c r="I336" t="str">
        <f>feed!I797</f>
        <v>Elite</v>
      </c>
      <c r="J336">
        <f>SUMPRODUCT(MID(0&amp;feed!J797,LARGE(INDEX(ISNUMBER(--MID(feed!J797,ROW($1:$19),1))*
ROW($1:$19),0),ROW($1:$19))+1,1)*10^ROW($1:$19)/10)</f>
        <v>0</v>
      </c>
      <c r="K336">
        <f>SUMPRODUCT(MID(0&amp;feed!K797,LARGE(INDEX(ISNUMBER(--MID(feed!K797,ROW($1:$19),1))*
ROW($1:$19),0),ROW($1:$19))+1,1)*10^ROW($1:$19)/10)</f>
        <v>13</v>
      </c>
      <c r="L336">
        <f>SUMPRODUCT(MID(0&amp;feed!L797,LARGE(INDEX(ISNUMBER(--MID(feed!L797,ROW($1:$19),1))*
ROW($1:$19),0),ROW($1:$19))+1,1)*10^ROW($1:$19)/10)</f>
        <v>9</v>
      </c>
      <c r="M336" t="str">
        <f>feed!M797</f>
        <v>Free Market</v>
      </c>
      <c r="N336">
        <f>SUMPRODUCT(MID(0&amp;feed!N797,LARGE(INDEX(ISNUMBER(--MID(feed!N797,ROW($1:$5),1))*
ROW($1:$5),0),ROW($1:$5))+1,1)*10^ROW($1:$5)/10)</f>
        <v>609</v>
      </c>
      <c r="O336">
        <f>SUMPRODUCT(MID(0&amp;feed!O797,LARGE(INDEX(ISNUMBER(--MID(feed!O797,ROW($1:$5),1))*
ROW($1:$5),0),ROW($1:$5))+1,1)*10^ROW($1:$5)/10)</f>
        <v>4208</v>
      </c>
      <c r="P336" t="str">
        <f>feed!P797</f>
        <v>Untapped</v>
      </c>
      <c r="Q336">
        <f>IF(P336=0,40, IF(P336="Depleted",0, IF(P336="Near Depletion",10, IF(P336="Plentiful",70, IF(P336="Untapped",90,"Error")))))</f>
        <v>90</v>
      </c>
      <c r="R336" t="str">
        <f>feed!Q797</f>
        <v>Mediocre</v>
      </c>
      <c r="S336">
        <f>IF(R336="None",0, IF(R336="Meagre",1.5, IF(R336="Small",3, IF(R336="Mediocre",4.5, IF(R336="Somewhat Large",6, IF(R336="Large",7.5, IF(R336="Powerful",9, IF(R336="Very Powerful",10,"Error"))))))))</f>
        <v>4.5</v>
      </c>
      <c r="T336" t="str">
        <f>feed!R797</f>
        <v>Atlas</v>
      </c>
      <c r="U336" t="str">
        <f>feed!S797</f>
        <v>United States</v>
      </c>
      <c r="V33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20239</v>
      </c>
      <c r="W336" t="str">
        <f>feed!U797</f>
        <v>http://blocgame.com/stats.php?id=64464</v>
      </c>
      <c r="X336" s="4">
        <f>SUMPRODUCT(MID(0&amp;feed!V797,LARGE(INDEX(ISNUMBER(--MID(feed!V797,ROW($1:$5),1))*
ROW($1:$5),0),ROW($1:$5))+1,1)*10^ROW($1:$5)/10)</f>
        <v>0</v>
      </c>
      <c r="Y336">
        <f>feed!W797</f>
        <v>0</v>
      </c>
      <c r="Z336" s="4">
        <f>V336-H336*750-K336*375-L336*375</f>
        <v>9739</v>
      </c>
      <c r="AA336" s="8">
        <f>V336/N336</f>
        <v>33.233169129720856</v>
      </c>
      <c r="AB336" s="4">
        <f>N336/6</f>
        <v>101.5</v>
      </c>
      <c r="AC336" s="4">
        <f>V336/6</f>
        <v>3373.1666666666665</v>
      </c>
    </row>
    <row r="337" spans="1:29" hidden="1" x14ac:dyDescent="0.25">
      <c r="A337" t="str">
        <f>feed!A518</f>
        <v>Ghost</v>
      </c>
      <c r="B337" t="str">
        <f>feed!B518</f>
        <v>Kaali</v>
      </c>
      <c r="C337" t="str">
        <f>feed!C518</f>
        <v>The Order</v>
      </c>
      <c r="D337">
        <f>SUMPRODUCT(MID(0&amp;feed!D518,LARGE(INDEX(ISNUMBER(--MID(feed!D518,ROW($1:$19),1))*
ROW($1:$19),0),ROW($1:$19))+1,1)*10^ROW($1:$19)/10)</f>
        <v>92</v>
      </c>
      <c r="E337">
        <f>SUMPRODUCT(MID(0&amp;feed!E518,LARGE(INDEX(ISNUMBER(--MID(feed!E518,ROW($1:$19),1))*
ROW($1:$19),0),ROW($1:$19))+1,1)*10^ROW($1:$19)/10)</f>
        <v>3</v>
      </c>
      <c r="F337" t="str">
        <f>feed!F518</f>
        <v>Korean War surplus</v>
      </c>
      <c r="G337" t="str">
        <f>feed!G518</f>
        <v>Gandhi-like</v>
      </c>
      <c r="H337">
        <f>SUMPRODUCT(MID(0&amp;feed!H518,LARGE(INDEX(ISNUMBER(--MID(feed!H518,ROW($1:$19),1))*
ROW($1:$19),0),ROW($1:$19))+1,1)*10^ROW($1:$19)/10)</f>
        <v>3</v>
      </c>
      <c r="I337" t="str">
        <f>feed!I518</f>
        <v>Elite</v>
      </c>
      <c r="J337">
        <f>SUMPRODUCT(MID(0&amp;feed!J518,LARGE(INDEX(ISNUMBER(--MID(feed!J518,ROW($1:$19),1))*
ROW($1:$19),0),ROW($1:$19))+1,1)*10^ROW($1:$19)/10)</f>
        <v>0</v>
      </c>
      <c r="K337">
        <f>SUMPRODUCT(MID(0&amp;feed!K518,LARGE(INDEX(ISNUMBER(--MID(feed!K518,ROW($1:$19),1))*
ROW($1:$19),0),ROW($1:$19))+1,1)*10^ROW($1:$19)/10)</f>
        <v>25</v>
      </c>
      <c r="L337">
        <f>SUMPRODUCT(MID(0&amp;feed!L518,LARGE(INDEX(ISNUMBER(--MID(feed!L518,ROW($1:$19),1))*
ROW($1:$19),0),ROW($1:$19))+1,1)*10^ROW($1:$19)/10)</f>
        <v>19</v>
      </c>
      <c r="M337" t="str">
        <f>feed!M518</f>
        <v>Free Market</v>
      </c>
      <c r="N337">
        <f>SUMPRODUCT(MID(0&amp;feed!N518,LARGE(INDEX(ISNUMBER(--MID(feed!N518,ROW($1:$5),1))*
ROW($1:$5),0),ROW($1:$5))+1,1)*10^ROW($1:$5)/10)</f>
        <v>1230</v>
      </c>
      <c r="O337">
        <f>SUMPRODUCT(MID(0&amp;feed!O518,LARGE(INDEX(ISNUMBER(--MID(feed!O518,ROW($1:$5),1))*
ROW($1:$5),0),ROW($1:$5))+1,1)*10^ROW($1:$5)/10)</f>
        <v>4823</v>
      </c>
      <c r="P337" t="str">
        <f>feed!P518</f>
        <v>Untapped</v>
      </c>
      <c r="Q337">
        <f>IF(P337=0,40, IF(P337="Depleted",0, IF(P337="Near Depletion",10, IF(P337="Plentiful",70, IF(P337="Untapped",90,"Error")))))</f>
        <v>90</v>
      </c>
      <c r="R337" t="str">
        <f>feed!Q518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feed!R518</f>
        <v>Arabia</v>
      </c>
      <c r="U337" t="str">
        <f>feed!S518</f>
        <v>United States</v>
      </c>
      <c r="V337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40496</v>
      </c>
      <c r="W337" t="str">
        <f>feed!U518</f>
        <v>http://blocgame.com/stats.php?id=63068</v>
      </c>
      <c r="X337" s="4">
        <f>SUMPRODUCT(MID(0&amp;feed!V518,LARGE(INDEX(ISNUMBER(--MID(feed!V518,ROW($1:$5),1))*
ROW($1:$5),0),ROW($1:$5))+1,1)*10^ROW($1:$5)/10)</f>
        <v>0</v>
      </c>
      <c r="Y337">
        <f>feed!W518</f>
        <v>0</v>
      </c>
      <c r="Z337" s="4">
        <f>V337-H337*750-K337*375-L337*375</f>
        <v>21746</v>
      </c>
      <c r="AA337" s="8">
        <f>V337/N337</f>
        <v>32.923577235772356</v>
      </c>
      <c r="AB337" s="4">
        <f>N337/6</f>
        <v>205</v>
      </c>
      <c r="AC337" s="4">
        <f>V337/6</f>
        <v>6749.333333333333</v>
      </c>
    </row>
    <row r="338" spans="1:29" hidden="1" x14ac:dyDescent="0.25">
      <c r="A338" t="str">
        <f>feed!A689</f>
        <v>ONE__KOREA</v>
      </c>
      <c r="B338" t="str">
        <f>feed!B689</f>
        <v>kleebo_2</v>
      </c>
      <c r="C338" t="str">
        <f>feed!C689</f>
        <v>The Order</v>
      </c>
      <c r="D338">
        <f>SUMPRODUCT(MID(0&amp;feed!D689,LARGE(INDEX(ISNUMBER(--MID(feed!D689,ROW($1:$19),1))*
ROW($1:$19),0),ROW($1:$19))+1,1)*10^ROW($1:$19)/10)</f>
        <v>124</v>
      </c>
      <c r="E338">
        <f>SUMPRODUCT(MID(0&amp;feed!E689,LARGE(INDEX(ISNUMBER(--MID(feed!E689,ROW($1:$19),1))*
ROW($1:$19),0),ROW($1:$19))+1,1)*10^ROW($1:$19)/10)</f>
        <v>2</v>
      </c>
      <c r="F338" t="str">
        <f>feed!F689</f>
        <v>Korean War surplus</v>
      </c>
      <c r="G338" t="str">
        <f>feed!G689</f>
        <v>Angelic</v>
      </c>
      <c r="H338">
        <f>SUMPRODUCT(MID(0&amp;feed!H689,LARGE(INDEX(ISNUMBER(--MID(feed!H689,ROW($1:$19),1))*
ROW($1:$19),0),ROW($1:$19))+1,1)*10^ROW($1:$19)/10)</f>
        <v>3</v>
      </c>
      <c r="I338" t="str">
        <f>feed!I689</f>
        <v>Standard</v>
      </c>
      <c r="J338">
        <f>SUMPRODUCT(MID(0&amp;feed!J689,LARGE(INDEX(ISNUMBER(--MID(feed!J689,ROW($1:$19),1))*
ROW($1:$19),0),ROW($1:$19))+1,1)*10^ROW($1:$19)/10)</f>
        <v>0</v>
      </c>
      <c r="K338">
        <f>SUMPRODUCT(MID(0&amp;feed!K689,LARGE(INDEX(ISNUMBER(--MID(feed!K689,ROW($1:$19),1))*
ROW($1:$19),0),ROW($1:$19))+1,1)*10^ROW($1:$19)/10)</f>
        <v>24</v>
      </c>
      <c r="L338">
        <f>SUMPRODUCT(MID(0&amp;feed!L689,LARGE(INDEX(ISNUMBER(--MID(feed!L689,ROW($1:$19),1))*
ROW($1:$19),0),ROW($1:$19))+1,1)*10^ROW($1:$19)/10)</f>
        <v>11</v>
      </c>
      <c r="M338" t="str">
        <f>feed!M689</f>
        <v>Central Planning</v>
      </c>
      <c r="N338">
        <f>SUMPRODUCT(MID(0&amp;feed!N689,LARGE(INDEX(ISNUMBER(--MID(feed!N689,ROW($1:$5),1))*
ROW($1:$5),0),ROW($1:$5))+1,1)*10^ROW($1:$5)/10)</f>
        <v>834</v>
      </c>
      <c r="O338">
        <f>SUMPRODUCT(MID(0&amp;feed!O689,LARGE(INDEX(ISNUMBER(--MID(feed!O689,ROW($1:$5),1))*
ROW($1:$5),0),ROW($1:$5))+1,1)*10^ROW($1:$5)/10)</f>
        <v>198</v>
      </c>
      <c r="P338">
        <f>feed!P689</f>
        <v>0</v>
      </c>
      <c r="Q338">
        <f>IF(P338=0,40, IF(P338="Depleted",0, IF(P338="Near Depletion",10, IF(P338="Plentiful",70, IF(P338="Untapped",90,"Error")))))</f>
        <v>40</v>
      </c>
      <c r="R338" t="str">
        <f>feed!Q689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feed!R689</f>
        <v>China</v>
      </c>
      <c r="U338" t="str">
        <f>feed!S689</f>
        <v>Soviet Union</v>
      </c>
      <c r="V338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25385</v>
      </c>
      <c r="W338" t="str">
        <f>feed!U689</f>
        <v>http://blocgame.com/stats.php?id=63934</v>
      </c>
      <c r="X338" s="4">
        <f>SUMPRODUCT(MID(0&amp;feed!V689,LARGE(INDEX(ISNUMBER(--MID(feed!V689,ROW($1:$5),1))*
ROW($1:$5),0),ROW($1:$5))+1,1)*10^ROW($1:$5)/10)</f>
        <v>0</v>
      </c>
      <c r="Y338">
        <f>feed!W689</f>
        <v>0</v>
      </c>
      <c r="Z338" s="4">
        <f>V338-H338*750-K338*375-L338*375</f>
        <v>10010</v>
      </c>
      <c r="AA338" s="8">
        <f>V338/N338</f>
        <v>30.437649880095922</v>
      </c>
      <c r="AB338" s="4">
        <f>N338/6</f>
        <v>139</v>
      </c>
      <c r="AC338" s="4">
        <f>V338/6</f>
        <v>4230.833333333333</v>
      </c>
    </row>
    <row r="339" spans="1:29" hidden="1" x14ac:dyDescent="0.25">
      <c r="A339" t="str">
        <f>feed!A244</f>
        <v>Turbanistan</v>
      </c>
      <c r="B339" t="str">
        <f>feed!B244</f>
        <v>eromer2</v>
      </c>
      <c r="C339" t="str">
        <f>feed!C244</f>
        <v>The Order</v>
      </c>
      <c r="D339">
        <f>SUMPRODUCT(MID(0&amp;feed!D244,LARGE(INDEX(ISNUMBER(--MID(feed!D244,ROW($1:$19),1))*
ROW($1:$19),0),ROW($1:$19))+1,1)*10^ROW($1:$19)/10)</f>
        <v>94</v>
      </c>
      <c r="E339">
        <f>SUMPRODUCT(MID(0&amp;feed!E244,LARGE(INDEX(ISNUMBER(--MID(feed!E244,ROW($1:$19),1))*
ROW($1:$19),0),ROW($1:$19))+1,1)*10^ROW($1:$19)/10)</f>
        <v>7</v>
      </c>
      <c r="F339" t="str">
        <f>feed!F244</f>
        <v>Korean War surplus</v>
      </c>
      <c r="G339" t="str">
        <f>feed!G244</f>
        <v>Angelic</v>
      </c>
      <c r="H339">
        <f>SUMPRODUCT(MID(0&amp;feed!H244,LARGE(INDEX(ISNUMBER(--MID(feed!H244,ROW($1:$19),1))*
ROW($1:$19),0),ROW($1:$19))+1,1)*10^ROW($1:$19)/10)</f>
        <v>3</v>
      </c>
      <c r="I339" t="str">
        <f>feed!I244</f>
        <v>Elite</v>
      </c>
      <c r="J339">
        <f>SUMPRODUCT(MID(0&amp;feed!J244,LARGE(INDEX(ISNUMBER(--MID(feed!J244,ROW($1:$19),1))*
ROW($1:$19),0),ROW($1:$19))+1,1)*10^ROW($1:$19)/10)</f>
        <v>0</v>
      </c>
      <c r="K339">
        <f>SUMPRODUCT(MID(0&amp;feed!K244,LARGE(INDEX(ISNUMBER(--MID(feed!K244,ROW($1:$19),1))*
ROW($1:$19),0),ROW($1:$19))+1,1)*10^ROW($1:$19)/10)</f>
        <v>23</v>
      </c>
      <c r="L339">
        <f>SUMPRODUCT(MID(0&amp;feed!L244,LARGE(INDEX(ISNUMBER(--MID(feed!L244,ROW($1:$19),1))*
ROW($1:$19),0),ROW($1:$19))+1,1)*10^ROW($1:$19)/10)</f>
        <v>4</v>
      </c>
      <c r="M339" t="str">
        <f>feed!M244</f>
        <v>Central Planning</v>
      </c>
      <c r="N339">
        <f>SUMPRODUCT(MID(0&amp;feed!N244,LARGE(INDEX(ISNUMBER(--MID(feed!N244,ROW($1:$5),1))*
ROW($1:$5),0),ROW($1:$5))+1,1)*10^ROW($1:$5)/10)</f>
        <v>2332</v>
      </c>
      <c r="O339">
        <f>SUMPRODUCT(MID(0&amp;feed!O244,LARGE(INDEX(ISNUMBER(--MID(feed!O244,ROW($1:$5),1))*
ROW($1:$5),0),ROW($1:$5))+1,1)*10^ROW($1:$5)/10)</f>
        <v>584</v>
      </c>
      <c r="P339" t="str">
        <f>feed!P244</f>
        <v>Untapped</v>
      </c>
      <c r="Q339">
        <f>IF(P339=0,40, IF(P339="Depleted",0, IF(P339="Near Depletion",10, IF(P339="Plentiful",70, IF(P339="Untapped",90,"Error")))))</f>
        <v>90</v>
      </c>
      <c r="R339" t="str">
        <f>feed!Q244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feed!R244</f>
        <v>The Subcontinent</v>
      </c>
      <c r="U339" t="str">
        <f>feed!S244</f>
        <v>Soviet Union</v>
      </c>
      <c r="V339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38534</v>
      </c>
      <c r="W339" t="str">
        <f>feed!U244</f>
        <v>http://blocgame.com/stats.php?id=63007</v>
      </c>
      <c r="X339" s="4">
        <f>SUMPRODUCT(MID(0&amp;feed!V244,LARGE(INDEX(ISNUMBER(--MID(feed!V244,ROW($1:$5),1))*
ROW($1:$5),0),ROW($1:$5))+1,1)*10^ROW($1:$5)/10)</f>
        <v>0</v>
      </c>
      <c r="Y339">
        <f>feed!W244</f>
        <v>0</v>
      </c>
      <c r="Z339" s="4">
        <f>V339-H339*750-K339*375-L339*375</f>
        <v>26159</v>
      </c>
      <c r="AA339" s="8">
        <f>V339/N339</f>
        <v>16.524013722126931</v>
      </c>
      <c r="AB339" s="4">
        <f>N339/6</f>
        <v>388.66666666666669</v>
      </c>
      <c r="AC339" s="4">
        <f>V339/6</f>
        <v>6422.333333333333</v>
      </c>
    </row>
    <row r="340" spans="1:29" hidden="1" x14ac:dyDescent="0.25">
      <c r="A340" t="str">
        <f>feed!A259</f>
        <v>Iustitia</v>
      </c>
      <c r="B340" t="str">
        <f>feed!B259</f>
        <v>Kira</v>
      </c>
      <c r="C340" t="str">
        <f>feed!C259</f>
        <v>PIRATES</v>
      </c>
      <c r="D340">
        <f>SUMPRODUCT(MID(0&amp;feed!D259,LARGE(INDEX(ISNUMBER(--MID(feed!D259,ROW($1:$19),1))*
ROW($1:$19),0),ROW($1:$19))+1,1)*10^ROW($1:$19)/10)</f>
        <v>73</v>
      </c>
      <c r="E340">
        <f>SUMPRODUCT(MID(0&amp;feed!E259,LARGE(INDEX(ISNUMBER(--MID(feed!E259,ROW($1:$19),1))*
ROW($1:$19),0),ROW($1:$19))+1,1)*10^ROW($1:$19)/10)</f>
        <v>1</v>
      </c>
      <c r="F340" t="str">
        <f>feed!F259</f>
        <v>Second World War surplus</v>
      </c>
      <c r="G340" t="str">
        <f>feed!G259</f>
        <v>Gandhi-like</v>
      </c>
      <c r="H340">
        <f>SUMPRODUCT(MID(0&amp;feed!H259,LARGE(INDEX(ISNUMBER(--MID(feed!H259,ROW($1:$19),1))*
ROW($1:$19),0),ROW($1:$19))+1,1)*10^ROW($1:$19)/10)</f>
        <v>3</v>
      </c>
      <c r="I340" t="str">
        <f>feed!I259</f>
        <v>Elite</v>
      </c>
      <c r="J340">
        <f>SUMPRODUCT(MID(0&amp;feed!J259,LARGE(INDEX(ISNUMBER(--MID(feed!J259,ROW($1:$19),1))*
ROW($1:$19),0),ROW($1:$19))+1,1)*10^ROW($1:$19)/10)</f>
        <v>0</v>
      </c>
      <c r="K340">
        <f>SUMPRODUCT(MID(0&amp;feed!K259,LARGE(INDEX(ISNUMBER(--MID(feed!K259,ROW($1:$19),1))*
ROW($1:$19),0),ROW($1:$19))+1,1)*10^ROW($1:$19)/10)</f>
        <v>15</v>
      </c>
      <c r="L340">
        <f>SUMPRODUCT(MID(0&amp;feed!L259,LARGE(INDEX(ISNUMBER(--MID(feed!L259,ROW($1:$19),1))*
ROW($1:$19),0),ROW($1:$19))+1,1)*10^ROW($1:$19)/10)</f>
        <v>0</v>
      </c>
      <c r="M340" t="str">
        <f>feed!M259</f>
        <v>Free Market</v>
      </c>
      <c r="N340">
        <f>SUMPRODUCT(MID(0&amp;feed!N259,LARGE(INDEX(ISNUMBER(--MID(feed!N259,ROW($1:$5),1))*
ROW($1:$5),0),ROW($1:$5))+1,1)*10^ROW($1:$5)/10)</f>
        <v>2241</v>
      </c>
      <c r="O340">
        <f>SUMPRODUCT(MID(0&amp;feed!O259,LARGE(INDEX(ISNUMBER(--MID(feed!O259,ROW($1:$5),1))*
ROW($1:$5),0),ROW($1:$5))+1,1)*10^ROW($1:$5)/10)</f>
        <v>102</v>
      </c>
      <c r="P340" t="str">
        <f>feed!P259</f>
        <v>Untapped</v>
      </c>
      <c r="Q340">
        <f>IF(P340=0,40, IF(P340="Depleted",0, IF(P340="Near Depletion",10, IF(P340="Plentiful",70, IF(P340="Untapped",90,"Error")))))</f>
        <v>90</v>
      </c>
      <c r="R340" t="str">
        <f>feed!Q259</f>
        <v>Powerful</v>
      </c>
      <c r="S340">
        <f>IF(R340="None",0, IF(R340="Meagre",1.5, IF(R340="Small",3, IF(R340="Mediocre",4.5, IF(R340="Somewhat Large",6, IF(R340="Large",7.5, IF(R340="Powerful",9, IF(R340="Very Powerful",10,"Error"))))))))</f>
        <v>9</v>
      </c>
      <c r="T340" t="str">
        <f>feed!R259</f>
        <v>East Indies</v>
      </c>
      <c r="U340" t="str">
        <f>feed!S259</f>
        <v>United States</v>
      </c>
      <c r="V340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33765</v>
      </c>
      <c r="W340" t="str">
        <f>feed!U259</f>
        <v>http://blocgame.com/stats.php?id=65277</v>
      </c>
      <c r="X340" s="4">
        <f>SUMPRODUCT(MID(0&amp;feed!V259,LARGE(INDEX(ISNUMBER(--MID(feed!V259,ROW($1:$5),1))*
ROW($1:$5),0),ROW($1:$5))+1,1)*10^ROW($1:$5)/10)</f>
        <v>0</v>
      </c>
      <c r="Y340">
        <f>feed!W259</f>
        <v>0</v>
      </c>
      <c r="Z340" s="4">
        <f>V340-H340*750-K340*375-L340*375</f>
        <v>25890</v>
      </c>
      <c r="AA340" s="8">
        <f>V340/N340</f>
        <v>15.066934404283803</v>
      </c>
      <c r="AB340" s="4">
        <f>N340/6</f>
        <v>373.5</v>
      </c>
      <c r="AC340" s="4">
        <f>V340/6</f>
        <v>5627.5</v>
      </c>
    </row>
    <row r="341" spans="1:29" hidden="1" x14ac:dyDescent="0.25">
      <c r="A341" t="str">
        <f>feed!A180</f>
        <v>Saladah</v>
      </c>
      <c r="B341" t="str">
        <f>feed!B180</f>
        <v>Lannes</v>
      </c>
      <c r="C341" t="str">
        <f>feed!C180</f>
        <v>The Order</v>
      </c>
      <c r="D341">
        <f>SUMPRODUCT(MID(0&amp;feed!D180,LARGE(INDEX(ISNUMBER(--MID(feed!D180,ROW($1:$19),1))*
ROW($1:$19),0),ROW($1:$19))+1,1)*10^ROW($1:$19)/10)</f>
        <v>121</v>
      </c>
      <c r="E341">
        <f>SUMPRODUCT(MID(0&amp;feed!E180,LARGE(INDEX(ISNUMBER(--MID(feed!E180,ROW($1:$19),1))*
ROW($1:$19),0),ROW($1:$19))+1,1)*10^ROW($1:$19)/10)</f>
        <v>4</v>
      </c>
      <c r="F341" t="str">
        <f>feed!F180</f>
        <v>Second World War surplus</v>
      </c>
      <c r="G341" t="str">
        <f>feed!G180</f>
        <v>Angelic</v>
      </c>
      <c r="H341">
        <f>SUMPRODUCT(MID(0&amp;feed!H180,LARGE(INDEX(ISNUMBER(--MID(feed!H180,ROW($1:$19),1))*
ROW($1:$19),0),ROW($1:$19))+1,1)*10^ROW($1:$19)/10)</f>
        <v>3</v>
      </c>
      <c r="I341" t="str">
        <f>feed!I180</f>
        <v>Good</v>
      </c>
      <c r="J341">
        <f>SUMPRODUCT(MID(0&amp;feed!J180,LARGE(INDEX(ISNUMBER(--MID(feed!J180,ROW($1:$19),1))*
ROW($1:$19),0),ROW($1:$19))+1,1)*10^ROW($1:$19)/10)</f>
        <v>0</v>
      </c>
      <c r="K341">
        <f>SUMPRODUCT(MID(0&amp;feed!K180,LARGE(INDEX(ISNUMBER(--MID(feed!K180,ROW($1:$19),1))*
ROW($1:$19),0),ROW($1:$19))+1,1)*10^ROW($1:$19)/10)</f>
        <v>25</v>
      </c>
      <c r="L341">
        <f>SUMPRODUCT(MID(0&amp;feed!L180,LARGE(INDEX(ISNUMBER(--MID(feed!L180,ROW($1:$19),1))*
ROW($1:$19),0),ROW($1:$19))+1,1)*10^ROW($1:$19)/10)</f>
        <v>13</v>
      </c>
      <c r="M341" t="str">
        <f>feed!M180</f>
        <v>Mixed Economy</v>
      </c>
      <c r="N341">
        <f>SUMPRODUCT(MID(0&amp;feed!N180,LARGE(INDEX(ISNUMBER(--MID(feed!N180,ROW($1:$5),1))*
ROW($1:$5),0),ROW($1:$5))+1,1)*10^ROW($1:$5)/10)</f>
        <v>2688</v>
      </c>
      <c r="O341">
        <f>SUMPRODUCT(MID(0&amp;feed!O180,LARGE(INDEX(ISNUMBER(--MID(feed!O180,ROW($1:$5),1))*
ROW($1:$5),0),ROW($1:$5))+1,1)*10^ROW($1:$5)/10)</f>
        <v>5071</v>
      </c>
      <c r="P341" t="str">
        <f>feed!P180</f>
        <v>Plentiful</v>
      </c>
      <c r="Q341">
        <f>IF(P341=0,40, IF(P341="Depleted",0, IF(P341="Near Depletion",10, IF(P341="Plentiful",70, IF(P341="Untapped",90,"Error")))))</f>
        <v>70</v>
      </c>
      <c r="R341" t="str">
        <f>feed!Q180</f>
        <v>Powerful</v>
      </c>
      <c r="S341">
        <f>IF(R341="None",0, IF(R341="Meagre",1.5, IF(R341="Small",3, IF(R341="Mediocre",4.5, IF(R341="Somewhat Large",6, IF(R341="Large",7.5, IF(R341="Powerful",9, IF(R341="Very Powerful",10,"Error"))))))))</f>
        <v>9</v>
      </c>
      <c r="T341" t="str">
        <f>feed!R180</f>
        <v>Persia</v>
      </c>
      <c r="U341" t="str">
        <f>feed!S180</f>
        <v>Soviet Union</v>
      </c>
      <c r="V34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38019</v>
      </c>
      <c r="W341" t="str">
        <f>feed!U180</f>
        <v>http://blocgame.com/stats.php?id=65004</v>
      </c>
      <c r="X341" s="4">
        <f>SUMPRODUCT(MID(0&amp;feed!V180,LARGE(INDEX(ISNUMBER(--MID(feed!V180,ROW($1:$5),1))*
ROW($1:$5),0),ROW($1:$5))+1,1)*10^ROW($1:$5)/10)</f>
        <v>0</v>
      </c>
      <c r="Y341">
        <f>feed!W180</f>
        <v>0</v>
      </c>
      <c r="Z341" s="4">
        <f>V341-H341*750-K341*375-L341*375</f>
        <v>21519</v>
      </c>
      <c r="AA341" s="8">
        <f>V341/N341</f>
        <v>14.143973214285714</v>
      </c>
      <c r="AB341" s="4">
        <f>N341/6</f>
        <v>448</v>
      </c>
      <c r="AC341" s="4">
        <f>V341/6</f>
        <v>6336.5</v>
      </c>
    </row>
    <row r="342" spans="1:29" hidden="1" x14ac:dyDescent="0.25">
      <c r="A342" t="str">
        <f>feed!A58</f>
        <v>Opallia</v>
      </c>
      <c r="B342" t="str">
        <f>feed!B58</f>
        <v>Opal</v>
      </c>
      <c r="C342" t="str">
        <f>feed!C58</f>
        <v>The Order</v>
      </c>
      <c r="D342">
        <f>SUMPRODUCT(MID(0&amp;feed!D58,LARGE(INDEX(ISNUMBER(--MID(feed!D58,ROW($1:$19),1))*
ROW($1:$19),0),ROW($1:$19))+1,1)*10^ROW($1:$19)/10)</f>
        <v>114</v>
      </c>
      <c r="E342">
        <f>SUMPRODUCT(MID(0&amp;feed!E58,LARGE(INDEX(ISNUMBER(--MID(feed!E58,ROW($1:$19),1))*
ROW($1:$19),0),ROW($1:$19))+1,1)*10^ROW($1:$19)/10)</f>
        <v>12</v>
      </c>
      <c r="F342" t="str">
        <f>feed!F58</f>
        <v>Korean War surplus</v>
      </c>
      <c r="G342" t="str">
        <f>feed!G58</f>
        <v>Normal</v>
      </c>
      <c r="H342">
        <f>SUMPRODUCT(MID(0&amp;feed!H58,LARGE(INDEX(ISNUMBER(--MID(feed!H58,ROW($1:$19),1))*
ROW($1:$19),0),ROW($1:$19))+1,1)*10^ROW($1:$19)/10)</f>
        <v>3</v>
      </c>
      <c r="I342" t="str">
        <f>feed!I58</f>
        <v>Good</v>
      </c>
      <c r="J342">
        <f>SUMPRODUCT(MID(0&amp;feed!J58,LARGE(INDEX(ISNUMBER(--MID(feed!J58,ROW($1:$19),1))*
ROW($1:$19),0),ROW($1:$19))+1,1)*10^ROW($1:$19)/10)</f>
        <v>0</v>
      </c>
      <c r="K342">
        <f>SUMPRODUCT(MID(0&amp;feed!K58,LARGE(INDEX(ISNUMBER(--MID(feed!K58,ROW($1:$19),1))*
ROW($1:$19),0),ROW($1:$19))+1,1)*10^ROW($1:$19)/10)</f>
        <v>37</v>
      </c>
      <c r="L342">
        <f>SUMPRODUCT(MID(0&amp;feed!L58,LARGE(INDEX(ISNUMBER(--MID(feed!L58,ROW($1:$19),1))*
ROW($1:$19),0),ROW($1:$19))+1,1)*10^ROW($1:$19)/10)</f>
        <v>6</v>
      </c>
      <c r="M342" t="str">
        <f>feed!M58</f>
        <v>Free Market</v>
      </c>
      <c r="N342">
        <f>SUMPRODUCT(MID(0&amp;feed!N58,LARGE(INDEX(ISNUMBER(--MID(feed!N58,ROW($1:$5),1))*
ROW($1:$5),0),ROW($1:$5))+1,1)*10^ROW($1:$5)/10)</f>
        <v>3755</v>
      </c>
      <c r="O342">
        <f>SUMPRODUCT(MID(0&amp;feed!O58,LARGE(INDEX(ISNUMBER(--MID(feed!O58,ROW($1:$5),1))*
ROW($1:$5),0),ROW($1:$5))+1,1)*10^ROW($1:$5)/10)</f>
        <v>279</v>
      </c>
      <c r="P342" t="str">
        <f>feed!P58</f>
        <v>Untapped</v>
      </c>
      <c r="Q342">
        <f>IF(P342=0,40, IF(P342="Depleted",0, IF(P342="Near Depletion",10, IF(P342="Plentiful",70, IF(P342="Untapped",90,"Error")))))</f>
        <v>90</v>
      </c>
      <c r="R342" t="str">
        <f>feed!Q58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feed!R58</f>
        <v>Mesoamerica</v>
      </c>
      <c r="U342" t="str">
        <f>feed!S58</f>
        <v>United States</v>
      </c>
      <c r="V342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50060</v>
      </c>
      <c r="W342" t="str">
        <f>feed!U58</f>
        <v>http://blocgame.com/stats.php?id=63666</v>
      </c>
      <c r="X342" s="4">
        <f>SUMPRODUCT(MID(0&amp;feed!V58,LARGE(INDEX(ISNUMBER(--MID(feed!V58,ROW($1:$5),1))*
ROW($1:$5),0),ROW($1:$5))+1,1)*10^ROW($1:$5)/10)</f>
        <v>1</v>
      </c>
      <c r="Y342">
        <f>feed!W58</f>
        <v>0</v>
      </c>
      <c r="Z342" s="4">
        <f>V342-H342*750-K342*375-L342*375</f>
        <v>31685</v>
      </c>
      <c r="AA342" s="8">
        <f>V342/N342</f>
        <v>13.33155792276964</v>
      </c>
      <c r="AB342" s="4">
        <f>N342/6</f>
        <v>625.83333333333337</v>
      </c>
      <c r="AC342" s="4">
        <f>V342/6</f>
        <v>8343.3333333333339</v>
      </c>
    </row>
    <row r="343" spans="1:29" hidden="1" x14ac:dyDescent="0.25">
      <c r="A343" t="str">
        <f>feed!A194</f>
        <v>Nuwe Rhodesia</v>
      </c>
      <c r="B343" t="str">
        <f>feed!B194</f>
        <v>dudeskis</v>
      </c>
      <c r="C343" t="str">
        <f>feed!C194</f>
        <v>The Order</v>
      </c>
      <c r="D343">
        <f>SUMPRODUCT(MID(0&amp;feed!D194,LARGE(INDEX(ISNUMBER(--MID(feed!D194,ROW($1:$19),1))*
ROW($1:$19),0),ROW($1:$19))+1,1)*10^ROW($1:$19)/10)</f>
        <v>39</v>
      </c>
      <c r="E343">
        <f>SUMPRODUCT(MID(0&amp;feed!E194,LARGE(INDEX(ISNUMBER(--MID(feed!E194,ROW($1:$19),1))*
ROW($1:$19),0),ROW($1:$19))+1,1)*10^ROW($1:$19)/10)</f>
        <v>17</v>
      </c>
      <c r="F343" t="str">
        <f>feed!F194</f>
        <v>Vietnam War surplus</v>
      </c>
      <c r="G343" t="str">
        <f>feed!G194</f>
        <v>Nice</v>
      </c>
      <c r="H343">
        <f>SUMPRODUCT(MID(0&amp;feed!H194,LARGE(INDEX(ISNUMBER(--MID(feed!H194,ROW($1:$19),1))*
ROW($1:$19),0),ROW($1:$19))+1,1)*10^ROW($1:$19)/10)</f>
        <v>3</v>
      </c>
      <c r="I343" t="str">
        <f>feed!I194</f>
        <v>Elite</v>
      </c>
      <c r="J343">
        <f>SUMPRODUCT(MID(0&amp;feed!J194,LARGE(INDEX(ISNUMBER(--MID(feed!J194,ROW($1:$19),1))*
ROW($1:$19),0),ROW($1:$19))+1,1)*10^ROW($1:$19)/10)</f>
        <v>0</v>
      </c>
      <c r="K343">
        <f>SUMPRODUCT(MID(0&amp;feed!K194,LARGE(INDEX(ISNUMBER(--MID(feed!K194,ROW($1:$19),1))*
ROW($1:$19),0),ROW($1:$19))+1,1)*10^ROW($1:$19)/10)</f>
        <v>52</v>
      </c>
      <c r="L343">
        <f>SUMPRODUCT(MID(0&amp;feed!L194,LARGE(INDEX(ISNUMBER(--MID(feed!L194,ROW($1:$19),1))*
ROW($1:$19),0),ROW($1:$19))+1,1)*10^ROW($1:$19)/10)</f>
        <v>0</v>
      </c>
      <c r="M343" t="str">
        <f>feed!M194</f>
        <v>Central Planning</v>
      </c>
      <c r="N343">
        <f>SUMPRODUCT(MID(0&amp;feed!N194,LARGE(INDEX(ISNUMBER(--MID(feed!N194,ROW($1:$5),1))*
ROW($1:$5),0),ROW($1:$5))+1,1)*10^ROW($1:$5)/10)</f>
        <v>2609</v>
      </c>
      <c r="O343">
        <f>SUMPRODUCT(MID(0&amp;feed!O194,LARGE(INDEX(ISNUMBER(--MID(feed!O194,ROW($1:$5),1))*
ROW($1:$5),0),ROW($1:$5))+1,1)*10^ROW($1:$5)/10)</f>
        <v>203</v>
      </c>
      <c r="P343" t="str">
        <f>feed!P194</f>
        <v>Plentiful</v>
      </c>
      <c r="Q343">
        <f>IF(P343=0,40, IF(P343="Depleted",0, IF(P343="Near Depletion",10, IF(P343="Plentiful",70, IF(P343="Untapped",90,"Error")))))</f>
        <v>70</v>
      </c>
      <c r="R343" t="str">
        <f>feed!Q194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feed!R194</f>
        <v>Gran Colombia</v>
      </c>
      <c r="U343" t="str">
        <f>feed!S194</f>
        <v>Soviet Union</v>
      </c>
      <c r="V34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30905</v>
      </c>
      <c r="W343" t="str">
        <f>feed!U194</f>
        <v>http://blocgame.com/stats.php?id=6338</v>
      </c>
      <c r="X343" s="4">
        <f>SUMPRODUCT(MID(0&amp;feed!V194,LARGE(INDEX(ISNUMBER(--MID(feed!V194,ROW($1:$5),1))*
ROW($1:$5),0),ROW($1:$5))+1,1)*10^ROW($1:$5)/10)</f>
        <v>0</v>
      </c>
      <c r="Y343">
        <f>feed!W194</f>
        <v>0</v>
      </c>
      <c r="Z343" s="4">
        <f>V343-H343*750-K343*375-L343*375</f>
        <v>9155</v>
      </c>
      <c r="AA343" s="8">
        <f>V343/N343</f>
        <v>11.845534687619777</v>
      </c>
      <c r="AB343" s="4">
        <f>N343/6</f>
        <v>434.83333333333331</v>
      </c>
      <c r="AC343" s="4">
        <f>V343/6</f>
        <v>5150.833333333333</v>
      </c>
    </row>
    <row r="344" spans="1:29" hidden="1" x14ac:dyDescent="0.25">
      <c r="A344" t="str">
        <f>feed!A155</f>
        <v>Boro</v>
      </c>
      <c r="B344" t="str">
        <f>feed!B155</f>
        <v>Speedy13</v>
      </c>
      <c r="C344" t="str">
        <f>feed!C155</f>
        <v>The Order</v>
      </c>
      <c r="D344">
        <f>SUMPRODUCT(MID(0&amp;feed!D155,LARGE(INDEX(ISNUMBER(--MID(feed!D155,ROW($1:$19),1))*
ROW($1:$19),0),ROW($1:$19))+1,1)*10^ROW($1:$19)/10)</f>
        <v>49</v>
      </c>
      <c r="E344">
        <f>SUMPRODUCT(MID(0&amp;feed!E155,LARGE(INDEX(ISNUMBER(--MID(feed!E155,ROW($1:$19),1))*
ROW($1:$19),0),ROW($1:$19))+1,1)*10^ROW($1:$19)/10)</f>
        <v>6</v>
      </c>
      <c r="F344" t="str">
        <f>feed!F155</f>
        <v>Second World War surplus</v>
      </c>
      <c r="G344" t="str">
        <f>feed!G155</f>
        <v>Gandhi-like</v>
      </c>
      <c r="H344">
        <f>SUMPRODUCT(MID(0&amp;feed!H155,LARGE(INDEX(ISNUMBER(--MID(feed!H155,ROW($1:$19),1))*
ROW($1:$19),0),ROW($1:$19))+1,1)*10^ROW($1:$19)/10)</f>
        <v>3</v>
      </c>
      <c r="I344" t="str">
        <f>feed!I155</f>
        <v>Elite</v>
      </c>
      <c r="J344">
        <f>SUMPRODUCT(MID(0&amp;feed!J155,LARGE(INDEX(ISNUMBER(--MID(feed!J155,ROW($1:$19),1))*
ROW($1:$19),0),ROW($1:$19))+1,1)*10^ROW($1:$19)/10)</f>
        <v>0</v>
      </c>
      <c r="K344">
        <f>SUMPRODUCT(MID(0&amp;feed!K155,LARGE(INDEX(ISNUMBER(--MID(feed!K155,ROW($1:$19),1))*
ROW($1:$19),0),ROW($1:$19))+1,1)*10^ROW($1:$19)/10)</f>
        <v>18</v>
      </c>
      <c r="L344">
        <f>SUMPRODUCT(MID(0&amp;feed!L155,LARGE(INDEX(ISNUMBER(--MID(feed!L155,ROW($1:$19),1))*
ROW($1:$19),0),ROW($1:$19))+1,1)*10^ROW($1:$19)/10)</f>
        <v>10</v>
      </c>
      <c r="M344" t="str">
        <f>feed!M155</f>
        <v>Central Planning</v>
      </c>
      <c r="N344">
        <f>SUMPRODUCT(MID(0&amp;feed!N155,LARGE(INDEX(ISNUMBER(--MID(feed!N155,ROW($1:$5),1))*
ROW($1:$5),0),ROW($1:$5))+1,1)*10^ROW($1:$5)/10)</f>
        <v>2863</v>
      </c>
      <c r="O344">
        <f>SUMPRODUCT(MID(0&amp;feed!O155,LARGE(INDEX(ISNUMBER(--MID(feed!O155,ROW($1:$5),1))*
ROW($1:$5),0),ROW($1:$5))+1,1)*10^ROW($1:$5)/10)</f>
        <v>342</v>
      </c>
      <c r="P344" t="str">
        <f>feed!P155</f>
        <v>Near Depletion</v>
      </c>
      <c r="Q344">
        <f>IF(P344=0,40, IF(P344="Depleted",0, IF(P344="Near Depletion",10, IF(P344="Plentiful",70, IF(P344="Untapped",90,"Error")))))</f>
        <v>10</v>
      </c>
      <c r="R344" t="str">
        <f>feed!Q155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feed!R155</f>
        <v>Caribbean</v>
      </c>
      <c r="U344" t="str">
        <f>feed!S155</f>
        <v>Neutral</v>
      </c>
      <c r="V344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27328</v>
      </c>
      <c r="W344" t="str">
        <f>feed!U155</f>
        <v>http://blocgame.com/stats.php?id=59257</v>
      </c>
      <c r="X344" s="4">
        <f>SUMPRODUCT(MID(0&amp;feed!V155,LARGE(INDEX(ISNUMBER(--MID(feed!V155,ROW($1:$5),1))*
ROW($1:$5),0),ROW($1:$5))+1,1)*10^ROW($1:$5)/10)</f>
        <v>0</v>
      </c>
      <c r="Y344">
        <f>feed!W155</f>
        <v>0</v>
      </c>
      <c r="Z344" s="4">
        <f>V344-H344*750-K344*375-L344*375</f>
        <v>14578</v>
      </c>
      <c r="AA344" s="8">
        <f>V344/N344</f>
        <v>9.5452322738386304</v>
      </c>
      <c r="AB344" s="4">
        <f>N344/6</f>
        <v>477.16666666666669</v>
      </c>
      <c r="AC344" s="4">
        <f>V344/6</f>
        <v>4554.666666666667</v>
      </c>
    </row>
    <row r="345" spans="1:29" hidden="1" x14ac:dyDescent="0.25">
      <c r="A345" t="str">
        <f>feed!A111</f>
        <v>Razgriskm</v>
      </c>
      <c r="B345" t="str">
        <f>feed!B111</f>
        <v>Tordus Stahl</v>
      </c>
      <c r="C345" t="str">
        <f>feed!C111</f>
        <v>Interpol</v>
      </c>
      <c r="D345">
        <f>SUMPRODUCT(MID(0&amp;feed!D111,LARGE(INDEX(ISNUMBER(--MID(feed!D111,ROW($1:$19),1))*
ROW($1:$19),0),ROW($1:$19))+1,1)*10^ROW($1:$19)/10)</f>
        <v>90</v>
      </c>
      <c r="E345">
        <f>SUMPRODUCT(MID(0&amp;feed!E111,LARGE(INDEX(ISNUMBER(--MID(feed!E111,ROW($1:$19),1))*
ROW($1:$19),0),ROW($1:$19))+1,1)*10^ROW($1:$19)/10)</f>
        <v>9</v>
      </c>
      <c r="F345" t="str">
        <f>feed!F111</f>
        <v>Second World War surplus</v>
      </c>
      <c r="G345" t="str">
        <f>feed!G111</f>
        <v>Gandhi-like</v>
      </c>
      <c r="H345">
        <f>SUMPRODUCT(MID(0&amp;feed!H111,LARGE(INDEX(ISNUMBER(--MID(feed!H111,ROW($1:$19),1))*
ROW($1:$19),0),ROW($1:$19))+1,1)*10^ROW($1:$19)/10)</f>
        <v>3</v>
      </c>
      <c r="I345" t="str">
        <f>feed!I111</f>
        <v>Good</v>
      </c>
      <c r="J345">
        <f>SUMPRODUCT(MID(0&amp;feed!J111,LARGE(INDEX(ISNUMBER(--MID(feed!J111,ROW($1:$19),1))*
ROW($1:$19),0),ROW($1:$19))+1,1)*10^ROW($1:$19)/10)</f>
        <v>0</v>
      </c>
      <c r="K345">
        <f>SUMPRODUCT(MID(0&amp;feed!K111,LARGE(INDEX(ISNUMBER(--MID(feed!K111,ROW($1:$19),1))*
ROW($1:$19),0),ROW($1:$19))+1,1)*10^ROW($1:$19)/10)</f>
        <v>26</v>
      </c>
      <c r="L345">
        <f>SUMPRODUCT(MID(0&amp;feed!L111,LARGE(INDEX(ISNUMBER(--MID(feed!L111,ROW($1:$19),1))*
ROW($1:$19),0),ROW($1:$19))+1,1)*10^ROW($1:$19)/10)</f>
        <v>13</v>
      </c>
      <c r="M345" t="str">
        <f>feed!M111</f>
        <v>Central Planning</v>
      </c>
      <c r="N345">
        <f>SUMPRODUCT(MID(0&amp;feed!N111,LARGE(INDEX(ISNUMBER(--MID(feed!N111,ROW($1:$5),1))*
ROW($1:$5),0),ROW($1:$5))+1,1)*10^ROW($1:$5)/10)</f>
        <v>3259</v>
      </c>
      <c r="O345">
        <f>SUMPRODUCT(MID(0&amp;feed!O111,LARGE(INDEX(ISNUMBER(--MID(feed!O111,ROW($1:$5),1))*
ROW($1:$5),0),ROW($1:$5))+1,1)*10^ROW($1:$5)/10)</f>
        <v>724</v>
      </c>
      <c r="P345" t="str">
        <f>feed!P111</f>
        <v>Near Depletion</v>
      </c>
      <c r="Q345">
        <f>IF(P345=0,40, IF(P345="Depleted",0, IF(P345="Near Depletion",10, IF(P345="Plentiful",70, IF(P345="Untapped",90,"Error")))))</f>
        <v>10</v>
      </c>
      <c r="R345" t="str">
        <f>feed!Q111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feed!R111</f>
        <v>West Africa</v>
      </c>
      <c r="U345" t="str">
        <f>feed!S111</f>
        <v>Soviet Union</v>
      </c>
      <c r="V345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30184</v>
      </c>
      <c r="W345" t="str">
        <f>feed!U111</f>
        <v>http://blocgame.com/stats.php?id=63117</v>
      </c>
      <c r="X345" s="4">
        <f>SUMPRODUCT(MID(0&amp;feed!V111,LARGE(INDEX(ISNUMBER(--MID(feed!V111,ROW($1:$5),1))*
ROW($1:$5),0),ROW($1:$5))+1,1)*10^ROW($1:$5)/10)</f>
        <v>0</v>
      </c>
      <c r="Y345">
        <f>feed!W111</f>
        <v>0</v>
      </c>
      <c r="Z345" s="4">
        <f>V345-H345*750-K345*375-L345*375</f>
        <v>13309</v>
      </c>
      <c r="AA345" s="8">
        <f>V345/N345</f>
        <v>9.2617367290579935</v>
      </c>
      <c r="AB345" s="4">
        <f>N345/6</f>
        <v>543.16666666666663</v>
      </c>
      <c r="AC345" s="4">
        <f>V345/6</f>
        <v>5030.666666666667</v>
      </c>
    </row>
    <row r="346" spans="1:29" hidden="1" x14ac:dyDescent="0.25">
      <c r="A346" t="str">
        <f>feed!A284</f>
        <v>Krasnyyikistan</v>
      </c>
      <c r="B346" t="str">
        <f>feed!B284</f>
        <v>JohnTheGreat</v>
      </c>
      <c r="C346" t="str">
        <f>feed!C284</f>
        <v>Socialist Arab Union</v>
      </c>
      <c r="D346">
        <f>SUMPRODUCT(MID(0&amp;feed!D284,LARGE(INDEX(ISNUMBER(--MID(feed!D284,ROW($1:$19),1))*
ROW($1:$19),0),ROW($1:$19))+1,1)*10^ROW($1:$19)/10)</f>
        <v>97</v>
      </c>
      <c r="E346">
        <f>SUMPRODUCT(MID(0&amp;feed!E284,LARGE(INDEX(ISNUMBER(--MID(feed!E284,ROW($1:$19),1))*
ROW($1:$19),0),ROW($1:$19))+1,1)*10^ROW($1:$19)/10)</f>
        <v>10</v>
      </c>
      <c r="F346" t="str">
        <f>feed!F284</f>
        <v>Korean War surplus</v>
      </c>
      <c r="G346" t="str">
        <f>feed!G284</f>
        <v>Gandhi-like</v>
      </c>
      <c r="H346">
        <f>SUMPRODUCT(MID(0&amp;feed!H284,LARGE(INDEX(ISNUMBER(--MID(feed!H284,ROW($1:$19),1))*
ROW($1:$19),0),ROW($1:$19))+1,1)*10^ROW($1:$19)/10)</f>
        <v>3</v>
      </c>
      <c r="I346" t="str">
        <f>feed!I284</f>
        <v>Standard</v>
      </c>
      <c r="J346">
        <f>SUMPRODUCT(MID(0&amp;feed!J284,LARGE(INDEX(ISNUMBER(--MID(feed!J284,ROW($1:$19),1))*
ROW($1:$19),0),ROW($1:$19))+1,1)*10^ROW($1:$19)/10)</f>
        <v>0</v>
      </c>
      <c r="K346">
        <f>SUMPRODUCT(MID(0&amp;feed!K284,LARGE(INDEX(ISNUMBER(--MID(feed!K284,ROW($1:$19),1))*
ROW($1:$19),0),ROW($1:$19))+1,1)*10^ROW($1:$19)/10)</f>
        <v>12</v>
      </c>
      <c r="L346">
        <f>SUMPRODUCT(MID(0&amp;feed!L284,LARGE(INDEX(ISNUMBER(--MID(feed!L284,ROW($1:$19),1))*
ROW($1:$19),0),ROW($1:$19))+1,1)*10^ROW($1:$19)/10)</f>
        <v>11</v>
      </c>
      <c r="M346" t="str">
        <f>feed!M284</f>
        <v>Central Planning</v>
      </c>
      <c r="N346">
        <f>SUMPRODUCT(MID(0&amp;feed!N284,LARGE(INDEX(ISNUMBER(--MID(feed!N284,ROW($1:$5),1))*
ROW($1:$5),0),ROW($1:$5))+1,1)*10^ROW($1:$5)/10)</f>
        <v>2095</v>
      </c>
      <c r="O346">
        <f>SUMPRODUCT(MID(0&amp;feed!O284,LARGE(INDEX(ISNUMBER(--MID(feed!O284,ROW($1:$5),1))*
ROW($1:$5),0),ROW($1:$5))+1,1)*10^ROW($1:$5)/10)</f>
        <v>2295</v>
      </c>
      <c r="P346" t="str">
        <f>feed!P284</f>
        <v>Untapped</v>
      </c>
      <c r="Q346">
        <f>IF(P346=0,40, IF(P346="Depleted",0, IF(P346="Near Depletion",10, IF(P346="Plentiful",70, IF(P346="Untapped",90,"Error")))))</f>
        <v>90</v>
      </c>
      <c r="R346" t="str">
        <f>feed!Q284</f>
        <v>Large</v>
      </c>
      <c r="S346">
        <f>IF(R346="None",0, IF(R346="Meagre",1.5, IF(R346="Small",3, IF(R346="Mediocre",4.5, IF(R346="Somewhat Large",6, IF(R346="Large",7.5, IF(R346="Powerful",9, IF(R346="Very Powerful",10,"Error"))))))))</f>
        <v>7.5</v>
      </c>
      <c r="T346" t="str">
        <f>feed!R284</f>
        <v>Arabia</v>
      </c>
      <c r="U346" t="str">
        <f>feed!S284</f>
        <v>Soviet Union</v>
      </c>
      <c r="V346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17735</v>
      </c>
      <c r="W346" t="str">
        <f>feed!U284</f>
        <v>http://blocgame.com/stats.php?id=50209</v>
      </c>
      <c r="X346" s="4">
        <f>SUMPRODUCT(MID(0&amp;feed!V284,LARGE(INDEX(ISNUMBER(--MID(feed!V284,ROW($1:$5),1))*
ROW($1:$5),0),ROW($1:$5))+1,1)*10^ROW($1:$5)/10)</f>
        <v>0</v>
      </c>
      <c r="Y346">
        <f>feed!W284</f>
        <v>0</v>
      </c>
      <c r="Z346" s="4">
        <f>V346-H346*750-K346*375-L346*375</f>
        <v>6860</v>
      </c>
      <c r="AA346" s="8">
        <f>V346/N346</f>
        <v>8.4653937947494029</v>
      </c>
      <c r="AB346" s="4">
        <f>N346/6</f>
        <v>349.16666666666669</v>
      </c>
      <c r="AC346" s="4">
        <f>V346/6</f>
        <v>2955.8333333333335</v>
      </c>
    </row>
    <row r="347" spans="1:29" hidden="1" x14ac:dyDescent="0.25">
      <c r="A347" t="str">
        <f>feed!A42</f>
        <v>Mirah</v>
      </c>
      <c r="B347" t="str">
        <f>feed!B42</f>
        <v>Filzah</v>
      </c>
      <c r="C347" t="str">
        <f>feed!C42</f>
        <v>The Order</v>
      </c>
      <c r="D347">
        <f>SUMPRODUCT(MID(0&amp;feed!D42,LARGE(INDEX(ISNUMBER(--MID(feed!D42,ROW($1:$19),1))*
ROW($1:$19),0),ROW($1:$19))+1,1)*10^ROW($1:$19)/10)</f>
        <v>47</v>
      </c>
      <c r="E347">
        <f>SUMPRODUCT(MID(0&amp;feed!E42,LARGE(INDEX(ISNUMBER(--MID(feed!E42,ROW($1:$19),1))*
ROW($1:$19),0),ROW($1:$19))+1,1)*10^ROW($1:$19)/10)</f>
        <v>14</v>
      </c>
      <c r="F347" t="str">
        <f>feed!F42</f>
        <v>Korean War surplus</v>
      </c>
      <c r="G347" t="str">
        <f>feed!G42</f>
        <v>Angelic</v>
      </c>
      <c r="H347">
        <f>SUMPRODUCT(MID(0&amp;feed!H42,LARGE(INDEX(ISNUMBER(--MID(feed!H42,ROW($1:$19),1))*
ROW($1:$19),0),ROW($1:$19))+1,1)*10^ROW($1:$19)/10)</f>
        <v>3</v>
      </c>
      <c r="I347" t="str">
        <f>feed!I42</f>
        <v>Undisciplined Rabble</v>
      </c>
      <c r="J347">
        <f>SUMPRODUCT(MID(0&amp;feed!J42,LARGE(INDEX(ISNUMBER(--MID(feed!J42,ROW($1:$19),1))*
ROW($1:$19),0),ROW($1:$19))+1,1)*10^ROW($1:$19)/10)</f>
        <v>0</v>
      </c>
      <c r="K347">
        <f>SUMPRODUCT(MID(0&amp;feed!K42,LARGE(INDEX(ISNUMBER(--MID(feed!K42,ROW($1:$19),1))*
ROW($1:$19),0),ROW($1:$19))+1,1)*10^ROW($1:$19)/10)</f>
        <v>26</v>
      </c>
      <c r="L347">
        <f>SUMPRODUCT(MID(0&amp;feed!L42,LARGE(INDEX(ISNUMBER(--MID(feed!L42,ROW($1:$19),1))*
ROW($1:$19),0),ROW($1:$19))+1,1)*10^ROW($1:$19)/10)</f>
        <v>12</v>
      </c>
      <c r="M347" t="str">
        <f>feed!M42</f>
        <v>Central Planning</v>
      </c>
      <c r="N347">
        <f>SUMPRODUCT(MID(0&amp;feed!N42,LARGE(INDEX(ISNUMBER(--MID(feed!N42,ROW($1:$5),1))*
ROW($1:$5),0),ROW($1:$5))+1,1)*10^ROW($1:$5)/10)</f>
        <v>4090</v>
      </c>
      <c r="O347">
        <f>SUMPRODUCT(MID(0&amp;feed!O42,LARGE(INDEX(ISNUMBER(--MID(feed!O42,ROW($1:$5),1))*
ROW($1:$5),0),ROW($1:$5))+1,1)*10^ROW($1:$5)/10)</f>
        <v>116</v>
      </c>
      <c r="P347" t="str">
        <f>feed!P42</f>
        <v>Near Depletion</v>
      </c>
      <c r="Q347">
        <f>IF(P347=0,40, IF(P347="Depleted",0, IF(P347="Near Depletion",10, IF(P347="Plentiful",70, IF(P347="Untapped",90,"Error")))))</f>
        <v>10</v>
      </c>
      <c r="R347" t="str">
        <f>feed!Q42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feed!R42</f>
        <v>China</v>
      </c>
      <c r="U347" t="str">
        <f>feed!S42</f>
        <v>Soviet Union</v>
      </c>
      <c r="V347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347" t="str">
        <f>feed!U42</f>
        <v>http://blocgame.com/stats.php?id=64191</v>
      </c>
      <c r="X347" s="4">
        <f>SUMPRODUCT(MID(0&amp;feed!V42,LARGE(INDEX(ISNUMBER(--MID(feed!V42,ROW($1:$5),1))*
ROW($1:$5),0),ROW($1:$5))+1,1)*10^ROW($1:$5)/10)</f>
        <v>0</v>
      </c>
      <c r="Y347">
        <f>feed!W42</f>
        <v>0</v>
      </c>
      <c r="Z347" s="4">
        <f>V347-H347*750-K347*375-L347*375</f>
        <v>11727</v>
      </c>
      <c r="AA347" s="8">
        <f>V347/N347</f>
        <v>6.9014669926650365</v>
      </c>
      <c r="AB347" s="4">
        <f>N347/6</f>
        <v>681.66666666666663</v>
      </c>
      <c r="AC347" s="4">
        <f>V347/6</f>
        <v>4704.5</v>
      </c>
    </row>
    <row r="348" spans="1:29" hidden="1" x14ac:dyDescent="0.25">
      <c r="A348" t="str">
        <f>feed!A10</f>
        <v>Sovngarde</v>
      </c>
      <c r="B348" t="str">
        <f>feed!B10</f>
        <v>Farron47</v>
      </c>
      <c r="C348" t="str">
        <f>feed!C10</f>
        <v>The Order</v>
      </c>
      <c r="D348">
        <f>SUMPRODUCT(MID(0&amp;feed!D10,LARGE(INDEX(ISNUMBER(--MID(feed!D10,ROW($1:$19),1))*
ROW($1:$19),0),ROW($1:$19))+1,1)*10^ROW($1:$19)/10)</f>
        <v>8</v>
      </c>
      <c r="E348">
        <f>SUMPRODUCT(MID(0&amp;feed!E10,LARGE(INDEX(ISNUMBER(--MID(feed!E10,ROW($1:$19),1))*
ROW($1:$19),0),ROW($1:$19))+1,1)*10^ROW($1:$19)/10)</f>
        <v>15</v>
      </c>
      <c r="F348" t="str">
        <f>feed!F10</f>
        <v>Korean War surplus</v>
      </c>
      <c r="G348" t="str">
        <f>feed!G10</f>
        <v>Nice</v>
      </c>
      <c r="H348">
        <f>SUMPRODUCT(MID(0&amp;feed!H10,LARGE(INDEX(ISNUMBER(--MID(feed!H10,ROW($1:$19),1))*
ROW($1:$19),0),ROW($1:$19))+1,1)*10^ROW($1:$19)/10)</f>
        <v>3</v>
      </c>
      <c r="I348" t="str">
        <f>feed!I10</f>
        <v>Undisciplined Rabble</v>
      </c>
      <c r="J348">
        <f>SUMPRODUCT(MID(0&amp;feed!J10,LARGE(INDEX(ISNUMBER(--MID(feed!J10,ROW($1:$19),1))*
ROW($1:$19),0),ROW($1:$19))+1,1)*10^ROW($1:$19)/10)</f>
        <v>0</v>
      </c>
      <c r="K348">
        <f>SUMPRODUCT(MID(0&amp;feed!K10,LARGE(INDEX(ISNUMBER(--MID(feed!K10,ROW($1:$19),1))*
ROW($1:$19),0),ROW($1:$19))+1,1)*10^ROW($1:$19)/10)</f>
        <v>35</v>
      </c>
      <c r="L348">
        <f>SUMPRODUCT(MID(0&amp;feed!L10,LARGE(INDEX(ISNUMBER(--MID(feed!L10,ROW($1:$19),1))*
ROW($1:$19),0),ROW($1:$19))+1,1)*10^ROW($1:$19)/10)</f>
        <v>8</v>
      </c>
      <c r="M348" t="str">
        <f>feed!M10</f>
        <v>Central Planning</v>
      </c>
      <c r="N348">
        <f>SUMPRODUCT(MID(0&amp;feed!N10,LARGE(INDEX(ISNUMBER(--MID(feed!N10,ROW($1:$5),1))*
ROW($1:$5),0),ROW($1:$5))+1,1)*10^ROW($1:$5)/10)</f>
        <v>5074</v>
      </c>
      <c r="O348">
        <f>SUMPRODUCT(MID(0&amp;feed!O10,LARGE(INDEX(ISNUMBER(--MID(feed!O10,ROW($1:$5),1))*
ROW($1:$5),0),ROW($1:$5))+1,1)*10^ROW($1:$5)/10)</f>
        <v>246</v>
      </c>
      <c r="P348" t="str">
        <f>feed!P10</f>
        <v>Untapped</v>
      </c>
      <c r="Q348">
        <f>IF(P348=0,40, IF(P348="Depleted",0, IF(P348="Near Depletion",10, IF(P348="Plentiful",70, IF(P348="Untapped",90,"Error")))))</f>
        <v>90</v>
      </c>
      <c r="R348" t="str">
        <f>feed!Q10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feed!R10</f>
        <v>East Indies</v>
      </c>
      <c r="U348" t="str">
        <f>feed!S10</f>
        <v>Soviet Union</v>
      </c>
      <c r="V348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348" t="str">
        <f>feed!U10</f>
        <v>http://blocgame.com/stats.php?id=62626</v>
      </c>
      <c r="X348" s="4">
        <f>SUMPRODUCT(MID(0&amp;feed!V10,LARGE(INDEX(ISNUMBER(--MID(feed!V10,ROW($1:$5),1))*
ROW($1:$5),0),ROW($1:$5))+1,1)*10^ROW($1:$5)/10)</f>
        <v>0</v>
      </c>
      <c r="Y348">
        <f>feed!W10</f>
        <v>0</v>
      </c>
      <c r="Z348" s="4">
        <f>V348-H348*750-K348*375-L348*375</f>
        <v>16488</v>
      </c>
      <c r="AA348" s="8">
        <f>V348/N348</f>
        <v>6.8709105242412294</v>
      </c>
      <c r="AB348" s="4">
        <f>N348/6</f>
        <v>845.66666666666663</v>
      </c>
      <c r="AC348" s="4">
        <f>V348/6</f>
        <v>5810.5</v>
      </c>
    </row>
    <row r="349" spans="1:29" hidden="1" x14ac:dyDescent="0.25">
      <c r="A349" t="str">
        <f>feed!A47</f>
        <v>Aryana</v>
      </c>
      <c r="B349" t="str">
        <f>feed!B47</f>
        <v>Williarsk</v>
      </c>
      <c r="C349" t="str">
        <f>feed!C47</f>
        <v>PIRATES</v>
      </c>
      <c r="D349">
        <f>SUMPRODUCT(MID(0&amp;feed!D47,LARGE(INDEX(ISNUMBER(--MID(feed!D47,ROW($1:$19),1))*
ROW($1:$19),0),ROW($1:$19))+1,1)*10^ROW($1:$19)/10)</f>
        <v>15</v>
      </c>
      <c r="E349">
        <f>SUMPRODUCT(MID(0&amp;feed!E47,LARGE(INDEX(ISNUMBER(--MID(feed!E47,ROW($1:$19),1))*
ROW($1:$19),0),ROW($1:$19))+1,1)*10^ROW($1:$19)/10)</f>
        <v>5</v>
      </c>
      <c r="F349" t="str">
        <f>feed!F47</f>
        <v>Second World War surplus</v>
      </c>
      <c r="G349" t="str">
        <f>feed!G47</f>
        <v>Axis of Evil</v>
      </c>
      <c r="H349">
        <f>SUMPRODUCT(MID(0&amp;feed!H47,LARGE(INDEX(ISNUMBER(--MID(feed!H47,ROW($1:$19),1))*
ROW($1:$19),0),ROW($1:$19))+1,1)*10^ROW($1:$19)/10)</f>
        <v>3</v>
      </c>
      <c r="I349" t="str">
        <f>feed!I47</f>
        <v>Elite</v>
      </c>
      <c r="J349">
        <f>SUMPRODUCT(MID(0&amp;feed!J47,LARGE(INDEX(ISNUMBER(--MID(feed!J47,ROW($1:$19),1))*
ROW($1:$19),0),ROW($1:$19))+1,1)*10^ROW($1:$19)/10)</f>
        <v>0</v>
      </c>
      <c r="K349">
        <f>SUMPRODUCT(MID(0&amp;feed!K47,LARGE(INDEX(ISNUMBER(--MID(feed!K47,ROW($1:$19),1))*
ROW($1:$19),0),ROW($1:$19))+1,1)*10^ROW($1:$19)/10)</f>
        <v>32</v>
      </c>
      <c r="L349">
        <f>SUMPRODUCT(MID(0&amp;feed!L47,LARGE(INDEX(ISNUMBER(--MID(feed!L47,ROW($1:$19),1))*
ROW($1:$19),0),ROW($1:$19))+1,1)*10^ROW($1:$19)/10)</f>
        <v>3</v>
      </c>
      <c r="M349" t="str">
        <f>feed!M47</f>
        <v>Central Planning</v>
      </c>
      <c r="N349">
        <f>SUMPRODUCT(MID(0&amp;feed!N47,LARGE(INDEX(ISNUMBER(--MID(feed!N47,ROW($1:$5),1))*
ROW($1:$5),0),ROW($1:$5))+1,1)*10^ROW($1:$5)/10)</f>
        <v>3935</v>
      </c>
      <c r="O349">
        <f>SUMPRODUCT(MID(0&amp;feed!O47,LARGE(INDEX(ISNUMBER(--MID(feed!O47,ROW($1:$5),1))*
ROW($1:$5),0),ROW($1:$5))+1,1)*10^ROW($1:$5)/10)</f>
        <v>96</v>
      </c>
      <c r="P349">
        <f>feed!P47</f>
        <v>0</v>
      </c>
      <c r="Q349">
        <f>IF(P349=0,40, IF(P349="Depleted",0, IF(P349="Near Depletion",10, IF(P349="Plentiful",70, IF(P349="Untapped",90,"Error")))))</f>
        <v>40</v>
      </c>
      <c r="R349" t="str">
        <f>feed!Q47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feed!R47</f>
        <v>Gran Colombia</v>
      </c>
      <c r="U349" t="str">
        <f>feed!S47</f>
        <v>Soviet Union</v>
      </c>
      <c r="V349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26875</v>
      </c>
      <c r="W349" t="str">
        <f>feed!U47</f>
        <v>http://blocgame.com/stats.php?id=2313</v>
      </c>
      <c r="X349" s="4">
        <f>SUMPRODUCT(MID(0&amp;feed!V47,LARGE(INDEX(ISNUMBER(--MID(feed!V47,ROW($1:$5),1))*
ROW($1:$5),0),ROW($1:$5))+1,1)*10^ROW($1:$5)/10)</f>
        <v>0</v>
      </c>
      <c r="Y349">
        <f>feed!W47</f>
        <v>0</v>
      </c>
      <c r="Z349" s="4">
        <f>V349-H349*750-K349*375-L349*375</f>
        <v>11500</v>
      </c>
      <c r="AA349" s="8">
        <f>V349/N349</f>
        <v>6.8297331639135956</v>
      </c>
      <c r="AB349" s="4">
        <f>N349/6</f>
        <v>655.83333333333337</v>
      </c>
      <c r="AC349" s="4">
        <f>V349/6</f>
        <v>4479.166666666667</v>
      </c>
    </row>
    <row r="350" spans="1:29" hidden="1" x14ac:dyDescent="0.25">
      <c r="A350" t="str">
        <f>feed!A93</f>
        <v>Huangdi</v>
      </c>
      <c r="B350" t="str">
        <f>feed!B93</f>
        <v>Xian Wï¿½ng</v>
      </c>
      <c r="C350" t="str">
        <f>feed!C93</f>
        <v>Interpol</v>
      </c>
      <c r="D350">
        <f>SUMPRODUCT(MID(0&amp;feed!D93,LARGE(INDEX(ISNUMBER(--MID(feed!D93,ROW($1:$19),1))*
ROW($1:$19),0),ROW($1:$19))+1,1)*10^ROW($1:$19)/10)</f>
        <v>62</v>
      </c>
      <c r="E350">
        <f>SUMPRODUCT(MID(0&amp;feed!E93,LARGE(INDEX(ISNUMBER(--MID(feed!E93,ROW($1:$19),1))*
ROW($1:$19),0),ROW($1:$19))+1,1)*10^ROW($1:$19)/10)</f>
        <v>2</v>
      </c>
      <c r="F350" t="str">
        <f>feed!F93</f>
        <v>Korean War surplus</v>
      </c>
      <c r="G350" t="str">
        <f>feed!G93</f>
        <v>Gandhi-like</v>
      </c>
      <c r="H350">
        <f>SUMPRODUCT(MID(0&amp;feed!H93,LARGE(INDEX(ISNUMBER(--MID(feed!H93,ROW($1:$19),1))*
ROW($1:$19),0),ROW($1:$19))+1,1)*10^ROW($1:$19)/10)</f>
        <v>3</v>
      </c>
      <c r="I350" t="str">
        <f>feed!I93</f>
        <v>Elite</v>
      </c>
      <c r="J350">
        <f>SUMPRODUCT(MID(0&amp;feed!J93,LARGE(INDEX(ISNUMBER(--MID(feed!J93,ROW($1:$19),1))*
ROW($1:$19),0),ROW($1:$19))+1,1)*10^ROW($1:$19)/10)</f>
        <v>0</v>
      </c>
      <c r="K350">
        <f>SUMPRODUCT(MID(0&amp;feed!K93,LARGE(INDEX(ISNUMBER(--MID(feed!K93,ROW($1:$19),1))*
ROW($1:$19),0),ROW($1:$19))+1,1)*10^ROW($1:$19)/10)</f>
        <v>13</v>
      </c>
      <c r="L350">
        <f>SUMPRODUCT(MID(0&amp;feed!L93,LARGE(INDEX(ISNUMBER(--MID(feed!L93,ROW($1:$19),1))*
ROW($1:$19),0),ROW($1:$19))+1,1)*10^ROW($1:$19)/10)</f>
        <v>7</v>
      </c>
      <c r="M350" t="str">
        <f>feed!M93</f>
        <v>Free Market</v>
      </c>
      <c r="N350">
        <f>SUMPRODUCT(MID(0&amp;feed!N93,LARGE(INDEX(ISNUMBER(--MID(feed!N93,ROW($1:$5),1))*
ROW($1:$5),0),ROW($1:$5))+1,1)*10^ROW($1:$5)/10)</f>
        <v>3405</v>
      </c>
      <c r="O350">
        <f>SUMPRODUCT(MID(0&amp;feed!O93,LARGE(INDEX(ISNUMBER(--MID(feed!O93,ROW($1:$5),1))*
ROW($1:$5),0),ROW($1:$5))+1,1)*10^ROW($1:$5)/10)</f>
        <v>161</v>
      </c>
      <c r="P350" t="str">
        <f>feed!P93</f>
        <v>Plentiful</v>
      </c>
      <c r="Q350">
        <f>IF(P350=0,40, IF(P350="Depleted",0, IF(P350="Near Depletion",10, IF(P350="Plentiful",70, IF(P350="Untapped",90,"Error")))))</f>
        <v>70</v>
      </c>
      <c r="R350" t="str">
        <f>feed!Q93</f>
        <v>Large</v>
      </c>
      <c r="S350">
        <f>IF(R350="None",0, IF(R350="Meagre",1.5, IF(R350="Small",3, IF(R350="Mediocre",4.5, IF(R350="Somewhat Large",6, IF(R350="Large",7.5, IF(R350="Powerful",9, IF(R350="Very Powerful",10,"Error"))))))))</f>
        <v>7.5</v>
      </c>
      <c r="T350" t="str">
        <f>feed!R93</f>
        <v>China</v>
      </c>
      <c r="U350" t="str">
        <f>feed!S93</f>
        <v>United States</v>
      </c>
      <c r="V350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350" t="str">
        <f>feed!U93</f>
        <v>http://blocgame.com/stats.php?id=59776</v>
      </c>
      <c r="X350" s="4">
        <f>SUMPRODUCT(MID(0&amp;feed!V93,LARGE(INDEX(ISNUMBER(--MID(feed!V93,ROW($1:$5),1))*
ROW($1:$5),0),ROW($1:$5))+1,1)*10^ROW($1:$5)/10)</f>
        <v>0</v>
      </c>
      <c r="Y350">
        <f>feed!W93</f>
        <v>0</v>
      </c>
      <c r="Z350" s="4">
        <f>V350-H350*750-K350*375-L350*375</f>
        <v>8493</v>
      </c>
      <c r="AA350" s="8">
        <f>V350/N350</f>
        <v>5.3577092511013218</v>
      </c>
      <c r="AB350" s="4">
        <f>N350/6</f>
        <v>567.5</v>
      </c>
      <c r="AC350" s="4">
        <f>V350/6</f>
        <v>3040.5</v>
      </c>
    </row>
    <row r="351" spans="1:29" hidden="1" x14ac:dyDescent="0.25">
      <c r="A351" t="str">
        <f>feed!A29</f>
        <v>Johor</v>
      </c>
      <c r="B351" t="str">
        <f>feed!B29</f>
        <v>Helmi Omar</v>
      </c>
      <c r="C351" t="str">
        <f>feed!C29</f>
        <v>PIRATES</v>
      </c>
      <c r="D351">
        <f>SUMPRODUCT(MID(0&amp;feed!D29,LARGE(INDEX(ISNUMBER(--MID(feed!D29,ROW($1:$19),1))*
ROW($1:$19),0),ROW($1:$19))+1,1)*10^ROW($1:$19)/10)</f>
        <v>58</v>
      </c>
      <c r="E351">
        <f>SUMPRODUCT(MID(0&amp;feed!E29,LARGE(INDEX(ISNUMBER(--MID(feed!E29,ROW($1:$19),1))*
ROW($1:$19),0),ROW($1:$19))+1,1)*10^ROW($1:$19)/10)</f>
        <v>7</v>
      </c>
      <c r="F351" t="str">
        <f>feed!F29</f>
        <v>Second World War surplus</v>
      </c>
      <c r="G351" t="str">
        <f>feed!G29</f>
        <v>Gandhi-like</v>
      </c>
      <c r="H351">
        <f>SUMPRODUCT(MID(0&amp;feed!H29,LARGE(INDEX(ISNUMBER(--MID(feed!H29,ROW($1:$19),1))*
ROW($1:$19),0),ROW($1:$19))+1,1)*10^ROW($1:$19)/10)</f>
        <v>3</v>
      </c>
      <c r="I351" t="str">
        <f>feed!I29</f>
        <v>Elite</v>
      </c>
      <c r="J351">
        <f>SUMPRODUCT(MID(0&amp;feed!J29,LARGE(INDEX(ISNUMBER(--MID(feed!J29,ROW($1:$19),1))*
ROW($1:$19),0),ROW($1:$19))+1,1)*10^ROW($1:$19)/10)</f>
        <v>0</v>
      </c>
      <c r="K351">
        <f>SUMPRODUCT(MID(0&amp;feed!K29,LARGE(INDEX(ISNUMBER(--MID(feed!K29,ROW($1:$19),1))*
ROW($1:$19),0),ROW($1:$19))+1,1)*10^ROW($1:$19)/10)</f>
        <v>10</v>
      </c>
      <c r="L351">
        <f>SUMPRODUCT(MID(0&amp;feed!L29,LARGE(INDEX(ISNUMBER(--MID(feed!L29,ROW($1:$19),1))*
ROW($1:$19),0),ROW($1:$19))+1,1)*10^ROW($1:$19)/10)</f>
        <v>6</v>
      </c>
      <c r="M351" t="str">
        <f>feed!M29</f>
        <v>Central Planning</v>
      </c>
      <c r="N351">
        <f>SUMPRODUCT(MID(0&amp;feed!N29,LARGE(INDEX(ISNUMBER(--MID(feed!N29,ROW($1:$5),1))*
ROW($1:$5),0),ROW($1:$5))+1,1)*10^ROW($1:$5)/10)</f>
        <v>4289</v>
      </c>
      <c r="O351">
        <f>SUMPRODUCT(MID(0&amp;feed!O29,LARGE(INDEX(ISNUMBER(--MID(feed!O29,ROW($1:$5),1))*
ROW($1:$5),0),ROW($1:$5))+1,1)*10^ROW($1:$5)/10)</f>
        <v>291</v>
      </c>
      <c r="P351" t="str">
        <f>feed!P29</f>
        <v>Plentiful</v>
      </c>
      <c r="Q351">
        <f>IF(P351=0,40, IF(P351="Depleted",0, IF(P351="Near Depletion",10, IF(P351="Plentiful",70, IF(P351="Untapped",90,"Error")))))</f>
        <v>70</v>
      </c>
      <c r="R351" t="str">
        <f>feed!Q29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feed!R29</f>
        <v>Pacific Rim</v>
      </c>
      <c r="U351" t="str">
        <f>feed!S29</f>
        <v>Neutral</v>
      </c>
      <c r="V351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18565</v>
      </c>
      <c r="W351" t="str">
        <f>feed!U29</f>
        <v>http://blocgame.com/stats.php?id=60442</v>
      </c>
      <c r="X351" s="4">
        <f>SUMPRODUCT(MID(0&amp;feed!V29,LARGE(INDEX(ISNUMBER(--MID(feed!V29,ROW($1:$5),1))*
ROW($1:$5),0),ROW($1:$5))+1,1)*10^ROW($1:$5)/10)</f>
        <v>0</v>
      </c>
      <c r="Y351">
        <f>feed!W29</f>
        <v>0</v>
      </c>
      <c r="Z351" s="4">
        <f>V351-H351*750-K351*375-L351*375</f>
        <v>10315</v>
      </c>
      <c r="AA351" s="8">
        <f>V351/N351</f>
        <v>4.3285148053159244</v>
      </c>
      <c r="AB351" s="4">
        <f>N351/6</f>
        <v>714.83333333333337</v>
      </c>
      <c r="AC351" s="4">
        <f>V351/6</f>
        <v>3094.1666666666665</v>
      </c>
    </row>
    <row r="352" spans="1:29" x14ac:dyDescent="0.25">
      <c r="A352" t="str">
        <f>feed!A959</f>
        <v>Opandos</v>
      </c>
      <c r="B352" t="str">
        <f>feed!B959</f>
        <v>KllK</v>
      </c>
      <c r="C352" t="str">
        <f>feed!C959</f>
        <v>The Order</v>
      </c>
      <c r="D352">
        <f>SUMPRODUCT(MID(0&amp;feed!D959,LARGE(INDEX(ISNUMBER(--MID(feed!D959,ROW($1:$19),1))*
ROW($1:$19),0),ROW($1:$19))+1,1)*10^ROW($1:$19)/10)</f>
        <v>65</v>
      </c>
      <c r="E352">
        <f>SUMPRODUCT(MID(0&amp;feed!E959,LARGE(INDEX(ISNUMBER(--MID(feed!E959,ROW($1:$19),1))*
ROW($1:$19),0),ROW($1:$19))+1,1)*10^ROW($1:$19)/10)</f>
        <v>0</v>
      </c>
      <c r="F352" t="str">
        <f>feed!F959</f>
        <v>First World War surplus</v>
      </c>
      <c r="G352" t="str">
        <f>feed!G959</f>
        <v>Gandhi-like</v>
      </c>
      <c r="H352">
        <f>SUMPRODUCT(MID(0&amp;feed!H959,LARGE(INDEX(ISNUMBER(--MID(feed!H959,ROW($1:$19),1))*
ROW($1:$19),0),ROW($1:$19))+1,1)*10^ROW($1:$19)/10)</f>
        <v>2</v>
      </c>
      <c r="I352" t="str">
        <f>feed!I959</f>
        <v>Good</v>
      </c>
      <c r="J352">
        <f>SUMPRODUCT(MID(0&amp;feed!J959,LARGE(INDEX(ISNUMBER(--MID(feed!J959,ROW($1:$19),1))*
ROW($1:$19),0),ROW($1:$19))+1,1)*10^ROW($1:$19)/10)</f>
        <v>11</v>
      </c>
      <c r="K352">
        <f>SUMPRODUCT(MID(0&amp;feed!K959,LARGE(INDEX(ISNUMBER(--MID(feed!K959,ROW($1:$19),1))*
ROW($1:$19),0),ROW($1:$19))+1,1)*10^ROW($1:$19)/10)</f>
        <v>10</v>
      </c>
      <c r="L352">
        <f>SUMPRODUCT(MID(0&amp;feed!L959,LARGE(INDEX(ISNUMBER(--MID(feed!L959,ROW($1:$19),1))*
ROW($1:$19),0),ROW($1:$19))+1,1)*10^ROW($1:$19)/10)</f>
        <v>3</v>
      </c>
      <c r="M352" t="str">
        <f>feed!M959</f>
        <v>Central Planning</v>
      </c>
      <c r="N352">
        <f>SUMPRODUCT(MID(0&amp;feed!N959,LARGE(INDEX(ISNUMBER(--MID(feed!N959,ROW($1:$5),1))*
ROW($1:$5),0),ROW($1:$5))+1,1)*10^ROW($1:$5)/10)</f>
        <v>390</v>
      </c>
      <c r="O352">
        <f>SUMPRODUCT(MID(0&amp;feed!O959,LARGE(INDEX(ISNUMBER(--MID(feed!O959,ROW($1:$5),1))*
ROW($1:$5),0),ROW($1:$5))+1,1)*10^ROW($1:$5)/10)</f>
        <v>108</v>
      </c>
      <c r="P352" t="str">
        <f>feed!P959</f>
        <v>Untapped</v>
      </c>
      <c r="Q352">
        <f>IF(P352=0,40, IF(P352="Depleted",0, IF(P352="Near Depletion",10, IF(P352="Plentiful",70, IF(P352="Untapped",90,"Error")))))</f>
        <v>90</v>
      </c>
      <c r="R352" t="str">
        <f>feed!Q959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feed!R959</f>
        <v>Indochina</v>
      </c>
      <c r="U352" t="str">
        <f>feed!S959</f>
        <v>Soviet Union</v>
      </c>
      <c r="V352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46758</v>
      </c>
      <c r="W352" t="str">
        <f>feed!U959</f>
        <v>http://blocgame.com/stats.php?id=50208</v>
      </c>
      <c r="X352" s="4">
        <f>SUMPRODUCT(MID(0&amp;feed!V959,LARGE(INDEX(ISNUMBER(--MID(feed!V959,ROW($1:$5),1))*
ROW($1:$5),0),ROW($1:$5))+1,1)*10^ROW($1:$5)/10)</f>
        <v>0</v>
      </c>
      <c r="Y352">
        <f>feed!W959</f>
        <v>0</v>
      </c>
      <c r="Z352" s="4">
        <f>V352-H352*750-K352*375-L352*375</f>
        <v>40383</v>
      </c>
      <c r="AA352" s="8">
        <f>V352/N352</f>
        <v>119.8923076923077</v>
      </c>
      <c r="AB352" s="4">
        <f>N352/6</f>
        <v>65</v>
      </c>
      <c r="AC352" s="4">
        <f>V352/6</f>
        <v>7793</v>
      </c>
    </row>
    <row r="353" spans="1:29" hidden="1" x14ac:dyDescent="0.25">
      <c r="A353" t="str">
        <f>feed!A136</f>
        <v>Gallifrey</v>
      </c>
      <c r="B353" t="str">
        <f>feed!B136</f>
        <v>The Doctor</v>
      </c>
      <c r="C353">
        <f>feed!C136</f>
        <v>0</v>
      </c>
      <c r="D353">
        <f>SUMPRODUCT(MID(0&amp;feed!D136,LARGE(INDEX(ISNUMBER(--MID(feed!D136,ROW($1:$19),1))*
ROW($1:$19),0),ROW($1:$19))+1,1)*10^ROW($1:$19)/10)</f>
        <v>9</v>
      </c>
      <c r="E353">
        <f>SUMPRODUCT(MID(0&amp;feed!E136,LARGE(INDEX(ISNUMBER(--MID(feed!E136,ROW($1:$19),1))*
ROW($1:$19),0),ROW($1:$19))+1,1)*10^ROW($1:$19)/10)</f>
        <v>0</v>
      </c>
      <c r="F353" t="str">
        <f>feed!F136</f>
        <v>First World War surplus</v>
      </c>
      <c r="G353" t="str">
        <f>feed!G136</f>
        <v>Gandhi-like</v>
      </c>
      <c r="H353">
        <f>SUMPRODUCT(MID(0&amp;feed!H136,LARGE(INDEX(ISNUMBER(--MID(feed!H136,ROW($1:$19),1))*
ROW($1:$19),0),ROW($1:$19))+1,1)*10^ROW($1:$19)/10)</f>
        <v>2</v>
      </c>
      <c r="I353" t="str">
        <f>feed!I136</f>
        <v>Standard</v>
      </c>
      <c r="J353">
        <f>SUMPRODUCT(MID(0&amp;feed!J136,LARGE(INDEX(ISNUMBER(--MID(feed!J136,ROW($1:$19),1))*
ROW($1:$19),0),ROW($1:$19))+1,1)*10^ROW($1:$19)/10)</f>
        <v>169</v>
      </c>
      <c r="K353">
        <f>SUMPRODUCT(MID(0&amp;feed!K136,LARGE(INDEX(ISNUMBER(--MID(feed!K136,ROW($1:$19),1))*
ROW($1:$19),0),ROW($1:$19))+1,1)*10^ROW($1:$19)/10)</f>
        <v>16</v>
      </c>
      <c r="L353">
        <f>SUMPRODUCT(MID(0&amp;feed!L136,LARGE(INDEX(ISNUMBER(--MID(feed!L136,ROW($1:$19),1))*
ROW($1:$19),0),ROW($1:$19))+1,1)*10^ROW($1:$19)/10)</f>
        <v>6</v>
      </c>
      <c r="M353" t="str">
        <f>feed!M136</f>
        <v>Mixed Economy</v>
      </c>
      <c r="N353">
        <f>SUMPRODUCT(MID(0&amp;feed!N136,LARGE(INDEX(ISNUMBER(--MID(feed!N136,ROW($1:$5),1))*
ROW($1:$5),0),ROW($1:$5))+1,1)*10^ROW($1:$5)/10)</f>
        <v>2964</v>
      </c>
      <c r="O353">
        <f>SUMPRODUCT(MID(0&amp;feed!O136,LARGE(INDEX(ISNUMBER(--MID(feed!O136,ROW($1:$5),1))*
ROW($1:$5),0),ROW($1:$5))+1,1)*10^ROW($1:$5)/10)</f>
        <v>224</v>
      </c>
      <c r="P353" t="str">
        <f>feed!P136</f>
        <v>Untapped</v>
      </c>
      <c r="Q353">
        <f>IF(P353=0,40, IF(P353="Depleted",0, IF(P353="Near Depletion",10, IF(P353="Plentiful",70, IF(P353="Untapped",90,"Error")))))</f>
        <v>90</v>
      </c>
      <c r="R353" t="str">
        <f>feed!Q136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feed!R136</f>
        <v>Southern Cone</v>
      </c>
      <c r="U353" t="str">
        <f>feed!S136</f>
        <v>Soviet Union</v>
      </c>
      <c r="V35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9083</v>
      </c>
      <c r="W353" t="str">
        <f>feed!U136</f>
        <v>http://blocgame.com/stats.php?id=40351</v>
      </c>
      <c r="X353" s="4">
        <f>SUMPRODUCT(MID(0&amp;feed!V136,LARGE(INDEX(ISNUMBER(--MID(feed!V136,ROW($1:$5),1))*
ROW($1:$5),0),ROW($1:$5))+1,1)*10^ROW($1:$5)/10)</f>
        <v>0</v>
      </c>
      <c r="Y353">
        <f>feed!W136</f>
        <v>0</v>
      </c>
      <c r="Z353" s="4">
        <f>V353-H353*750-K353*375-L353*375</f>
        <v>-667</v>
      </c>
      <c r="AA353" s="8">
        <f>V353/N353</f>
        <v>3.0644399460188936</v>
      </c>
      <c r="AB353" s="4">
        <f>N353/6</f>
        <v>494</v>
      </c>
      <c r="AC353" s="4">
        <f>V353/6</f>
        <v>1513.8333333333333</v>
      </c>
    </row>
    <row r="354" spans="1:29" hidden="1" x14ac:dyDescent="0.25">
      <c r="A354" t="str">
        <f>feed!A694</f>
        <v>saifullover</v>
      </c>
      <c r="B354" t="str">
        <f>feed!B694</f>
        <v>enickmalam</v>
      </c>
      <c r="C354" t="str">
        <f>feed!C694</f>
        <v>PIRATES</v>
      </c>
      <c r="D354">
        <f>SUMPRODUCT(MID(0&amp;feed!D694,LARGE(INDEX(ISNUMBER(--MID(feed!D694,ROW($1:$19),1))*
ROW($1:$19),0),ROW($1:$19))+1,1)*10^ROW($1:$19)/10)</f>
        <v>9</v>
      </c>
      <c r="E354">
        <f>SUMPRODUCT(MID(0&amp;feed!E694,LARGE(INDEX(ISNUMBER(--MID(feed!E694,ROW($1:$19),1))*
ROW($1:$19),0),ROW($1:$19))+1,1)*10^ROW($1:$19)/10)</f>
        <v>0</v>
      </c>
      <c r="F354" t="str">
        <f>feed!F694</f>
        <v>First World War surplus</v>
      </c>
      <c r="G354" t="str">
        <f>feed!G694</f>
        <v>Angelic</v>
      </c>
      <c r="H354">
        <f>SUMPRODUCT(MID(0&amp;feed!H694,LARGE(INDEX(ISNUMBER(--MID(feed!H694,ROW($1:$19),1))*
ROW($1:$19),0),ROW($1:$19))+1,1)*10^ROW($1:$19)/10)</f>
        <v>2</v>
      </c>
      <c r="I354" t="str">
        <f>feed!I694</f>
        <v>Poor</v>
      </c>
      <c r="J354">
        <f>SUMPRODUCT(MID(0&amp;feed!J694,LARGE(INDEX(ISNUMBER(--MID(feed!J694,ROW($1:$19),1))*
ROW($1:$19),0),ROW($1:$19))+1,1)*10^ROW($1:$19)/10)</f>
        <v>150</v>
      </c>
      <c r="K354">
        <f>SUMPRODUCT(MID(0&amp;feed!K694,LARGE(INDEX(ISNUMBER(--MID(feed!K694,ROW($1:$19),1))*
ROW($1:$19),0),ROW($1:$19))+1,1)*10^ROW($1:$19)/10)</f>
        <v>8</v>
      </c>
      <c r="L354">
        <f>SUMPRODUCT(MID(0&amp;feed!L694,LARGE(INDEX(ISNUMBER(--MID(feed!L694,ROW($1:$19),1))*
ROW($1:$19),0),ROW($1:$19))+1,1)*10^ROW($1:$19)/10)</f>
        <v>2</v>
      </c>
      <c r="M354" t="str">
        <f>feed!M694</f>
        <v>Free Market</v>
      </c>
      <c r="N354">
        <f>SUMPRODUCT(MID(0&amp;feed!N694,LARGE(INDEX(ISNUMBER(--MID(feed!N694,ROW($1:$5),1))*
ROW($1:$5),0),ROW($1:$5))+1,1)*10^ROW($1:$5)/10)</f>
        <v>824</v>
      </c>
      <c r="O354">
        <f>SUMPRODUCT(MID(0&amp;feed!O694,LARGE(INDEX(ISNUMBER(--MID(feed!O694,ROW($1:$5),1))*
ROW($1:$5),0),ROW($1:$5))+1,1)*10^ROW($1:$5)/10)</f>
        <v>277</v>
      </c>
      <c r="P354" t="str">
        <f>feed!P694</f>
        <v>Untapped</v>
      </c>
      <c r="Q354">
        <f>IF(P354=0,40, IF(P354="Depleted",0, IF(P354="Near Depletion",10, IF(P354="Plentiful",70, IF(P354="Untapped",90,"Error")))))</f>
        <v>90</v>
      </c>
      <c r="R354" t="str">
        <f>feed!Q694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feed!R694</f>
        <v>Indochina</v>
      </c>
      <c r="U354" t="str">
        <f>feed!S694</f>
        <v>Neutral</v>
      </c>
      <c r="V35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31048</v>
      </c>
      <c r="W354" t="str">
        <f>feed!U694</f>
        <v>http://blocgame.com/stats.php?id=65346</v>
      </c>
      <c r="X354" s="4">
        <f>SUMPRODUCT(MID(0&amp;feed!V694,LARGE(INDEX(ISNUMBER(--MID(feed!V694,ROW($1:$5),1))*
ROW($1:$5),0),ROW($1:$5))+1,1)*10^ROW($1:$5)/10)</f>
        <v>0</v>
      </c>
      <c r="Y354">
        <f>feed!W694</f>
        <v>0</v>
      </c>
      <c r="Z354" s="4">
        <f>V354-H354*750-K354*375-L354*375</f>
        <v>25798</v>
      </c>
      <c r="AA354" s="8">
        <f>V354/N354</f>
        <v>37.679611650485434</v>
      </c>
      <c r="AB354" s="4">
        <f>N354/6</f>
        <v>137.33333333333334</v>
      </c>
      <c r="AC354" s="4">
        <f>V354/6</f>
        <v>5174.666666666667</v>
      </c>
    </row>
    <row r="355" spans="1:29" hidden="1" x14ac:dyDescent="0.25">
      <c r="A355" t="str">
        <f>feed!A816</f>
        <v>jarheadwarriors</v>
      </c>
      <c r="B355" t="str">
        <f>feed!B816</f>
        <v>nexusraider</v>
      </c>
      <c r="C355">
        <f>feed!C816</f>
        <v>0</v>
      </c>
      <c r="D355">
        <f>SUMPRODUCT(MID(0&amp;feed!D816,LARGE(INDEX(ISNUMBER(--MID(feed!D816,ROW($1:$19),1))*
ROW($1:$19),0),ROW($1:$19))+1,1)*10^ROW($1:$19)/10)</f>
        <v>2</v>
      </c>
      <c r="E355">
        <f>SUMPRODUCT(MID(0&amp;feed!E816,LARGE(INDEX(ISNUMBER(--MID(feed!E816,ROW($1:$19),1))*
ROW($1:$19),0),ROW($1:$19))+1,1)*10^ROW($1:$19)/10)</f>
        <v>0</v>
      </c>
      <c r="F355" t="str">
        <f>feed!F816</f>
        <v>Finest of the 19th century</v>
      </c>
      <c r="G355" t="str">
        <f>feed!G816</f>
        <v>Normal</v>
      </c>
      <c r="H355">
        <f>SUMPRODUCT(MID(0&amp;feed!H816,LARGE(INDEX(ISNUMBER(--MID(feed!H816,ROW($1:$19),1))*
ROW($1:$19),0),ROW($1:$19))+1,1)*10^ROW($1:$19)/10)</f>
        <v>2</v>
      </c>
      <c r="I355" t="str">
        <f>feed!I816</f>
        <v>Undisciplined Rabble</v>
      </c>
      <c r="J355">
        <f>SUMPRODUCT(MID(0&amp;feed!J816,LARGE(INDEX(ISNUMBER(--MID(feed!J816,ROW($1:$19),1))*
ROW($1:$19),0),ROW($1:$19))+1,1)*10^ROW($1:$19)/10)</f>
        <v>148</v>
      </c>
      <c r="K355">
        <f>SUMPRODUCT(MID(0&amp;feed!K816,LARGE(INDEX(ISNUMBER(--MID(feed!K816,ROW($1:$19),1))*
ROW($1:$19),0),ROW($1:$19))+1,1)*10^ROW($1:$19)/10)</f>
        <v>4</v>
      </c>
      <c r="L355">
        <f>SUMPRODUCT(MID(0&amp;feed!L816,LARGE(INDEX(ISNUMBER(--MID(feed!L816,ROW($1:$19),1))*
ROW($1:$19),0),ROW($1:$19))+1,1)*10^ROW($1:$19)/10)</f>
        <v>2</v>
      </c>
      <c r="M355" t="str">
        <f>feed!M816</f>
        <v>Mixed Economy</v>
      </c>
      <c r="N355">
        <f>SUMPRODUCT(MID(0&amp;feed!N816,LARGE(INDEX(ISNUMBER(--MID(feed!N816,ROW($1:$5),1))*
ROW($1:$5),0),ROW($1:$5))+1,1)*10^ROW($1:$5)/10)</f>
        <v>572</v>
      </c>
      <c r="O355">
        <f>SUMPRODUCT(MID(0&amp;feed!O816,LARGE(INDEX(ISNUMBER(--MID(feed!O816,ROW($1:$5),1))*
ROW($1:$5),0),ROW($1:$5))+1,1)*10^ROW($1:$5)/10)</f>
        <v>43</v>
      </c>
      <c r="P355" t="str">
        <f>feed!P816</f>
        <v>Untapped</v>
      </c>
      <c r="Q355">
        <f>IF(P355=0,40, IF(P355="Depleted",0, IF(P355="Near Depletion",10, IF(P355="Plentiful",70, IF(P355="Untapped",90,"Error")))))</f>
        <v>90</v>
      </c>
      <c r="R355" t="str">
        <f>feed!Q816</f>
        <v>None</v>
      </c>
      <c r="S355">
        <f>IF(R355="None",0, IF(R355="Meagre",1.5, IF(R355="Small",3, IF(R355="Mediocre",4.5, IF(R355="Somewhat Large",6, IF(R355="Large",7.5, IF(R355="Powerful",9, IF(R355="Very Powerful",10,"Error"))))))))</f>
        <v>0</v>
      </c>
      <c r="T355" t="str">
        <f>feed!R816</f>
        <v>Southern Africa</v>
      </c>
      <c r="U355" t="str">
        <f>feed!S816</f>
        <v>Neutral</v>
      </c>
      <c r="V355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11081</v>
      </c>
      <c r="W355" t="str">
        <f>feed!U816</f>
        <v>http://blocgame.com/stats.php?id=64228</v>
      </c>
      <c r="X355" s="4">
        <f>SUMPRODUCT(MID(0&amp;feed!V816,LARGE(INDEX(ISNUMBER(--MID(feed!V816,ROW($1:$5),1))*
ROW($1:$5),0),ROW($1:$5))+1,1)*10^ROW($1:$5)/10)</f>
        <v>0</v>
      </c>
      <c r="Y355">
        <f>feed!W816</f>
        <v>0</v>
      </c>
      <c r="Z355" s="4">
        <f>V355-H355*750-K355*375-L355*375</f>
        <v>7331</v>
      </c>
      <c r="AA355" s="8">
        <f>V355/N355</f>
        <v>19.372377622377623</v>
      </c>
      <c r="AB355" s="4">
        <f>N355/6</f>
        <v>95.333333333333329</v>
      </c>
      <c r="AC355" s="4">
        <f>V355/6</f>
        <v>1846.8333333333333</v>
      </c>
    </row>
    <row r="356" spans="1:29" hidden="1" x14ac:dyDescent="0.25">
      <c r="A356" t="str">
        <f>feed!A407</f>
        <v>Chaouenne</v>
      </c>
      <c r="B356" t="str">
        <f>feed!B407</f>
        <v>pyrignis</v>
      </c>
      <c r="C356" t="str">
        <f>feed!C407</f>
        <v>The Hetairoi Guild</v>
      </c>
      <c r="D356">
        <f>SUMPRODUCT(MID(0&amp;feed!D407,LARGE(INDEX(ISNUMBER(--MID(feed!D407,ROW($1:$19),1))*
ROW($1:$19),0),ROW($1:$19))+1,1)*10^ROW($1:$19)/10)</f>
        <v>7</v>
      </c>
      <c r="E356">
        <f>SUMPRODUCT(MID(0&amp;feed!E407,LARGE(INDEX(ISNUMBER(--MID(feed!E407,ROW($1:$19),1))*
ROW($1:$19),0),ROW($1:$19))+1,1)*10^ROW($1:$19)/10)</f>
        <v>3</v>
      </c>
      <c r="F356" t="str">
        <f>feed!F407</f>
        <v>First World War surplus</v>
      </c>
      <c r="G356" t="str">
        <f>feed!G407</f>
        <v>Gandhi-like</v>
      </c>
      <c r="H356">
        <f>SUMPRODUCT(MID(0&amp;feed!H407,LARGE(INDEX(ISNUMBER(--MID(feed!H407,ROW($1:$19),1))*
ROW($1:$19),0),ROW($1:$19))+1,1)*10^ROW($1:$19)/10)</f>
        <v>2</v>
      </c>
      <c r="I356" t="str">
        <f>feed!I407</f>
        <v>Undisciplined Rabble</v>
      </c>
      <c r="J356">
        <f>SUMPRODUCT(MID(0&amp;feed!J407,LARGE(INDEX(ISNUMBER(--MID(feed!J407,ROW($1:$19),1))*
ROW($1:$19),0),ROW($1:$19))+1,1)*10^ROW($1:$19)/10)</f>
        <v>135</v>
      </c>
      <c r="K356">
        <f>SUMPRODUCT(MID(0&amp;feed!K407,LARGE(INDEX(ISNUMBER(--MID(feed!K407,ROW($1:$19),1))*
ROW($1:$19),0),ROW($1:$19))+1,1)*10^ROW($1:$19)/10)</f>
        <v>12</v>
      </c>
      <c r="L356">
        <f>SUMPRODUCT(MID(0&amp;feed!L407,LARGE(INDEX(ISNUMBER(--MID(feed!L407,ROW($1:$19),1))*
ROW($1:$19),0),ROW($1:$19))+1,1)*10^ROW($1:$19)/10)</f>
        <v>8</v>
      </c>
      <c r="M356" t="str">
        <f>feed!M407</f>
        <v>Central Planning</v>
      </c>
      <c r="N356">
        <f>SUMPRODUCT(MID(0&amp;feed!N407,LARGE(INDEX(ISNUMBER(--MID(feed!N407,ROW($1:$5),1))*
ROW($1:$5),0),ROW($1:$5))+1,1)*10^ROW($1:$5)/10)</f>
        <v>1623</v>
      </c>
      <c r="O356">
        <f>SUMPRODUCT(MID(0&amp;feed!O407,LARGE(INDEX(ISNUMBER(--MID(feed!O407,ROW($1:$5),1))*
ROW($1:$5),0),ROW($1:$5))+1,1)*10^ROW($1:$5)/10)</f>
        <v>2454</v>
      </c>
      <c r="P356" t="str">
        <f>feed!P407</f>
        <v>Untapped</v>
      </c>
      <c r="Q356">
        <f>IF(P356=0,40, IF(P356="Depleted",0, IF(P356="Near Depletion",10, IF(P356="Plentiful",70, IF(P356="Untapped",90,"Error")))))</f>
        <v>90</v>
      </c>
      <c r="R356" t="str">
        <f>feed!Q407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feed!R407</f>
        <v>Atlas</v>
      </c>
      <c r="U356" t="str">
        <f>feed!S407</f>
        <v>Soviet Union</v>
      </c>
      <c r="V35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24750</v>
      </c>
      <c r="W356" t="str">
        <f>feed!U407</f>
        <v>http://blocgame.com/stats.php?id=42019</v>
      </c>
      <c r="X356" s="4">
        <f>SUMPRODUCT(MID(0&amp;feed!V407,LARGE(INDEX(ISNUMBER(--MID(feed!V407,ROW($1:$5),1))*
ROW($1:$5),0),ROW($1:$5))+1,1)*10^ROW($1:$5)/10)</f>
        <v>0</v>
      </c>
      <c r="Y356">
        <f>feed!W407</f>
        <v>0</v>
      </c>
      <c r="Z356" s="4">
        <f>V356-H356*750-K356*375-L356*375</f>
        <v>15750</v>
      </c>
      <c r="AA356" s="8">
        <f>V356/N356</f>
        <v>15.249537892791128</v>
      </c>
      <c r="AB356" s="4">
        <f>N356/6</f>
        <v>270.5</v>
      </c>
      <c r="AC356" s="4">
        <f>V356/6</f>
        <v>4125</v>
      </c>
    </row>
    <row r="357" spans="1:29" hidden="1" x14ac:dyDescent="0.25">
      <c r="A357" t="str">
        <f>feed!A241</f>
        <v>PolandThePower</v>
      </c>
      <c r="B357" t="str">
        <f>feed!B241</f>
        <v>PolandThePower44</v>
      </c>
      <c r="C357">
        <f>feed!C241</f>
        <v>0</v>
      </c>
      <c r="D357">
        <f>SUMPRODUCT(MID(0&amp;feed!D241,LARGE(INDEX(ISNUMBER(--MID(feed!D241,ROW($1:$19),1))*
ROW($1:$19),0),ROW($1:$19))+1,1)*10^ROW($1:$19)/10)</f>
        <v>7</v>
      </c>
      <c r="E357">
        <f>SUMPRODUCT(MID(0&amp;feed!E241,LARGE(INDEX(ISNUMBER(--MID(feed!E241,ROW($1:$19),1))*
ROW($1:$19),0),ROW($1:$19))+1,1)*10^ROW($1:$19)/10)</f>
        <v>1</v>
      </c>
      <c r="F357" t="str">
        <f>feed!F241</f>
        <v>Second World War surplus</v>
      </c>
      <c r="G357" t="str">
        <f>feed!G241</f>
        <v>Gandhi-like</v>
      </c>
      <c r="H357">
        <f>SUMPRODUCT(MID(0&amp;feed!H241,LARGE(INDEX(ISNUMBER(--MID(feed!H241,ROW($1:$19),1))*
ROW($1:$19),0),ROW($1:$19))+1,1)*10^ROW($1:$19)/10)</f>
        <v>2</v>
      </c>
      <c r="I357" t="str">
        <f>feed!I241</f>
        <v>Standard</v>
      </c>
      <c r="J357">
        <f>SUMPRODUCT(MID(0&amp;feed!J241,LARGE(INDEX(ISNUMBER(--MID(feed!J241,ROW($1:$19),1))*
ROW($1:$19),0),ROW($1:$19))+1,1)*10^ROW($1:$19)/10)</f>
        <v>120</v>
      </c>
      <c r="K357">
        <f>SUMPRODUCT(MID(0&amp;feed!K241,LARGE(INDEX(ISNUMBER(--MID(feed!K241,ROW($1:$19),1))*
ROW($1:$19),0),ROW($1:$19))+1,1)*10^ROW($1:$19)/10)</f>
        <v>14</v>
      </c>
      <c r="L357">
        <f>SUMPRODUCT(MID(0&amp;feed!L241,LARGE(INDEX(ISNUMBER(--MID(feed!L241,ROW($1:$19),1))*
ROW($1:$19),0),ROW($1:$19))+1,1)*10^ROW($1:$19)/10)</f>
        <v>8</v>
      </c>
      <c r="M357" t="str">
        <f>feed!M241</f>
        <v>Central Planning</v>
      </c>
      <c r="N357">
        <f>SUMPRODUCT(MID(0&amp;feed!N241,LARGE(INDEX(ISNUMBER(--MID(feed!N241,ROW($1:$5),1))*
ROW($1:$5),0),ROW($1:$5))+1,1)*10^ROW($1:$5)/10)</f>
        <v>2350</v>
      </c>
      <c r="O357">
        <f>SUMPRODUCT(MID(0&amp;feed!O241,LARGE(INDEX(ISNUMBER(--MID(feed!O241,ROW($1:$5),1))*
ROW($1:$5),0),ROW($1:$5))+1,1)*10^ROW($1:$5)/10)</f>
        <v>432</v>
      </c>
      <c r="P357" t="str">
        <f>feed!P241</f>
        <v>Untapped</v>
      </c>
      <c r="Q357">
        <f>IF(P357=0,40, IF(P357="Depleted",0, IF(P357="Near Depletion",10, IF(P357="Plentiful",70, IF(P357="Untapped",90,"Error")))))</f>
        <v>90</v>
      </c>
      <c r="R357" t="str">
        <f>feed!Q241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feed!R241</f>
        <v>Mesopotamia</v>
      </c>
      <c r="U357" t="str">
        <f>feed!S241</f>
        <v>Neutral</v>
      </c>
      <c r="V357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8600</v>
      </c>
      <c r="W357" t="str">
        <f>feed!U241</f>
        <v>http://blocgame.com/stats.php?id=58217</v>
      </c>
      <c r="X357" s="4">
        <f>SUMPRODUCT(MID(0&amp;feed!V241,LARGE(INDEX(ISNUMBER(--MID(feed!V241,ROW($1:$5),1))*
ROW($1:$5),0),ROW($1:$5))+1,1)*10^ROW($1:$5)/10)</f>
        <v>0</v>
      </c>
      <c r="Y357">
        <f>feed!W241</f>
        <v>0</v>
      </c>
      <c r="Z357" s="4">
        <f>V357-H357*750-K357*375-L357*375</f>
        <v>-1150</v>
      </c>
      <c r="AA357" s="8">
        <f>V357/N357</f>
        <v>3.6595744680851063</v>
      </c>
      <c r="AB357" s="4">
        <f>N357/6</f>
        <v>391.66666666666669</v>
      </c>
      <c r="AC357" s="4">
        <f>V357/6</f>
        <v>1433.3333333333333</v>
      </c>
    </row>
    <row r="358" spans="1:29" hidden="1" x14ac:dyDescent="0.25">
      <c r="A358" t="str">
        <f>feed!A451</f>
        <v>Panzer</v>
      </c>
      <c r="B358" t="str">
        <f>feed!B451</f>
        <v>Pak43</v>
      </c>
      <c r="C358" t="str">
        <f>feed!C451</f>
        <v>The Order</v>
      </c>
      <c r="D358">
        <f>SUMPRODUCT(MID(0&amp;feed!D451,LARGE(INDEX(ISNUMBER(--MID(feed!D451,ROW($1:$19),1))*
ROW($1:$19),0),ROW($1:$19))+1,1)*10^ROW($1:$19)/10)</f>
        <v>81</v>
      </c>
      <c r="E358">
        <f>SUMPRODUCT(MID(0&amp;feed!E451,LARGE(INDEX(ISNUMBER(--MID(feed!E451,ROW($1:$19),1))*
ROW($1:$19),0),ROW($1:$19))+1,1)*10^ROW($1:$19)/10)</f>
        <v>6</v>
      </c>
      <c r="F358" t="str">
        <f>feed!F451</f>
        <v>Korean War surplus</v>
      </c>
      <c r="G358" t="str">
        <f>feed!G451</f>
        <v>Gandhi-like</v>
      </c>
      <c r="H358">
        <f>SUMPRODUCT(MID(0&amp;feed!H451,LARGE(INDEX(ISNUMBER(--MID(feed!H451,ROW($1:$19),1))*
ROW($1:$19),0),ROW($1:$19))+1,1)*10^ROW($1:$19)/10)</f>
        <v>2</v>
      </c>
      <c r="I358" t="str">
        <f>feed!I451</f>
        <v>Good</v>
      </c>
      <c r="J358">
        <f>SUMPRODUCT(MID(0&amp;feed!J451,LARGE(INDEX(ISNUMBER(--MID(feed!J451,ROW($1:$19),1))*
ROW($1:$19),0),ROW($1:$19))+1,1)*10^ROW($1:$19)/10)</f>
        <v>105</v>
      </c>
      <c r="K358">
        <f>SUMPRODUCT(MID(0&amp;feed!K451,LARGE(INDEX(ISNUMBER(--MID(feed!K451,ROW($1:$19),1))*
ROW($1:$19),0),ROW($1:$19))+1,1)*10^ROW($1:$19)/10)</f>
        <v>5</v>
      </c>
      <c r="L358">
        <f>SUMPRODUCT(MID(0&amp;feed!L451,LARGE(INDEX(ISNUMBER(--MID(feed!L451,ROW($1:$19),1))*
ROW($1:$19),0),ROW($1:$19))+1,1)*10^ROW($1:$19)/10)</f>
        <v>5</v>
      </c>
      <c r="M358" t="str">
        <f>feed!M451</f>
        <v>Central Planning</v>
      </c>
      <c r="N358">
        <f>SUMPRODUCT(MID(0&amp;feed!N451,LARGE(INDEX(ISNUMBER(--MID(feed!N451,ROW($1:$5),1))*
ROW($1:$5),0),ROW($1:$5))+1,1)*10^ROW($1:$5)/10)</f>
        <v>1463</v>
      </c>
      <c r="O358">
        <f>SUMPRODUCT(MID(0&amp;feed!O451,LARGE(INDEX(ISNUMBER(--MID(feed!O451,ROW($1:$5),1))*
ROW($1:$5),0),ROW($1:$5))+1,1)*10^ROW($1:$5)/10)</f>
        <v>108</v>
      </c>
      <c r="P358" t="str">
        <f>feed!P451</f>
        <v>Untapped</v>
      </c>
      <c r="Q358">
        <f>IF(P358=0,40, IF(P358="Depleted",0, IF(P358="Near Depletion",10, IF(P358="Plentiful",70, IF(P358="Untapped",90,"Error")))))</f>
        <v>90</v>
      </c>
      <c r="R358" t="str">
        <f>feed!Q451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feed!R451</f>
        <v>China</v>
      </c>
      <c r="U358" t="str">
        <f>feed!S451</f>
        <v>Soviet Union</v>
      </c>
      <c r="V358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37757</v>
      </c>
      <c r="W358" t="str">
        <f>feed!U451</f>
        <v>http://blocgame.com/stats.php?id=63748</v>
      </c>
      <c r="X358" s="4">
        <f>SUMPRODUCT(MID(0&amp;feed!V451,LARGE(INDEX(ISNUMBER(--MID(feed!V451,ROW($1:$5),1))*
ROW($1:$5),0),ROW($1:$5))+1,1)*10^ROW($1:$5)/10)</f>
        <v>0</v>
      </c>
      <c r="Y358">
        <f>feed!W451</f>
        <v>0</v>
      </c>
      <c r="Z358" s="4">
        <f>V358-H358*750-K358*375-L358*375</f>
        <v>32507</v>
      </c>
      <c r="AA358" s="8">
        <f>V358/N358</f>
        <v>25.807928913192072</v>
      </c>
      <c r="AB358" s="4">
        <f>N358/6</f>
        <v>243.83333333333334</v>
      </c>
      <c r="AC358" s="4">
        <f>V358/6</f>
        <v>6292.833333333333</v>
      </c>
    </row>
    <row r="359" spans="1:29" hidden="1" x14ac:dyDescent="0.25">
      <c r="A359" t="str">
        <f>feed!A452</f>
        <v>Panzer</v>
      </c>
      <c r="B359" t="str">
        <f>feed!B452</f>
        <v>Pak43</v>
      </c>
      <c r="C359" t="str">
        <f>feed!C452</f>
        <v>The Order</v>
      </c>
      <c r="D359">
        <f>SUMPRODUCT(MID(0&amp;feed!D452,LARGE(INDEX(ISNUMBER(--MID(feed!D452,ROW($1:$19),1))*
ROW($1:$19),0),ROW($1:$19))+1,1)*10^ROW($1:$19)/10)</f>
        <v>81</v>
      </c>
      <c r="E359">
        <f>SUMPRODUCT(MID(0&amp;feed!E452,LARGE(INDEX(ISNUMBER(--MID(feed!E452,ROW($1:$19),1))*
ROW($1:$19),0),ROW($1:$19))+1,1)*10^ROW($1:$19)/10)</f>
        <v>6</v>
      </c>
      <c r="F359" t="str">
        <f>feed!F452</f>
        <v>Korean War surplus</v>
      </c>
      <c r="G359" t="str">
        <f>feed!G452</f>
        <v>Gandhi-like</v>
      </c>
      <c r="H359">
        <f>SUMPRODUCT(MID(0&amp;feed!H452,LARGE(INDEX(ISNUMBER(--MID(feed!H452,ROW($1:$19),1))*
ROW($1:$19),0),ROW($1:$19))+1,1)*10^ROW($1:$19)/10)</f>
        <v>2</v>
      </c>
      <c r="I359" t="str">
        <f>feed!I452</f>
        <v>Good</v>
      </c>
      <c r="J359">
        <f>SUMPRODUCT(MID(0&amp;feed!J452,LARGE(INDEX(ISNUMBER(--MID(feed!J452,ROW($1:$19),1))*
ROW($1:$19),0),ROW($1:$19))+1,1)*10^ROW($1:$19)/10)</f>
        <v>105</v>
      </c>
      <c r="K359">
        <f>SUMPRODUCT(MID(0&amp;feed!K452,LARGE(INDEX(ISNUMBER(--MID(feed!K452,ROW($1:$19),1))*
ROW($1:$19),0),ROW($1:$19))+1,1)*10^ROW($1:$19)/10)</f>
        <v>5</v>
      </c>
      <c r="L359">
        <f>SUMPRODUCT(MID(0&amp;feed!L452,LARGE(INDEX(ISNUMBER(--MID(feed!L452,ROW($1:$19),1))*
ROW($1:$19),0),ROW($1:$19))+1,1)*10^ROW($1:$19)/10)</f>
        <v>5</v>
      </c>
      <c r="M359" t="str">
        <f>feed!M452</f>
        <v>Central Planning</v>
      </c>
      <c r="N359">
        <f>SUMPRODUCT(MID(0&amp;feed!N452,LARGE(INDEX(ISNUMBER(--MID(feed!N452,ROW($1:$5),1))*
ROW($1:$5),0),ROW($1:$5))+1,1)*10^ROW($1:$5)/10)</f>
        <v>1463</v>
      </c>
      <c r="O359">
        <f>SUMPRODUCT(MID(0&amp;feed!O452,LARGE(INDEX(ISNUMBER(--MID(feed!O452,ROW($1:$5),1))*
ROW($1:$5),0),ROW($1:$5))+1,1)*10^ROW($1:$5)/10)</f>
        <v>108</v>
      </c>
      <c r="P359" t="str">
        <f>feed!P452</f>
        <v>Untapped</v>
      </c>
      <c r="Q359">
        <f>IF(P359=0,40, IF(P359="Depleted",0, IF(P359="Near Depletion",10, IF(P359="Plentiful",70, IF(P359="Untapped",90,"Error")))))</f>
        <v>90</v>
      </c>
      <c r="R359" t="str">
        <f>feed!Q452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feed!R452</f>
        <v>China</v>
      </c>
      <c r="U359" t="str">
        <f>feed!S452</f>
        <v>Soviet Union</v>
      </c>
      <c r="V359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37757</v>
      </c>
      <c r="W359" t="str">
        <f>feed!U452</f>
        <v>http://blocgame.com/stats.php?id=63748</v>
      </c>
      <c r="X359" s="4">
        <f>SUMPRODUCT(MID(0&amp;feed!V452,LARGE(INDEX(ISNUMBER(--MID(feed!V452,ROW($1:$5),1))*
ROW($1:$5),0),ROW($1:$5))+1,1)*10^ROW($1:$5)/10)</f>
        <v>0</v>
      </c>
      <c r="Y359">
        <f>feed!W452</f>
        <v>0</v>
      </c>
      <c r="Z359" s="4">
        <f>V359-H359*750-K359*375-L359*375</f>
        <v>32507</v>
      </c>
      <c r="AA359" s="8">
        <f>V359/N359</f>
        <v>25.807928913192072</v>
      </c>
      <c r="AB359" s="4">
        <f>N359/6</f>
        <v>243.83333333333334</v>
      </c>
      <c r="AC359" s="4">
        <f>V359/6</f>
        <v>6292.833333333333</v>
      </c>
    </row>
    <row r="360" spans="1:29" hidden="1" x14ac:dyDescent="0.25">
      <c r="A360" t="str">
        <f>feed!A441</f>
        <v>Titiwangsa</v>
      </c>
      <c r="B360" t="str">
        <f>feed!B441</f>
        <v>Orga</v>
      </c>
      <c r="C360" t="str">
        <f>feed!C441</f>
        <v>PIRATES</v>
      </c>
      <c r="D360">
        <f>SUMPRODUCT(MID(0&amp;feed!D441,LARGE(INDEX(ISNUMBER(--MID(feed!D441,ROW($1:$19),1))*
ROW($1:$19),0),ROW($1:$19))+1,1)*10^ROW($1:$19)/10)</f>
        <v>58</v>
      </c>
      <c r="E360">
        <f>SUMPRODUCT(MID(0&amp;feed!E441,LARGE(INDEX(ISNUMBER(--MID(feed!E441,ROW($1:$19),1))*
ROW($1:$19),0),ROW($1:$19))+1,1)*10^ROW($1:$19)/10)</f>
        <v>2</v>
      </c>
      <c r="F360" t="str">
        <f>feed!F441</f>
        <v>Second World War surplus</v>
      </c>
      <c r="G360" t="str">
        <f>feed!G441</f>
        <v>Gandhi-like</v>
      </c>
      <c r="H360">
        <f>SUMPRODUCT(MID(0&amp;feed!H441,LARGE(INDEX(ISNUMBER(--MID(feed!H441,ROW($1:$19),1))*
ROW($1:$19),0),ROW($1:$19))+1,1)*10^ROW($1:$19)/10)</f>
        <v>2</v>
      </c>
      <c r="I360" t="str">
        <f>feed!I441</f>
        <v>Standard</v>
      </c>
      <c r="J360">
        <f>SUMPRODUCT(MID(0&amp;feed!J441,LARGE(INDEX(ISNUMBER(--MID(feed!J441,ROW($1:$19),1))*
ROW($1:$19),0),ROW($1:$19))+1,1)*10^ROW($1:$19)/10)</f>
        <v>103</v>
      </c>
      <c r="K360">
        <f>SUMPRODUCT(MID(0&amp;feed!K441,LARGE(INDEX(ISNUMBER(--MID(feed!K441,ROW($1:$19),1))*
ROW($1:$19),0),ROW($1:$19))+1,1)*10^ROW($1:$19)/10)</f>
        <v>8</v>
      </c>
      <c r="L360">
        <f>SUMPRODUCT(MID(0&amp;feed!L441,LARGE(INDEX(ISNUMBER(--MID(feed!L441,ROW($1:$19),1))*
ROW($1:$19),0),ROW($1:$19))+1,1)*10^ROW($1:$19)/10)</f>
        <v>6</v>
      </c>
      <c r="M360" t="str">
        <f>feed!M441</f>
        <v>Central Planning</v>
      </c>
      <c r="N360">
        <f>SUMPRODUCT(MID(0&amp;feed!N441,LARGE(INDEX(ISNUMBER(--MID(feed!N441,ROW($1:$5),1))*
ROW($1:$5),0),ROW($1:$5))+1,1)*10^ROW($1:$5)/10)</f>
        <v>1517</v>
      </c>
      <c r="O360">
        <f>SUMPRODUCT(MID(0&amp;feed!O441,LARGE(INDEX(ISNUMBER(--MID(feed!O441,ROW($1:$5),1))*
ROW($1:$5),0),ROW($1:$5))+1,1)*10^ROW($1:$5)/10)</f>
        <v>6</v>
      </c>
      <c r="P360" t="str">
        <f>feed!P441</f>
        <v>Untapped</v>
      </c>
      <c r="Q360">
        <f>IF(P360=0,40, IF(P360="Depleted",0, IF(P360="Near Depletion",10, IF(P360="Plentiful",70, IF(P360="Untapped",90,"Error")))))</f>
        <v>90</v>
      </c>
      <c r="R360" t="str">
        <f>feed!Q441</f>
        <v>Powerful</v>
      </c>
      <c r="S360">
        <f>IF(R360="None",0, IF(R360="Meagre",1.5, IF(R360="Small",3, IF(R360="Mediocre",4.5, IF(R360="Somewhat Large",6, IF(R360="Large",7.5, IF(R360="Powerful",9, IF(R360="Very Powerful",10,"Error"))))))))</f>
        <v>9</v>
      </c>
      <c r="T360" t="str">
        <f>feed!R441</f>
        <v>East Indies</v>
      </c>
      <c r="U360" t="str">
        <f>feed!S441</f>
        <v>Soviet Union</v>
      </c>
      <c r="V360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18368</v>
      </c>
      <c r="W360" t="str">
        <f>feed!U441</f>
        <v>http://blocgame.com/stats.php?id=61596</v>
      </c>
      <c r="X360" s="4">
        <f>SUMPRODUCT(MID(0&amp;feed!V441,LARGE(INDEX(ISNUMBER(--MID(feed!V441,ROW($1:$5),1))*
ROW($1:$5),0),ROW($1:$5))+1,1)*10^ROW($1:$5)/10)</f>
        <v>0</v>
      </c>
      <c r="Y360">
        <f>feed!W441</f>
        <v>0</v>
      </c>
      <c r="Z360" s="4">
        <f>V360-H360*750-K360*375-L360*375</f>
        <v>11618</v>
      </c>
      <c r="AA360" s="8">
        <f>V360/N360</f>
        <v>12.108108108108109</v>
      </c>
      <c r="AB360" s="4">
        <f>N360/6</f>
        <v>252.83333333333334</v>
      </c>
      <c r="AC360" s="4">
        <f>V360/6</f>
        <v>3061.3333333333335</v>
      </c>
    </row>
    <row r="361" spans="1:29" hidden="1" x14ac:dyDescent="0.25">
      <c r="A361" t="str">
        <f>feed!A139</f>
        <v>Nigiria</v>
      </c>
      <c r="B361" t="str">
        <f>feed!B139</f>
        <v>Tripster60</v>
      </c>
      <c r="C361" t="str">
        <f>feed!C139</f>
        <v>The Order</v>
      </c>
      <c r="D361">
        <f>SUMPRODUCT(MID(0&amp;feed!D139,LARGE(INDEX(ISNUMBER(--MID(feed!D139,ROW($1:$19),1))*
ROW($1:$19),0),ROW($1:$19))+1,1)*10^ROW($1:$19)/10)</f>
        <v>41</v>
      </c>
      <c r="E361">
        <f>SUMPRODUCT(MID(0&amp;feed!E139,LARGE(INDEX(ISNUMBER(--MID(feed!E139,ROW($1:$19),1))*
ROW($1:$19),0),ROW($1:$19))+1,1)*10^ROW($1:$19)/10)</f>
        <v>0</v>
      </c>
      <c r="F361" t="str">
        <f>feed!F139</f>
        <v>Second World War surplus</v>
      </c>
      <c r="G361" t="str">
        <f>feed!G139</f>
        <v>Gandhi-like</v>
      </c>
      <c r="H361">
        <f>SUMPRODUCT(MID(0&amp;feed!H139,LARGE(INDEX(ISNUMBER(--MID(feed!H139,ROW($1:$19),1))*
ROW($1:$19),0),ROW($1:$19))+1,1)*10^ROW($1:$19)/10)</f>
        <v>2</v>
      </c>
      <c r="I361" t="str">
        <f>feed!I139</f>
        <v>Good</v>
      </c>
      <c r="J361">
        <f>SUMPRODUCT(MID(0&amp;feed!J139,LARGE(INDEX(ISNUMBER(--MID(feed!J139,ROW($1:$19),1))*
ROW($1:$19),0),ROW($1:$19))+1,1)*10^ROW($1:$19)/10)</f>
        <v>96</v>
      </c>
      <c r="K361">
        <f>SUMPRODUCT(MID(0&amp;feed!K139,LARGE(INDEX(ISNUMBER(--MID(feed!K139,ROW($1:$19),1))*
ROW($1:$19),0),ROW($1:$19))+1,1)*10^ROW($1:$19)/10)</f>
        <v>13</v>
      </c>
      <c r="L361">
        <f>SUMPRODUCT(MID(0&amp;feed!L139,LARGE(INDEX(ISNUMBER(--MID(feed!L139,ROW($1:$19),1))*
ROW($1:$19),0),ROW($1:$19))+1,1)*10^ROW($1:$19)/10)</f>
        <v>5</v>
      </c>
      <c r="M361" t="str">
        <f>feed!M139</f>
        <v>Free Market</v>
      </c>
      <c r="N361">
        <f>SUMPRODUCT(MID(0&amp;feed!N139,LARGE(INDEX(ISNUMBER(--MID(feed!N139,ROW($1:$5),1))*
ROW($1:$5),0),ROW($1:$5))+1,1)*10^ROW($1:$5)/10)</f>
        <v>2950</v>
      </c>
      <c r="O361">
        <f>SUMPRODUCT(MID(0&amp;feed!O139,LARGE(INDEX(ISNUMBER(--MID(feed!O139,ROW($1:$5),1))*
ROW($1:$5),0),ROW($1:$5))+1,1)*10^ROW($1:$5)/10)</f>
        <v>392</v>
      </c>
      <c r="P361" t="str">
        <f>feed!P139</f>
        <v>Untapped</v>
      </c>
      <c r="Q361">
        <f>IF(P361=0,40, IF(P361="Depleted",0, IF(P361="Near Depletion",10, IF(P361="Plentiful",70, IF(P361="Untapped",90,"Error")))))</f>
        <v>90</v>
      </c>
      <c r="R361" t="str">
        <f>feed!Q139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feed!R139</f>
        <v>West Africa</v>
      </c>
      <c r="U361" t="str">
        <f>feed!S139</f>
        <v>United States</v>
      </c>
      <c r="V36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19029</v>
      </c>
      <c r="W361" t="str">
        <f>feed!U139</f>
        <v>http://blocgame.com/stats.php?id=46929</v>
      </c>
      <c r="X361" s="4">
        <f>SUMPRODUCT(MID(0&amp;feed!V139,LARGE(INDEX(ISNUMBER(--MID(feed!V139,ROW($1:$5),1))*
ROW($1:$5),0),ROW($1:$5))+1,1)*10^ROW($1:$5)/10)</f>
        <v>0</v>
      </c>
      <c r="Y361">
        <f>feed!W139</f>
        <v>0</v>
      </c>
      <c r="Z361" s="4">
        <f>V361-H361*750-K361*375-L361*375</f>
        <v>10779</v>
      </c>
      <c r="AA361" s="8">
        <f>V361/N361</f>
        <v>6.4505084745762709</v>
      </c>
      <c r="AB361" s="4">
        <f>N361/6</f>
        <v>491.66666666666669</v>
      </c>
      <c r="AC361" s="4">
        <f>V361/6</f>
        <v>3171.5</v>
      </c>
    </row>
    <row r="362" spans="1:29" hidden="1" x14ac:dyDescent="0.25">
      <c r="A362" t="str">
        <f>feed!A426</f>
        <v>Corn God</v>
      </c>
      <c r="B362" t="str">
        <f>feed!B426</f>
        <v>gonzi</v>
      </c>
      <c r="C362" t="str">
        <f>feed!C426</f>
        <v>The Order</v>
      </c>
      <c r="D362">
        <f>SUMPRODUCT(MID(0&amp;feed!D426,LARGE(INDEX(ISNUMBER(--MID(feed!D426,ROW($1:$19),1))*
ROW($1:$19),0),ROW($1:$19))+1,1)*10^ROW($1:$19)/10)</f>
        <v>50</v>
      </c>
      <c r="E362">
        <f>SUMPRODUCT(MID(0&amp;feed!E426,LARGE(INDEX(ISNUMBER(--MID(feed!E426,ROW($1:$19),1))*
ROW($1:$19),0),ROW($1:$19))+1,1)*10^ROW($1:$19)/10)</f>
        <v>0</v>
      </c>
      <c r="F362" t="str">
        <f>feed!F426</f>
        <v>First World War surplus</v>
      </c>
      <c r="G362" t="str">
        <f>feed!G426</f>
        <v>Gandhi-like</v>
      </c>
      <c r="H362">
        <f>SUMPRODUCT(MID(0&amp;feed!H426,LARGE(INDEX(ISNUMBER(--MID(feed!H426,ROW($1:$19),1))*
ROW($1:$19),0),ROW($1:$19))+1,1)*10^ROW($1:$19)/10)</f>
        <v>2</v>
      </c>
      <c r="I362" t="str">
        <f>feed!I426</f>
        <v>Poor</v>
      </c>
      <c r="J362">
        <f>SUMPRODUCT(MID(0&amp;feed!J426,LARGE(INDEX(ISNUMBER(--MID(feed!J426,ROW($1:$19),1))*
ROW($1:$19),0),ROW($1:$19))+1,1)*10^ROW($1:$19)/10)</f>
        <v>72</v>
      </c>
      <c r="K362">
        <f>SUMPRODUCT(MID(0&amp;feed!K426,LARGE(INDEX(ISNUMBER(--MID(feed!K426,ROW($1:$19),1))*
ROW($1:$19),0),ROW($1:$19))+1,1)*10^ROW($1:$19)/10)</f>
        <v>12</v>
      </c>
      <c r="L362">
        <f>SUMPRODUCT(MID(0&amp;feed!L426,LARGE(INDEX(ISNUMBER(--MID(feed!L426,ROW($1:$19),1))*
ROW($1:$19),0),ROW($1:$19))+1,1)*10^ROW($1:$19)/10)</f>
        <v>2</v>
      </c>
      <c r="M362" t="str">
        <f>feed!M426</f>
        <v>Central Planning</v>
      </c>
      <c r="N362">
        <f>SUMPRODUCT(MID(0&amp;feed!N426,LARGE(INDEX(ISNUMBER(--MID(feed!N426,ROW($1:$5),1))*
ROW($1:$5),0),ROW($1:$5))+1,1)*10^ROW($1:$5)/10)</f>
        <v>1570</v>
      </c>
      <c r="O362">
        <f>SUMPRODUCT(MID(0&amp;feed!O426,LARGE(INDEX(ISNUMBER(--MID(feed!O426,ROW($1:$5),1))*
ROW($1:$5),0),ROW($1:$5))+1,1)*10^ROW($1:$5)/10)</f>
        <v>36</v>
      </c>
      <c r="P362" t="str">
        <f>feed!P426</f>
        <v>Untapped</v>
      </c>
      <c r="Q362">
        <f>IF(P362=0,40, IF(P362="Depleted",0, IF(P362="Near Depletion",10, IF(P362="Plentiful",70, IF(P362="Untapped",90,"Error")))))</f>
        <v>90</v>
      </c>
      <c r="R362" t="str">
        <f>feed!Q426</f>
        <v>Meagre</v>
      </c>
      <c r="S362">
        <f>IF(R362="None",0, IF(R362="Meagre",1.5, IF(R362="Small",3, IF(R362="Mediocre",4.5, IF(R362="Somewhat Large",6, IF(R362="Large",7.5, IF(R362="Powerful",9, IF(R362="Very Powerful",10,"Error"))))))))</f>
        <v>1.5</v>
      </c>
      <c r="T362" t="str">
        <f>feed!R426</f>
        <v>Amazonia</v>
      </c>
      <c r="U362" t="str">
        <f>feed!S426</f>
        <v>Soviet Union</v>
      </c>
      <c r="V362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39703</v>
      </c>
      <c r="W362" t="str">
        <f>feed!U426</f>
        <v>http://blocgame.com/stats.php?id=64682</v>
      </c>
      <c r="X362" s="4">
        <f>SUMPRODUCT(MID(0&amp;feed!V426,LARGE(INDEX(ISNUMBER(--MID(feed!V426,ROW($1:$5),1))*
ROW($1:$5),0),ROW($1:$5))+1,1)*10^ROW($1:$5)/10)</f>
        <v>0</v>
      </c>
      <c r="Y362">
        <f>feed!W426</f>
        <v>0</v>
      </c>
      <c r="Z362" s="4">
        <f>V362-H362*750-K362*375-L362*375</f>
        <v>32953</v>
      </c>
      <c r="AA362" s="8">
        <f>V362/N362</f>
        <v>25.288535031847132</v>
      </c>
      <c r="AB362" s="4">
        <f>N362/6</f>
        <v>261.66666666666669</v>
      </c>
      <c r="AC362" s="4">
        <f>V362/6</f>
        <v>6617.166666666667</v>
      </c>
    </row>
    <row r="363" spans="1:29" hidden="1" x14ac:dyDescent="0.25">
      <c r="A363" t="str">
        <f>feed!A597</f>
        <v>Esmair</v>
      </c>
      <c r="B363" t="str">
        <f>feed!B597</f>
        <v>muffjin</v>
      </c>
      <c r="C363" t="str">
        <f>feed!C597</f>
        <v>The Order</v>
      </c>
      <c r="D363">
        <f>SUMPRODUCT(MID(0&amp;feed!D597,LARGE(INDEX(ISNUMBER(--MID(feed!D597,ROW($1:$19),1))*
ROW($1:$19),0),ROW($1:$19))+1,1)*10^ROW($1:$19)/10)</f>
        <v>90</v>
      </c>
      <c r="E363">
        <f>SUMPRODUCT(MID(0&amp;feed!E597,LARGE(INDEX(ISNUMBER(--MID(feed!E597,ROW($1:$19),1))*
ROW($1:$19),0),ROW($1:$19))+1,1)*10^ROW($1:$19)/10)</f>
        <v>1</v>
      </c>
      <c r="F363" t="str">
        <f>feed!F597</f>
        <v>Korean War surplus</v>
      </c>
      <c r="G363" t="str">
        <f>feed!G597</f>
        <v>Gandhi-like</v>
      </c>
      <c r="H363">
        <f>SUMPRODUCT(MID(0&amp;feed!H597,LARGE(INDEX(ISNUMBER(--MID(feed!H597,ROW($1:$19),1))*
ROW($1:$19),0),ROW($1:$19))+1,1)*10^ROW($1:$19)/10)</f>
        <v>2</v>
      </c>
      <c r="I363" t="str">
        <f>feed!I597</f>
        <v>Good</v>
      </c>
      <c r="J363">
        <f>SUMPRODUCT(MID(0&amp;feed!J597,LARGE(INDEX(ISNUMBER(--MID(feed!J597,ROW($1:$19),1))*
ROW($1:$19),0),ROW($1:$19))+1,1)*10^ROW($1:$19)/10)</f>
        <v>60</v>
      </c>
      <c r="K363">
        <f>SUMPRODUCT(MID(0&amp;feed!K597,LARGE(INDEX(ISNUMBER(--MID(feed!K597,ROW($1:$19),1))*
ROW($1:$19),0),ROW($1:$19))+1,1)*10^ROW($1:$19)/10)</f>
        <v>12</v>
      </c>
      <c r="L363">
        <f>SUMPRODUCT(MID(0&amp;feed!L597,LARGE(INDEX(ISNUMBER(--MID(feed!L597,ROW($1:$19),1))*
ROW($1:$19),0),ROW($1:$19))+1,1)*10^ROW($1:$19)/10)</f>
        <v>2</v>
      </c>
      <c r="M363" t="str">
        <f>feed!M597</f>
        <v>Free Market</v>
      </c>
      <c r="N363">
        <f>SUMPRODUCT(MID(0&amp;feed!N597,LARGE(INDEX(ISNUMBER(--MID(feed!N597,ROW($1:$5),1))*
ROW($1:$5),0),ROW($1:$5))+1,1)*10^ROW($1:$5)/10)</f>
        <v>1005</v>
      </c>
      <c r="O363">
        <f>SUMPRODUCT(MID(0&amp;feed!O597,LARGE(INDEX(ISNUMBER(--MID(feed!O597,ROW($1:$5),1))*
ROW($1:$5),0),ROW($1:$5))+1,1)*10^ROW($1:$5)/10)</f>
        <v>201</v>
      </c>
      <c r="P363" t="str">
        <f>feed!P597</f>
        <v>Untapped</v>
      </c>
      <c r="Q363">
        <f>IF(P363=0,40, IF(P363="Depleted",0, IF(P363="Near Depletion",10, IF(P363="Plentiful",70, IF(P363="Untapped",90,"Error")))))</f>
        <v>90</v>
      </c>
      <c r="R363" t="str">
        <f>feed!Q597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feed!R597</f>
        <v>Indochina</v>
      </c>
      <c r="U363" t="str">
        <f>feed!S597</f>
        <v>Neutral</v>
      </c>
      <c r="V363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22870</v>
      </c>
      <c r="W363" t="str">
        <f>feed!U597</f>
        <v>http://blocgame.com/stats.php?id=40882</v>
      </c>
      <c r="X363" s="4">
        <f>SUMPRODUCT(MID(0&amp;feed!V597,LARGE(INDEX(ISNUMBER(--MID(feed!V597,ROW($1:$5),1))*
ROW($1:$5),0),ROW($1:$5))+1,1)*10^ROW($1:$5)/10)</f>
        <v>0</v>
      </c>
      <c r="Y363">
        <f>feed!W597</f>
        <v>0</v>
      </c>
      <c r="Z363" s="4">
        <f>V363-H363*750-K363*375-L363*375</f>
        <v>16120</v>
      </c>
      <c r="AA363" s="8">
        <f>V363/N363</f>
        <v>22.756218905472636</v>
      </c>
      <c r="AB363" s="4">
        <f>N363/6</f>
        <v>167.5</v>
      </c>
      <c r="AC363" s="4">
        <f>V363/6</f>
        <v>3811.6666666666665</v>
      </c>
    </row>
    <row r="364" spans="1:29" hidden="1" x14ac:dyDescent="0.25">
      <c r="A364" t="str">
        <f>feed!A248</f>
        <v>methamphetamine</v>
      </c>
      <c r="B364" t="str">
        <f>feed!B248</f>
        <v>UDIN88</v>
      </c>
      <c r="C364" t="str">
        <f>feed!C248</f>
        <v>The Federal Colonies</v>
      </c>
      <c r="D364">
        <f>SUMPRODUCT(MID(0&amp;feed!D248,LARGE(INDEX(ISNUMBER(--MID(feed!D248,ROW($1:$19),1))*
ROW($1:$19),0),ROW($1:$19))+1,1)*10^ROW($1:$19)/10)</f>
        <v>8</v>
      </c>
      <c r="E364">
        <f>SUMPRODUCT(MID(0&amp;feed!E248,LARGE(INDEX(ISNUMBER(--MID(feed!E248,ROW($1:$19),1))*
ROW($1:$19),0),ROW($1:$19))+1,1)*10^ROW($1:$19)/10)</f>
        <v>0</v>
      </c>
      <c r="F364" t="str">
        <f>feed!F248</f>
        <v>Korean War surplus</v>
      </c>
      <c r="G364" t="str">
        <f>feed!G248</f>
        <v>Questionable</v>
      </c>
      <c r="H364">
        <f>SUMPRODUCT(MID(0&amp;feed!H248,LARGE(INDEX(ISNUMBER(--MID(feed!H248,ROW($1:$19),1))*
ROW($1:$19),0),ROW($1:$19))+1,1)*10^ROW($1:$19)/10)</f>
        <v>2</v>
      </c>
      <c r="I364" t="str">
        <f>feed!I248</f>
        <v>Undisciplined Rabble</v>
      </c>
      <c r="J364">
        <f>SUMPRODUCT(MID(0&amp;feed!J248,LARGE(INDEX(ISNUMBER(--MID(feed!J248,ROW($1:$19),1))*
ROW($1:$19),0),ROW($1:$19))+1,1)*10^ROW($1:$19)/10)</f>
        <v>55</v>
      </c>
      <c r="K364">
        <f>SUMPRODUCT(MID(0&amp;feed!K248,LARGE(INDEX(ISNUMBER(--MID(feed!K248,ROW($1:$19),1))*
ROW($1:$19),0),ROW($1:$19))+1,1)*10^ROW($1:$19)/10)</f>
        <v>4</v>
      </c>
      <c r="L364">
        <f>SUMPRODUCT(MID(0&amp;feed!L248,LARGE(INDEX(ISNUMBER(--MID(feed!L248,ROW($1:$19),1))*
ROW($1:$19),0),ROW($1:$19))+1,1)*10^ROW($1:$19)/10)</f>
        <v>5</v>
      </c>
      <c r="M364" t="str">
        <f>feed!M248</f>
        <v>Mixed Economy</v>
      </c>
      <c r="N364">
        <f>SUMPRODUCT(MID(0&amp;feed!N248,LARGE(INDEX(ISNUMBER(--MID(feed!N248,ROW($1:$5),1))*
ROW($1:$5),0),ROW($1:$5))+1,1)*10^ROW($1:$5)/10)</f>
        <v>2313</v>
      </c>
      <c r="O364">
        <f>SUMPRODUCT(MID(0&amp;feed!O248,LARGE(INDEX(ISNUMBER(--MID(feed!O248,ROW($1:$5),1))*
ROW($1:$5),0),ROW($1:$5))+1,1)*10^ROW($1:$5)/10)</f>
        <v>25</v>
      </c>
      <c r="P364" t="str">
        <f>feed!P248</f>
        <v>Untapped</v>
      </c>
      <c r="Q364">
        <f>IF(P364=0,40, IF(P364="Depleted",0, IF(P364="Near Depletion",10, IF(P364="Plentiful",70, IF(P364="Untapped",90,"Error")))))</f>
        <v>90</v>
      </c>
      <c r="R364" t="str">
        <f>feed!Q248</f>
        <v>Mediocre</v>
      </c>
      <c r="S364">
        <f>IF(R364="None",0, IF(R364="Meagre",1.5, IF(R364="Small",3, IF(R364="Mediocre",4.5, IF(R364="Somewhat Large",6, IF(R364="Large",7.5, IF(R364="Powerful",9, IF(R364="Very Powerful",10,"Error"))))))))</f>
        <v>4.5</v>
      </c>
      <c r="T364" t="str">
        <f>feed!R248</f>
        <v>East Indies</v>
      </c>
      <c r="U364" t="str">
        <f>feed!S248</f>
        <v>Neutral</v>
      </c>
      <c r="V36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3965</v>
      </c>
      <c r="W364" t="str">
        <f>feed!U248</f>
        <v>http://blocgame.com/stats.php?id=61702</v>
      </c>
      <c r="X364" s="4">
        <f>SUMPRODUCT(MID(0&amp;feed!V248,LARGE(INDEX(ISNUMBER(--MID(feed!V248,ROW($1:$5),1))*
ROW($1:$5),0),ROW($1:$5))+1,1)*10^ROW($1:$5)/10)</f>
        <v>0</v>
      </c>
      <c r="Y364">
        <f>feed!W248</f>
        <v>0</v>
      </c>
      <c r="Z364" s="4">
        <f>V364-H364*750-K364*375-L364*375</f>
        <v>-910</v>
      </c>
      <c r="AA364" s="8">
        <f>V364/N364</f>
        <v>1.7142239515780371</v>
      </c>
      <c r="AB364" s="4">
        <f>N364/6</f>
        <v>385.5</v>
      </c>
      <c r="AC364" s="4">
        <f>V364/6</f>
        <v>660.83333333333337</v>
      </c>
    </row>
    <row r="365" spans="1:29" hidden="1" x14ac:dyDescent="0.25">
      <c r="A365" t="str">
        <f>feed!A508</f>
        <v>Pingaslavia</v>
      </c>
      <c r="B365" t="str">
        <f>feed!B508</f>
        <v>CowsRTasty</v>
      </c>
      <c r="C365" t="str">
        <f>feed!C508</f>
        <v>Interpol</v>
      </c>
      <c r="D365">
        <f>SUMPRODUCT(MID(0&amp;feed!D508,LARGE(INDEX(ISNUMBER(--MID(feed!D508,ROW($1:$19),1))*
ROW($1:$19),0),ROW($1:$19))+1,1)*10^ROW($1:$19)/10)</f>
        <v>31</v>
      </c>
      <c r="E365">
        <f>SUMPRODUCT(MID(0&amp;feed!E508,LARGE(INDEX(ISNUMBER(--MID(feed!E508,ROW($1:$19),1))*
ROW($1:$19),0),ROW($1:$19))+1,1)*10^ROW($1:$19)/10)</f>
        <v>0</v>
      </c>
      <c r="F365" t="str">
        <f>feed!F508</f>
        <v>Korean War surplus</v>
      </c>
      <c r="G365" t="str">
        <f>feed!G508</f>
        <v>Gandhi-like</v>
      </c>
      <c r="H365">
        <f>SUMPRODUCT(MID(0&amp;feed!H508,LARGE(INDEX(ISNUMBER(--MID(feed!H508,ROW($1:$19),1))*
ROW($1:$19),0),ROW($1:$19))+1,1)*10^ROW($1:$19)/10)</f>
        <v>2</v>
      </c>
      <c r="I365" t="str">
        <f>feed!I508</f>
        <v>Elite</v>
      </c>
      <c r="J365">
        <f>SUMPRODUCT(MID(0&amp;feed!J508,LARGE(INDEX(ISNUMBER(--MID(feed!J508,ROW($1:$19),1))*
ROW($1:$19),0),ROW($1:$19))+1,1)*10^ROW($1:$19)/10)</f>
        <v>51</v>
      </c>
      <c r="K365">
        <f>SUMPRODUCT(MID(0&amp;feed!K508,LARGE(INDEX(ISNUMBER(--MID(feed!K508,ROW($1:$19),1))*
ROW($1:$19),0),ROW($1:$19))+1,1)*10^ROW($1:$19)/10)</f>
        <v>15</v>
      </c>
      <c r="L365">
        <f>SUMPRODUCT(MID(0&amp;feed!L508,LARGE(INDEX(ISNUMBER(--MID(feed!L508,ROW($1:$19),1))*
ROW($1:$19),0),ROW($1:$19))+1,1)*10^ROW($1:$19)/10)</f>
        <v>3</v>
      </c>
      <c r="M365" t="str">
        <f>feed!M508</f>
        <v>Free Market</v>
      </c>
      <c r="N365">
        <f>SUMPRODUCT(MID(0&amp;feed!N508,LARGE(INDEX(ISNUMBER(--MID(feed!N508,ROW($1:$5),1))*
ROW($1:$5),0),ROW($1:$5))+1,1)*10^ROW($1:$5)/10)</f>
        <v>1244</v>
      </c>
      <c r="O365">
        <f>SUMPRODUCT(MID(0&amp;feed!O508,LARGE(INDEX(ISNUMBER(--MID(feed!O508,ROW($1:$5),1))*
ROW($1:$5),0),ROW($1:$5))+1,1)*10^ROW($1:$5)/10)</f>
        <v>387</v>
      </c>
      <c r="P365" t="str">
        <f>feed!P508</f>
        <v>Untapped</v>
      </c>
      <c r="Q365">
        <f>IF(P365=0,40, IF(P365="Depleted",0, IF(P365="Near Depletion",10, IF(P365="Plentiful",70, IF(P365="Untapped",90,"Error")))))</f>
        <v>90</v>
      </c>
      <c r="R365" t="str">
        <f>feed!Q508</f>
        <v>Powerful</v>
      </c>
      <c r="S365">
        <f>IF(R365="None",0, IF(R365="Meagre",1.5, IF(R365="Small",3, IF(R365="Mediocre",4.5, IF(R365="Somewhat Large",6, IF(R365="Large",7.5, IF(R365="Powerful",9, IF(R365="Very Powerful",10,"Error"))))))))</f>
        <v>9</v>
      </c>
      <c r="T365" t="str">
        <f>feed!R508</f>
        <v>East Indies</v>
      </c>
      <c r="U365" t="str">
        <f>feed!S508</f>
        <v>United States</v>
      </c>
      <c r="V365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24399</v>
      </c>
      <c r="W365" t="str">
        <f>feed!U508</f>
        <v>http://blocgame.com/stats.php?id=6730</v>
      </c>
      <c r="X365" s="4">
        <f>SUMPRODUCT(MID(0&amp;feed!V508,LARGE(INDEX(ISNUMBER(--MID(feed!V508,ROW($1:$5),1))*
ROW($1:$5),0),ROW($1:$5))+1,1)*10^ROW($1:$5)/10)</f>
        <v>0</v>
      </c>
      <c r="Y365">
        <f>feed!W508</f>
        <v>0</v>
      </c>
      <c r="Z365" s="4">
        <f>V365-H365*750-K365*375-L365*375</f>
        <v>16149</v>
      </c>
      <c r="AA365" s="8">
        <f>V365/N365</f>
        <v>19.613344051446944</v>
      </c>
      <c r="AB365" s="4">
        <f>N365/6</f>
        <v>207.33333333333334</v>
      </c>
      <c r="AC365" s="4">
        <f>V365/6</f>
        <v>4066.5</v>
      </c>
    </row>
    <row r="366" spans="1:29" hidden="1" x14ac:dyDescent="0.25">
      <c r="A366" t="str">
        <f>feed!A161</f>
        <v>Andes</v>
      </c>
      <c r="B366" t="str">
        <f>feed!B161</f>
        <v>Murtox</v>
      </c>
      <c r="C366">
        <f>feed!C161</f>
        <v>0</v>
      </c>
      <c r="D366">
        <f>SUMPRODUCT(MID(0&amp;feed!D161,LARGE(INDEX(ISNUMBER(--MID(feed!D161,ROW($1:$19),1))*
ROW($1:$19),0),ROW($1:$19))+1,1)*10^ROW($1:$19)/10)</f>
        <v>23</v>
      </c>
      <c r="E366">
        <f>SUMPRODUCT(MID(0&amp;feed!E161,LARGE(INDEX(ISNUMBER(--MID(feed!E161,ROW($1:$19),1))*
ROW($1:$19),0),ROW($1:$19))+1,1)*10^ROW($1:$19)/10)</f>
        <v>0</v>
      </c>
      <c r="F366" t="str">
        <f>feed!F161</f>
        <v>Korean War surplus</v>
      </c>
      <c r="G366" t="str">
        <f>feed!G161</f>
        <v>Gandhi-like</v>
      </c>
      <c r="H366">
        <f>SUMPRODUCT(MID(0&amp;feed!H161,LARGE(INDEX(ISNUMBER(--MID(feed!H161,ROW($1:$19),1))*
ROW($1:$19),0),ROW($1:$19))+1,1)*10^ROW($1:$19)/10)</f>
        <v>2</v>
      </c>
      <c r="I366" t="str">
        <f>feed!I161</f>
        <v>Elite</v>
      </c>
      <c r="J366">
        <f>SUMPRODUCT(MID(0&amp;feed!J161,LARGE(INDEX(ISNUMBER(--MID(feed!J161,ROW($1:$19),1))*
ROW($1:$19),0),ROW($1:$19))+1,1)*10^ROW($1:$19)/10)</f>
        <v>51</v>
      </c>
      <c r="K366">
        <f>SUMPRODUCT(MID(0&amp;feed!K161,LARGE(INDEX(ISNUMBER(--MID(feed!K161,ROW($1:$19),1))*
ROW($1:$19),0),ROW($1:$19))+1,1)*10^ROW($1:$19)/10)</f>
        <v>23</v>
      </c>
      <c r="L366">
        <f>SUMPRODUCT(MID(0&amp;feed!L161,LARGE(INDEX(ISNUMBER(--MID(feed!L161,ROW($1:$19),1))*
ROW($1:$19),0),ROW($1:$19))+1,1)*10^ROW($1:$19)/10)</f>
        <v>3</v>
      </c>
      <c r="M366" t="str">
        <f>feed!M161</f>
        <v>Central Planning</v>
      </c>
      <c r="N366">
        <f>SUMPRODUCT(MID(0&amp;feed!N161,LARGE(INDEX(ISNUMBER(--MID(feed!N161,ROW($1:$5),1))*
ROW($1:$5),0),ROW($1:$5))+1,1)*10^ROW($1:$5)/10)</f>
        <v>2827</v>
      </c>
      <c r="O366">
        <f>SUMPRODUCT(MID(0&amp;feed!O161,LARGE(INDEX(ISNUMBER(--MID(feed!O161,ROW($1:$5),1))*
ROW($1:$5),0),ROW($1:$5))+1,1)*10^ROW($1:$5)/10)</f>
        <v>104</v>
      </c>
      <c r="P366" t="str">
        <f>feed!P161</f>
        <v>Near Depletion</v>
      </c>
      <c r="Q366">
        <f>IF(P366=0,40, IF(P366="Depleted",0, IF(P366="Near Depletion",10, IF(P366="Plentiful",70, IF(P366="Untapped",90,"Error")))))</f>
        <v>10</v>
      </c>
      <c r="R366" t="str">
        <f>feed!Q161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feed!R161</f>
        <v>Gran Colombia</v>
      </c>
      <c r="U366" t="str">
        <f>feed!S161</f>
        <v>Soviet Union</v>
      </c>
      <c r="V366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21075</v>
      </c>
      <c r="W366" t="str">
        <f>feed!U161</f>
        <v>http://blocgame.com/stats.php?id=51547</v>
      </c>
      <c r="X366" s="4">
        <f>SUMPRODUCT(MID(0&amp;feed!V161,LARGE(INDEX(ISNUMBER(--MID(feed!V161,ROW($1:$5),1))*
ROW($1:$5),0),ROW($1:$5))+1,1)*10^ROW($1:$5)/10)</f>
        <v>0</v>
      </c>
      <c r="Y366">
        <f>feed!W161</f>
        <v>0</v>
      </c>
      <c r="Z366" s="4">
        <f>V366-H366*750-K366*375-L366*375</f>
        <v>9825</v>
      </c>
      <c r="AA366" s="8">
        <f>V366/N366</f>
        <v>7.4548991864166965</v>
      </c>
      <c r="AB366" s="4">
        <f>N366/6</f>
        <v>471.16666666666669</v>
      </c>
      <c r="AC366" s="4">
        <f>V366/6</f>
        <v>3512.5</v>
      </c>
    </row>
    <row r="367" spans="1:29" hidden="1" x14ac:dyDescent="0.25">
      <c r="A367" t="str">
        <f>feed!A174</f>
        <v>Cuttlefish</v>
      </c>
      <c r="B367" t="str">
        <f>feed!B174</f>
        <v>DruidOfDiscord</v>
      </c>
      <c r="C367" t="str">
        <f>feed!C174</f>
        <v>Interpol</v>
      </c>
      <c r="D367">
        <f>SUMPRODUCT(MID(0&amp;feed!D174,LARGE(INDEX(ISNUMBER(--MID(feed!D174,ROW($1:$19),1))*
ROW($1:$19),0),ROW($1:$19))+1,1)*10^ROW($1:$19)/10)</f>
        <v>51</v>
      </c>
      <c r="E367">
        <f>SUMPRODUCT(MID(0&amp;feed!E174,LARGE(INDEX(ISNUMBER(--MID(feed!E174,ROW($1:$19),1))*
ROW($1:$19),0),ROW($1:$19))+1,1)*10^ROW($1:$19)/10)</f>
        <v>1</v>
      </c>
      <c r="F367" t="str">
        <f>feed!F174</f>
        <v>Second World War surplus</v>
      </c>
      <c r="G367" t="str">
        <f>feed!G174</f>
        <v>Gandhi-like</v>
      </c>
      <c r="H367">
        <f>SUMPRODUCT(MID(0&amp;feed!H174,LARGE(INDEX(ISNUMBER(--MID(feed!H174,ROW($1:$19),1))*
ROW($1:$19),0),ROW($1:$19))+1,1)*10^ROW($1:$19)/10)</f>
        <v>2</v>
      </c>
      <c r="I367" t="str">
        <f>feed!I174</f>
        <v>Good</v>
      </c>
      <c r="J367">
        <f>SUMPRODUCT(MID(0&amp;feed!J174,LARGE(INDEX(ISNUMBER(--MID(feed!J174,ROW($1:$19),1))*
ROW($1:$19),0),ROW($1:$19))+1,1)*10^ROW($1:$19)/10)</f>
        <v>48</v>
      </c>
      <c r="K367">
        <f>SUMPRODUCT(MID(0&amp;feed!K174,LARGE(INDEX(ISNUMBER(--MID(feed!K174,ROW($1:$19),1))*
ROW($1:$19),0),ROW($1:$19))+1,1)*10^ROW($1:$19)/10)</f>
        <v>4</v>
      </c>
      <c r="L367">
        <f>SUMPRODUCT(MID(0&amp;feed!L174,LARGE(INDEX(ISNUMBER(--MID(feed!L174,ROW($1:$19),1))*
ROW($1:$19),0),ROW($1:$19))+1,1)*10^ROW($1:$19)/10)</f>
        <v>3</v>
      </c>
      <c r="M367" t="str">
        <f>feed!M174</f>
        <v>Central Planning</v>
      </c>
      <c r="N367">
        <f>SUMPRODUCT(MID(0&amp;feed!N174,LARGE(INDEX(ISNUMBER(--MID(feed!N174,ROW($1:$5),1))*
ROW($1:$5),0),ROW($1:$5))+1,1)*10^ROW($1:$5)/10)</f>
        <v>2728</v>
      </c>
      <c r="O367">
        <f>SUMPRODUCT(MID(0&amp;feed!O174,LARGE(INDEX(ISNUMBER(--MID(feed!O174,ROW($1:$5),1))*
ROW($1:$5),0),ROW($1:$5))+1,1)*10^ROW($1:$5)/10)</f>
        <v>233</v>
      </c>
      <c r="P367" t="str">
        <f>feed!P174</f>
        <v>Untapped</v>
      </c>
      <c r="Q367">
        <f>IF(P367=0,40, IF(P367="Depleted",0, IF(P367="Near Depletion",10, IF(P367="Plentiful",70, IF(P367="Untapped",90,"Error")))))</f>
        <v>90</v>
      </c>
      <c r="R367" t="str">
        <f>feed!Q174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feed!R174</f>
        <v>Pacific Rim</v>
      </c>
      <c r="U367" t="str">
        <f>feed!S174</f>
        <v>United States</v>
      </c>
      <c r="V367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27304</v>
      </c>
      <c r="W367" t="str">
        <f>feed!U174</f>
        <v>http://blocgame.com/stats.php?id=63884</v>
      </c>
      <c r="X367" s="4">
        <f>SUMPRODUCT(MID(0&amp;feed!V174,LARGE(INDEX(ISNUMBER(--MID(feed!V174,ROW($1:$5),1))*
ROW($1:$5),0),ROW($1:$5))+1,1)*10^ROW($1:$5)/10)</f>
        <v>0</v>
      </c>
      <c r="Y367">
        <f>feed!W174</f>
        <v>0</v>
      </c>
      <c r="Z367" s="4">
        <f>V367-H367*750-K367*375-L367*375</f>
        <v>23179</v>
      </c>
      <c r="AA367" s="8">
        <f>V367/N367</f>
        <v>10.008797653958945</v>
      </c>
      <c r="AB367" s="4">
        <f>N367/6</f>
        <v>454.66666666666669</v>
      </c>
      <c r="AC367" s="4">
        <f>V367/6</f>
        <v>4550.666666666667</v>
      </c>
    </row>
    <row r="368" spans="1:29" hidden="1" x14ac:dyDescent="0.25">
      <c r="A368" t="str">
        <f>feed!A562</f>
        <v>Angles</v>
      </c>
      <c r="B368" t="str">
        <f>feed!B562</f>
        <v>Badman</v>
      </c>
      <c r="C368" t="str">
        <f>feed!C562</f>
        <v>SPQR</v>
      </c>
      <c r="D368">
        <f>SUMPRODUCT(MID(0&amp;feed!D562,LARGE(INDEX(ISNUMBER(--MID(feed!D562,ROW($1:$19),1))*
ROW($1:$19),0),ROW($1:$19))+1,1)*10^ROW($1:$19)/10)</f>
        <v>8</v>
      </c>
      <c r="E368">
        <f>SUMPRODUCT(MID(0&amp;feed!E562,LARGE(INDEX(ISNUMBER(--MID(feed!E562,ROW($1:$19),1))*
ROW($1:$19),0),ROW($1:$19))+1,1)*10^ROW($1:$19)/10)</f>
        <v>0</v>
      </c>
      <c r="F368" t="str">
        <f>feed!F562</f>
        <v>Second World War surplus</v>
      </c>
      <c r="G368" t="str">
        <f>feed!G562</f>
        <v>Questionable</v>
      </c>
      <c r="H368">
        <f>SUMPRODUCT(MID(0&amp;feed!H562,LARGE(INDEX(ISNUMBER(--MID(feed!H562,ROW($1:$19),1))*
ROW($1:$19),0),ROW($1:$19))+1,1)*10^ROW($1:$19)/10)</f>
        <v>2</v>
      </c>
      <c r="I368" t="str">
        <f>feed!I562</f>
        <v>Good</v>
      </c>
      <c r="J368">
        <f>SUMPRODUCT(MID(0&amp;feed!J562,LARGE(INDEX(ISNUMBER(--MID(feed!J562,ROW($1:$19),1))*
ROW($1:$19),0),ROW($1:$19))+1,1)*10^ROW($1:$19)/10)</f>
        <v>47</v>
      </c>
      <c r="K368">
        <f>SUMPRODUCT(MID(0&amp;feed!K562,LARGE(INDEX(ISNUMBER(--MID(feed!K562,ROW($1:$19),1))*
ROW($1:$19),0),ROW($1:$19))+1,1)*10^ROW($1:$19)/10)</f>
        <v>10</v>
      </c>
      <c r="L368">
        <f>SUMPRODUCT(MID(0&amp;feed!L562,LARGE(INDEX(ISNUMBER(--MID(feed!L562,ROW($1:$19),1))*
ROW($1:$19),0),ROW($1:$19))+1,1)*10^ROW($1:$19)/10)</f>
        <v>0</v>
      </c>
      <c r="M368" t="str">
        <f>feed!M562</f>
        <v>Mixed Economy</v>
      </c>
      <c r="N368">
        <f>SUMPRODUCT(MID(0&amp;feed!N562,LARGE(INDEX(ISNUMBER(--MID(feed!N562,ROW($1:$5),1))*
ROW($1:$5),0),ROW($1:$5))+1,1)*10^ROW($1:$5)/10)</f>
        <v>1105</v>
      </c>
      <c r="O368">
        <f>SUMPRODUCT(MID(0&amp;feed!O562,LARGE(INDEX(ISNUMBER(--MID(feed!O562,ROW($1:$5),1))*
ROW($1:$5),0),ROW($1:$5))+1,1)*10^ROW($1:$5)/10)</f>
        <v>0</v>
      </c>
      <c r="P368" t="str">
        <f>feed!P562</f>
        <v>Untapped</v>
      </c>
      <c r="Q368">
        <f>IF(P368=0,40, IF(P368="Depleted",0, IF(P368="Near Depletion",10, IF(P368="Plentiful",70, IF(P368="Untapped",90,"Error")))))</f>
        <v>90</v>
      </c>
      <c r="R368" t="str">
        <f>feed!Q562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feed!R562</f>
        <v>Mesopotamia</v>
      </c>
      <c r="U368" t="str">
        <f>feed!S562</f>
        <v>Neutral</v>
      </c>
      <c r="V368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11421</v>
      </c>
      <c r="W368" t="str">
        <f>feed!U562</f>
        <v>http://blocgame.com/stats.php?id=62095</v>
      </c>
      <c r="X368" s="4">
        <f>SUMPRODUCT(MID(0&amp;feed!V562,LARGE(INDEX(ISNUMBER(--MID(feed!V562,ROW($1:$5),1))*
ROW($1:$5),0),ROW($1:$5))+1,1)*10^ROW($1:$5)/10)</f>
        <v>0</v>
      </c>
      <c r="Y368">
        <f>feed!W562</f>
        <v>0</v>
      </c>
      <c r="Z368" s="4">
        <f>V368-H368*750-K368*375-L368*375</f>
        <v>6171</v>
      </c>
      <c r="AA368" s="8">
        <f>V368/N368</f>
        <v>10.335746606334842</v>
      </c>
      <c r="AB368" s="4">
        <f>N368/6</f>
        <v>184.16666666666666</v>
      </c>
      <c r="AC368" s="4">
        <f>V368/6</f>
        <v>1903.5</v>
      </c>
    </row>
    <row r="369" spans="1:29" hidden="1" x14ac:dyDescent="0.25">
      <c r="A369" t="str">
        <f>feed!A391</f>
        <v>Genowia</v>
      </c>
      <c r="B369" t="str">
        <f>feed!B391</f>
        <v>ThePole</v>
      </c>
      <c r="C369" t="str">
        <f>feed!C391</f>
        <v>The Order</v>
      </c>
      <c r="D369">
        <f>SUMPRODUCT(MID(0&amp;feed!D391,LARGE(INDEX(ISNUMBER(--MID(feed!D391,ROW($1:$19),1))*
ROW($1:$19),0),ROW($1:$19))+1,1)*10^ROW($1:$19)/10)</f>
        <v>59</v>
      </c>
      <c r="E369">
        <f>SUMPRODUCT(MID(0&amp;feed!E391,LARGE(INDEX(ISNUMBER(--MID(feed!E391,ROW($1:$19),1))*
ROW($1:$19),0),ROW($1:$19))+1,1)*10^ROW($1:$19)/10)</f>
        <v>2</v>
      </c>
      <c r="F369" t="str">
        <f>feed!F391</f>
        <v>Korean War surplus</v>
      </c>
      <c r="G369" t="str">
        <f>feed!G391</f>
        <v>Gandhi-like</v>
      </c>
      <c r="H369">
        <f>SUMPRODUCT(MID(0&amp;feed!H391,LARGE(INDEX(ISNUMBER(--MID(feed!H391,ROW($1:$19),1))*
ROW($1:$19),0),ROW($1:$19))+1,1)*10^ROW($1:$19)/10)</f>
        <v>2</v>
      </c>
      <c r="I369" t="str">
        <f>feed!I391</f>
        <v>Poor</v>
      </c>
      <c r="J369">
        <f>SUMPRODUCT(MID(0&amp;feed!J391,LARGE(INDEX(ISNUMBER(--MID(feed!J391,ROW($1:$19),1))*
ROW($1:$19),0),ROW($1:$19))+1,1)*10^ROW($1:$19)/10)</f>
        <v>45</v>
      </c>
      <c r="K369">
        <f>SUMPRODUCT(MID(0&amp;feed!K391,LARGE(INDEX(ISNUMBER(--MID(feed!K391,ROW($1:$19),1))*
ROW($1:$19),0),ROW($1:$19))+1,1)*10^ROW($1:$19)/10)</f>
        <v>16</v>
      </c>
      <c r="L369">
        <f>SUMPRODUCT(MID(0&amp;feed!L391,LARGE(INDEX(ISNUMBER(--MID(feed!L391,ROW($1:$19),1))*
ROW($1:$19),0),ROW($1:$19))+1,1)*10^ROW($1:$19)/10)</f>
        <v>6</v>
      </c>
      <c r="M369" t="str">
        <f>feed!M391</f>
        <v>Central Planning</v>
      </c>
      <c r="N369">
        <f>SUMPRODUCT(MID(0&amp;feed!N391,LARGE(INDEX(ISNUMBER(--MID(feed!N391,ROW($1:$5),1))*
ROW($1:$5),0),ROW($1:$5))+1,1)*10^ROW($1:$5)/10)</f>
        <v>1690</v>
      </c>
      <c r="O369">
        <f>SUMPRODUCT(MID(0&amp;feed!O391,LARGE(INDEX(ISNUMBER(--MID(feed!O391,ROW($1:$5),1))*
ROW($1:$5),0),ROW($1:$5))+1,1)*10^ROW($1:$5)/10)</f>
        <v>237</v>
      </c>
      <c r="P369" t="str">
        <f>feed!P391</f>
        <v>Untapped</v>
      </c>
      <c r="Q369">
        <f>IF(P369=0,40, IF(P369="Depleted",0, IF(P369="Near Depletion",10, IF(P369="Plentiful",70, IF(P369="Untapped",90,"Error")))))</f>
        <v>90</v>
      </c>
      <c r="R369" t="str">
        <f>feed!Q391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feed!R391</f>
        <v>Pacific Rim</v>
      </c>
      <c r="U369" t="str">
        <f>feed!S391</f>
        <v>Soviet Union</v>
      </c>
      <c r="V369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33584</v>
      </c>
      <c r="W369" t="str">
        <f>feed!U391</f>
        <v>http://blocgame.com/stats.php?id=50839</v>
      </c>
      <c r="X369" s="4">
        <f>SUMPRODUCT(MID(0&amp;feed!V391,LARGE(INDEX(ISNUMBER(--MID(feed!V391,ROW($1:$5),1))*
ROW($1:$5),0),ROW($1:$5))+1,1)*10^ROW($1:$5)/10)</f>
        <v>0</v>
      </c>
      <c r="Y369">
        <f>feed!W391</f>
        <v>0</v>
      </c>
      <c r="Z369" s="4">
        <f>V369-H369*750-K369*375-L369*375</f>
        <v>23834</v>
      </c>
      <c r="AA369" s="8">
        <f>V369/N369</f>
        <v>19.872189349112425</v>
      </c>
      <c r="AB369" s="4">
        <f>N369/6</f>
        <v>281.66666666666669</v>
      </c>
      <c r="AC369" s="4">
        <f>V369/6</f>
        <v>5597.333333333333</v>
      </c>
    </row>
    <row r="370" spans="1:29" hidden="1" x14ac:dyDescent="0.25">
      <c r="A370" t="str">
        <f>feed!A183</f>
        <v>Black Widow</v>
      </c>
      <c r="B370" t="str">
        <f>feed!B183</f>
        <v>Protego</v>
      </c>
      <c r="C370" t="str">
        <f>feed!C183</f>
        <v>The Order</v>
      </c>
      <c r="D370">
        <f>SUMPRODUCT(MID(0&amp;feed!D183,LARGE(INDEX(ISNUMBER(--MID(feed!D183,ROW($1:$19),1))*
ROW($1:$19),0),ROW($1:$19))+1,1)*10^ROW($1:$19)/10)</f>
        <v>10</v>
      </c>
      <c r="E370">
        <f>SUMPRODUCT(MID(0&amp;feed!E183,LARGE(INDEX(ISNUMBER(--MID(feed!E183,ROW($1:$19),1))*
ROW($1:$19),0),ROW($1:$19))+1,1)*10^ROW($1:$19)/10)</f>
        <v>0</v>
      </c>
      <c r="F370" t="str">
        <f>feed!F183</f>
        <v>First World War surplus</v>
      </c>
      <c r="G370" t="str">
        <f>feed!G183</f>
        <v>Gandhi-like</v>
      </c>
      <c r="H370">
        <f>SUMPRODUCT(MID(0&amp;feed!H183,LARGE(INDEX(ISNUMBER(--MID(feed!H183,ROW($1:$19),1))*
ROW($1:$19),0),ROW($1:$19))+1,1)*10^ROW($1:$19)/10)</f>
        <v>2</v>
      </c>
      <c r="I370" t="str">
        <f>feed!I183</f>
        <v>Good</v>
      </c>
      <c r="J370">
        <f>SUMPRODUCT(MID(0&amp;feed!J183,LARGE(INDEX(ISNUMBER(--MID(feed!J183,ROW($1:$19),1))*
ROW($1:$19),0),ROW($1:$19))+1,1)*10^ROW($1:$19)/10)</f>
        <v>43</v>
      </c>
      <c r="K370">
        <f>SUMPRODUCT(MID(0&amp;feed!K183,LARGE(INDEX(ISNUMBER(--MID(feed!K183,ROW($1:$19),1))*
ROW($1:$19),0),ROW($1:$19))+1,1)*10^ROW($1:$19)/10)</f>
        <v>14</v>
      </c>
      <c r="L370">
        <f>SUMPRODUCT(MID(0&amp;feed!L183,LARGE(INDEX(ISNUMBER(--MID(feed!L183,ROW($1:$19),1))*
ROW($1:$19),0),ROW($1:$19))+1,1)*10^ROW($1:$19)/10)</f>
        <v>10</v>
      </c>
      <c r="M370" t="str">
        <f>feed!M183</f>
        <v>Central Planning</v>
      </c>
      <c r="N370">
        <f>SUMPRODUCT(MID(0&amp;feed!N183,LARGE(INDEX(ISNUMBER(--MID(feed!N183,ROW($1:$5),1))*
ROW($1:$5),0),ROW($1:$5))+1,1)*10^ROW($1:$5)/10)</f>
        <v>2672</v>
      </c>
      <c r="O370">
        <f>SUMPRODUCT(MID(0&amp;feed!O183,LARGE(INDEX(ISNUMBER(--MID(feed!O183,ROW($1:$5),1))*
ROW($1:$5),0),ROW($1:$5))+1,1)*10^ROW($1:$5)/10)</f>
        <v>1257</v>
      </c>
      <c r="P370" t="str">
        <f>feed!P183</f>
        <v>Untapped</v>
      </c>
      <c r="Q370">
        <f>IF(P370=0,40, IF(P370="Depleted",0, IF(P370="Near Depletion",10, IF(P370="Plentiful",70, IF(P370="Untapped",90,"Error")))))</f>
        <v>90</v>
      </c>
      <c r="R370" t="str">
        <f>feed!Q183</f>
        <v>Somewhat Large</v>
      </c>
      <c r="S370">
        <f>IF(R370="None",0, IF(R370="Meagre",1.5, IF(R370="Small",3, IF(R370="Mediocre",4.5, IF(R370="Somewhat Large",6, IF(R370="Large",7.5, IF(R370="Powerful",9, IF(R370="Very Powerful",10,"Error"))))))))</f>
        <v>6</v>
      </c>
      <c r="T370" t="str">
        <f>feed!R183</f>
        <v>Arabia</v>
      </c>
      <c r="U370" t="str">
        <f>feed!S183</f>
        <v>Soviet Union</v>
      </c>
      <c r="V37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11820</v>
      </c>
      <c r="W370" t="str">
        <f>feed!U183</f>
        <v>http://blocgame.com/stats.php?id=62290</v>
      </c>
      <c r="X370" s="4">
        <f>SUMPRODUCT(MID(0&amp;feed!V183,LARGE(INDEX(ISNUMBER(--MID(feed!V183,ROW($1:$5),1))*
ROW($1:$5),0),ROW($1:$5))+1,1)*10^ROW($1:$5)/10)</f>
        <v>0</v>
      </c>
      <c r="Y370">
        <f>feed!W183</f>
        <v>0</v>
      </c>
      <c r="Z370" s="4">
        <f>V370-H370*750-K370*375-L370*375</f>
        <v>1320</v>
      </c>
      <c r="AA370" s="8">
        <f>V370/N370</f>
        <v>4.4236526946107784</v>
      </c>
      <c r="AB370" s="4">
        <f>N370/6</f>
        <v>445.33333333333331</v>
      </c>
      <c r="AC370" s="4">
        <f>V370/6</f>
        <v>1970</v>
      </c>
    </row>
    <row r="371" spans="1:29" hidden="1" x14ac:dyDescent="0.25">
      <c r="A371" t="str">
        <f>feed!A343</f>
        <v>Chaos county</v>
      </c>
      <c r="B371" t="str">
        <f>feed!B343</f>
        <v>Chavo</v>
      </c>
      <c r="C371" t="str">
        <f>feed!C343</f>
        <v>The United Nations</v>
      </c>
      <c r="D371">
        <f>SUMPRODUCT(MID(0&amp;feed!D343,LARGE(INDEX(ISNUMBER(--MID(feed!D343,ROW($1:$19),1))*
ROW($1:$19),0),ROW($1:$19))+1,1)*10^ROW($1:$19)/10)</f>
        <v>90</v>
      </c>
      <c r="E371">
        <f>SUMPRODUCT(MID(0&amp;feed!E343,LARGE(INDEX(ISNUMBER(--MID(feed!E343,ROW($1:$19),1))*
ROW($1:$19),0),ROW($1:$19))+1,1)*10^ROW($1:$19)/10)</f>
        <v>0</v>
      </c>
      <c r="F371" t="str">
        <f>feed!F343</f>
        <v>Korean War surplus</v>
      </c>
      <c r="G371" t="str">
        <f>feed!G343</f>
        <v>Gandhi-like</v>
      </c>
      <c r="H371">
        <f>SUMPRODUCT(MID(0&amp;feed!H343,LARGE(INDEX(ISNUMBER(--MID(feed!H343,ROW($1:$19),1))*
ROW($1:$19),0),ROW($1:$19))+1,1)*10^ROW($1:$19)/10)</f>
        <v>2</v>
      </c>
      <c r="I371" t="str">
        <f>feed!I343</f>
        <v>Good</v>
      </c>
      <c r="J371">
        <f>SUMPRODUCT(MID(0&amp;feed!J343,LARGE(INDEX(ISNUMBER(--MID(feed!J343,ROW($1:$19),1))*
ROW($1:$19),0),ROW($1:$19))+1,1)*10^ROW($1:$19)/10)</f>
        <v>42</v>
      </c>
      <c r="K371">
        <f>SUMPRODUCT(MID(0&amp;feed!K343,LARGE(INDEX(ISNUMBER(--MID(feed!K343,ROW($1:$19),1))*
ROW($1:$19),0),ROW($1:$19))+1,1)*10^ROW($1:$19)/10)</f>
        <v>13</v>
      </c>
      <c r="L371">
        <f>SUMPRODUCT(MID(0&amp;feed!L343,LARGE(INDEX(ISNUMBER(--MID(feed!L343,ROW($1:$19),1))*
ROW($1:$19),0),ROW($1:$19))+1,1)*10^ROW($1:$19)/10)</f>
        <v>9</v>
      </c>
      <c r="M371" t="str">
        <f>feed!M343</f>
        <v>Mixed Economy</v>
      </c>
      <c r="N371">
        <f>SUMPRODUCT(MID(0&amp;feed!N343,LARGE(INDEX(ISNUMBER(--MID(feed!N343,ROW($1:$5),1))*
ROW($1:$5),0),ROW($1:$5))+1,1)*10^ROW($1:$5)/10)</f>
        <v>1850</v>
      </c>
      <c r="O371">
        <f>SUMPRODUCT(MID(0&amp;feed!O343,LARGE(INDEX(ISNUMBER(--MID(feed!O343,ROW($1:$5),1))*
ROW($1:$5),0),ROW($1:$5))+1,1)*10^ROW($1:$5)/10)</f>
        <v>7543</v>
      </c>
      <c r="P371" t="str">
        <f>feed!P343</f>
        <v>Untapped</v>
      </c>
      <c r="Q371">
        <f>IF(P371=0,40, IF(P371="Depleted",0, IF(P371="Near Depletion",10, IF(P371="Plentiful",70, IF(P371="Untapped",90,"Error")))))</f>
        <v>90</v>
      </c>
      <c r="R371" t="str">
        <f>feed!Q343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feed!R343</f>
        <v>Atlas</v>
      </c>
      <c r="U371" t="str">
        <f>feed!S343</f>
        <v>United States</v>
      </c>
      <c r="V371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20000</v>
      </c>
      <c r="W371" t="str">
        <f>feed!U343</f>
        <v>http://blocgame.com/stats.php?id=49736</v>
      </c>
      <c r="X371" s="4">
        <f>SUMPRODUCT(MID(0&amp;feed!V343,LARGE(INDEX(ISNUMBER(--MID(feed!V343,ROW($1:$5),1))*
ROW($1:$5),0),ROW($1:$5))+1,1)*10^ROW($1:$5)/10)</f>
        <v>0</v>
      </c>
      <c r="Y371">
        <f>feed!W343</f>
        <v>0</v>
      </c>
      <c r="Z371" s="4">
        <f>V371-H371*750-K371*375-L371*375</f>
        <v>10250</v>
      </c>
      <c r="AA371" s="8">
        <f>V371/N371</f>
        <v>10.810810810810811</v>
      </c>
      <c r="AB371" s="4">
        <f>N371/6</f>
        <v>308.33333333333331</v>
      </c>
      <c r="AC371" s="4">
        <f>V371/6</f>
        <v>3333.3333333333335</v>
      </c>
    </row>
    <row r="372" spans="1:29" hidden="1" x14ac:dyDescent="0.25">
      <c r="A372" t="str">
        <f>feed!A148</f>
        <v>Neechanville</v>
      </c>
      <c r="B372" t="str">
        <f>feed!B148</f>
        <v>Overlord-kun</v>
      </c>
      <c r="C372">
        <f>feed!C148</f>
        <v>0</v>
      </c>
      <c r="D372">
        <f>SUMPRODUCT(MID(0&amp;feed!D148,LARGE(INDEX(ISNUMBER(--MID(feed!D148,ROW($1:$19),1))*
ROW($1:$19),0),ROW($1:$19))+1,1)*10^ROW($1:$19)/10)</f>
        <v>7</v>
      </c>
      <c r="E372">
        <f>SUMPRODUCT(MID(0&amp;feed!E148,LARGE(INDEX(ISNUMBER(--MID(feed!E148,ROW($1:$19),1))*
ROW($1:$19),0),ROW($1:$19))+1,1)*10^ROW($1:$19)/10)</f>
        <v>1</v>
      </c>
      <c r="F372" t="str">
        <f>feed!F148</f>
        <v>Second World War surplus</v>
      </c>
      <c r="G372" t="str">
        <f>feed!G148</f>
        <v>Gandhi-like</v>
      </c>
      <c r="H372">
        <f>SUMPRODUCT(MID(0&amp;feed!H148,LARGE(INDEX(ISNUMBER(--MID(feed!H148,ROW($1:$19),1))*
ROW($1:$19),0),ROW($1:$19))+1,1)*10^ROW($1:$19)/10)</f>
        <v>2</v>
      </c>
      <c r="I372" t="str">
        <f>feed!I148</f>
        <v>Elite</v>
      </c>
      <c r="J372">
        <f>SUMPRODUCT(MID(0&amp;feed!J148,LARGE(INDEX(ISNUMBER(--MID(feed!J148,ROW($1:$19),1))*
ROW($1:$19),0),ROW($1:$19))+1,1)*10^ROW($1:$19)/10)</f>
        <v>42</v>
      </c>
      <c r="K372">
        <f>SUMPRODUCT(MID(0&amp;feed!K148,LARGE(INDEX(ISNUMBER(--MID(feed!K148,ROW($1:$19),1))*
ROW($1:$19),0),ROW($1:$19))+1,1)*10^ROW($1:$19)/10)</f>
        <v>21</v>
      </c>
      <c r="L372">
        <f>SUMPRODUCT(MID(0&amp;feed!L148,LARGE(INDEX(ISNUMBER(--MID(feed!L148,ROW($1:$19),1))*
ROW($1:$19),0),ROW($1:$19))+1,1)*10^ROW($1:$19)/10)</f>
        <v>6</v>
      </c>
      <c r="M372" t="str">
        <f>feed!M148</f>
        <v>Mixed Economy</v>
      </c>
      <c r="N372">
        <f>SUMPRODUCT(MID(0&amp;feed!N148,LARGE(INDEX(ISNUMBER(--MID(feed!N148,ROW($1:$5),1))*
ROW($1:$5),0),ROW($1:$5))+1,1)*10^ROW($1:$5)/10)</f>
        <v>2897</v>
      </c>
      <c r="O372">
        <f>SUMPRODUCT(MID(0&amp;feed!O148,LARGE(INDEX(ISNUMBER(--MID(feed!O148,ROW($1:$5),1))*
ROW($1:$5),0),ROW($1:$5))+1,1)*10^ROW($1:$5)/10)</f>
        <v>86</v>
      </c>
      <c r="P372" t="str">
        <f>feed!P148</f>
        <v>Untapped</v>
      </c>
      <c r="Q372">
        <f>IF(P372=0,40, IF(P372="Depleted",0, IF(P372="Near Depletion",10, IF(P372="Plentiful",70, IF(P372="Untapped",90,"Error")))))</f>
        <v>90</v>
      </c>
      <c r="R372" t="str">
        <f>feed!Q148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feed!R148</f>
        <v>Gran Colombia</v>
      </c>
      <c r="U372" t="str">
        <f>feed!S148</f>
        <v>United States</v>
      </c>
      <c r="V37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17915</v>
      </c>
      <c r="W372" t="str">
        <f>feed!U148</f>
        <v>http://blocgame.com/stats.php?id=63023</v>
      </c>
      <c r="X372" s="4">
        <f>SUMPRODUCT(MID(0&amp;feed!V148,LARGE(INDEX(ISNUMBER(--MID(feed!V148,ROW($1:$5),1))*
ROW($1:$5),0),ROW($1:$5))+1,1)*10^ROW($1:$5)/10)</f>
        <v>0</v>
      </c>
      <c r="Y372">
        <f>feed!W148</f>
        <v>0</v>
      </c>
      <c r="Z372" s="4">
        <f>V372-H372*750-K372*375-L372*375</f>
        <v>6290</v>
      </c>
      <c r="AA372" s="8">
        <f>V372/N372</f>
        <v>6.1839834311356574</v>
      </c>
      <c r="AB372" s="4">
        <f>N372/6</f>
        <v>482.83333333333331</v>
      </c>
      <c r="AC372" s="4">
        <f>V372/6</f>
        <v>2985.8333333333335</v>
      </c>
    </row>
    <row r="373" spans="1:29" hidden="1" x14ac:dyDescent="0.25">
      <c r="A373" t="str">
        <f>feed!A333</f>
        <v>meowtopia</v>
      </c>
      <c r="B373" t="str">
        <f>feed!B333</f>
        <v>vahalla</v>
      </c>
      <c r="C373" t="str">
        <f>feed!C333</f>
        <v>Interpol</v>
      </c>
      <c r="D373">
        <f>SUMPRODUCT(MID(0&amp;feed!D333,LARGE(INDEX(ISNUMBER(--MID(feed!D333,ROW($1:$19),1))*
ROW($1:$19),0),ROW($1:$19))+1,1)*10^ROW($1:$19)/10)</f>
        <v>15</v>
      </c>
      <c r="E373">
        <f>SUMPRODUCT(MID(0&amp;feed!E333,LARGE(INDEX(ISNUMBER(--MID(feed!E333,ROW($1:$19),1))*
ROW($1:$19),0),ROW($1:$19))+1,1)*10^ROW($1:$19)/10)</f>
        <v>0</v>
      </c>
      <c r="F373" t="str">
        <f>feed!F333</f>
        <v>Second World War surplus</v>
      </c>
      <c r="G373" t="str">
        <f>feed!G333</f>
        <v>Gandhi-like</v>
      </c>
      <c r="H373">
        <f>SUMPRODUCT(MID(0&amp;feed!H333,LARGE(INDEX(ISNUMBER(--MID(feed!H333,ROW($1:$19),1))*
ROW($1:$19),0),ROW($1:$19))+1,1)*10^ROW($1:$19)/10)</f>
        <v>2</v>
      </c>
      <c r="I373" t="str">
        <f>feed!I333</f>
        <v>Standard</v>
      </c>
      <c r="J373">
        <f>SUMPRODUCT(MID(0&amp;feed!J333,LARGE(INDEX(ISNUMBER(--MID(feed!J333,ROW($1:$19),1))*
ROW($1:$19),0),ROW($1:$19))+1,1)*10^ROW($1:$19)/10)</f>
        <v>41</v>
      </c>
      <c r="K373">
        <f>SUMPRODUCT(MID(0&amp;feed!K333,LARGE(INDEX(ISNUMBER(--MID(feed!K333,ROW($1:$19),1))*
ROW($1:$19),0),ROW($1:$19))+1,1)*10^ROW($1:$19)/10)</f>
        <v>14</v>
      </c>
      <c r="L373">
        <f>SUMPRODUCT(MID(0&amp;feed!L333,LARGE(INDEX(ISNUMBER(--MID(feed!L333,ROW($1:$19),1))*
ROW($1:$19),0),ROW($1:$19))+1,1)*10^ROW($1:$19)/10)</f>
        <v>3</v>
      </c>
      <c r="M373" t="str">
        <f>feed!M333</f>
        <v>Free Market</v>
      </c>
      <c r="N373">
        <f>SUMPRODUCT(MID(0&amp;feed!N333,LARGE(INDEX(ISNUMBER(--MID(feed!N333,ROW($1:$5),1))*
ROW($1:$5),0),ROW($1:$5))+1,1)*10^ROW($1:$5)/10)</f>
        <v>1903</v>
      </c>
      <c r="O373">
        <f>SUMPRODUCT(MID(0&amp;feed!O333,LARGE(INDEX(ISNUMBER(--MID(feed!O333,ROW($1:$5),1))*
ROW($1:$5),0),ROW($1:$5))+1,1)*10^ROW($1:$5)/10)</f>
        <v>490</v>
      </c>
      <c r="P373" t="str">
        <f>feed!P333</f>
        <v>Near Depletion</v>
      </c>
      <c r="Q373">
        <f>IF(P373=0,40, IF(P373="Depleted",0, IF(P373="Near Depletion",10, IF(P373="Plentiful",70, IF(P373="Untapped",90,"Error")))))</f>
        <v>10</v>
      </c>
      <c r="R373" t="str">
        <f>feed!Q333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feed!R333</f>
        <v>East Africa</v>
      </c>
      <c r="U373" t="str">
        <f>feed!S333</f>
        <v>United States</v>
      </c>
      <c r="V37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25039</v>
      </c>
      <c r="W373" t="str">
        <f>feed!U333</f>
        <v>http://blocgame.com/stats.php?id=64994</v>
      </c>
      <c r="X373" s="4">
        <f>SUMPRODUCT(MID(0&amp;feed!V333,LARGE(INDEX(ISNUMBER(--MID(feed!V333,ROW($1:$5),1))*
ROW($1:$5),0),ROW($1:$5))+1,1)*10^ROW($1:$5)/10)</f>
        <v>0</v>
      </c>
      <c r="Y373">
        <f>feed!W333</f>
        <v>0</v>
      </c>
      <c r="Z373" s="4">
        <f>V373-H373*750-K373*375-L373*375</f>
        <v>17164</v>
      </c>
      <c r="AA373" s="8">
        <f>V373/N373</f>
        <v>13.157645822385707</v>
      </c>
      <c r="AB373" s="4">
        <f>N373/6</f>
        <v>317.16666666666669</v>
      </c>
      <c r="AC373" s="4">
        <f>V373/6</f>
        <v>4173.166666666667</v>
      </c>
    </row>
    <row r="374" spans="1:29" hidden="1" x14ac:dyDescent="0.25">
      <c r="A374" t="str">
        <f>feed!A461</f>
        <v>Ironforge</v>
      </c>
      <c r="B374" t="str">
        <f>feed!B461</f>
        <v>Mephasto</v>
      </c>
      <c r="C374">
        <f>feed!C461</f>
        <v>0</v>
      </c>
      <c r="D374">
        <f>SUMPRODUCT(MID(0&amp;feed!D461,LARGE(INDEX(ISNUMBER(--MID(feed!D461,ROW($1:$19),1))*
ROW($1:$19),0),ROW($1:$19))+1,1)*10^ROW($1:$19)/10)</f>
        <v>18</v>
      </c>
      <c r="E374">
        <f>SUMPRODUCT(MID(0&amp;feed!E461,LARGE(INDEX(ISNUMBER(--MID(feed!E461,ROW($1:$19),1))*
ROW($1:$19),0),ROW($1:$19))+1,1)*10^ROW($1:$19)/10)</f>
        <v>0</v>
      </c>
      <c r="F374" t="str">
        <f>feed!F461</f>
        <v>Korean War surplus</v>
      </c>
      <c r="G374" t="str">
        <f>feed!G461</f>
        <v>Gandhi-like</v>
      </c>
      <c r="H374">
        <f>SUMPRODUCT(MID(0&amp;feed!H461,LARGE(INDEX(ISNUMBER(--MID(feed!H461,ROW($1:$19),1))*
ROW($1:$19),0),ROW($1:$19))+1,1)*10^ROW($1:$19)/10)</f>
        <v>2</v>
      </c>
      <c r="I374" t="str">
        <f>feed!I461</f>
        <v>Good</v>
      </c>
      <c r="J374">
        <f>SUMPRODUCT(MID(0&amp;feed!J461,LARGE(INDEX(ISNUMBER(--MID(feed!J461,ROW($1:$19),1))*
ROW($1:$19),0),ROW($1:$19))+1,1)*10^ROW($1:$19)/10)</f>
        <v>40</v>
      </c>
      <c r="K374">
        <f>SUMPRODUCT(MID(0&amp;feed!K461,LARGE(INDEX(ISNUMBER(--MID(feed!K461,ROW($1:$19),1))*
ROW($1:$19),0),ROW($1:$19))+1,1)*10^ROW($1:$19)/10)</f>
        <v>5</v>
      </c>
      <c r="L374">
        <f>SUMPRODUCT(MID(0&amp;feed!L461,LARGE(INDEX(ISNUMBER(--MID(feed!L461,ROW($1:$19),1))*
ROW($1:$19),0),ROW($1:$19))+1,1)*10^ROW($1:$19)/10)</f>
        <v>2</v>
      </c>
      <c r="M374" t="str">
        <f>feed!M461</f>
        <v>Free Market</v>
      </c>
      <c r="N374">
        <f>SUMPRODUCT(MID(0&amp;feed!N461,LARGE(INDEX(ISNUMBER(--MID(feed!N461,ROW($1:$5),1))*
ROW($1:$5),0),ROW($1:$5))+1,1)*10^ROW($1:$5)/10)</f>
        <v>1439</v>
      </c>
      <c r="O374">
        <f>SUMPRODUCT(MID(0&amp;feed!O461,LARGE(INDEX(ISNUMBER(--MID(feed!O461,ROW($1:$5),1))*
ROW($1:$5),0),ROW($1:$5))+1,1)*10^ROW($1:$5)/10)</f>
        <v>75</v>
      </c>
      <c r="P374" t="str">
        <f>feed!P461</f>
        <v>Untapped</v>
      </c>
      <c r="Q374">
        <f>IF(P374=0,40, IF(P374="Depleted",0, IF(P374="Near Depletion",10, IF(P374="Plentiful",70, IF(P374="Untapped",90,"Error")))))</f>
        <v>90</v>
      </c>
      <c r="R374" t="str">
        <f>feed!Q461</f>
        <v>None</v>
      </c>
      <c r="S374">
        <f>IF(R374="None",0, IF(R374="Meagre",1.5, IF(R374="Small",3, IF(R374="Mediocre",4.5, IF(R374="Somewhat Large",6, IF(R374="Large",7.5, IF(R374="Powerful",9, IF(R374="Very Powerful",10,"Error"))))))))</f>
        <v>0</v>
      </c>
      <c r="T374" t="str">
        <f>feed!R461</f>
        <v>Amazonia</v>
      </c>
      <c r="U374" t="str">
        <f>feed!S461</f>
        <v>United States</v>
      </c>
      <c r="V374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25378</v>
      </c>
      <c r="W374" t="str">
        <f>feed!U461</f>
        <v>http://blocgame.com/stats.php?id=63135</v>
      </c>
      <c r="X374" s="4">
        <f>SUMPRODUCT(MID(0&amp;feed!V461,LARGE(INDEX(ISNUMBER(--MID(feed!V461,ROW($1:$5),1))*
ROW($1:$5),0),ROW($1:$5))+1,1)*10^ROW($1:$5)/10)</f>
        <v>0</v>
      </c>
      <c r="Y374">
        <f>feed!W461</f>
        <v>0</v>
      </c>
      <c r="Z374" s="4">
        <f>V374-H374*750-K374*375-L374*375</f>
        <v>21253</v>
      </c>
      <c r="AA374" s="8">
        <f>V374/N374</f>
        <v>17.635858234885337</v>
      </c>
      <c r="AB374" s="4">
        <f>N374/6</f>
        <v>239.83333333333334</v>
      </c>
      <c r="AC374" s="4">
        <f>V374/6</f>
        <v>4229.666666666667</v>
      </c>
    </row>
    <row r="375" spans="1:29" hidden="1" x14ac:dyDescent="0.25">
      <c r="A375" t="str">
        <f>feed!A146</f>
        <v>malapetaka</v>
      </c>
      <c r="B375" t="str">
        <f>feed!B146</f>
        <v>bolawei9</v>
      </c>
      <c r="C375" t="str">
        <f>feed!C146</f>
        <v>PIRATES</v>
      </c>
      <c r="D375">
        <f>SUMPRODUCT(MID(0&amp;feed!D146,LARGE(INDEX(ISNUMBER(--MID(feed!D146,ROW($1:$19),1))*
ROW($1:$19),0),ROW($1:$19))+1,1)*10^ROW($1:$19)/10)</f>
        <v>7</v>
      </c>
      <c r="E375">
        <f>SUMPRODUCT(MID(0&amp;feed!E146,LARGE(INDEX(ISNUMBER(--MID(feed!E146,ROW($1:$19),1))*
ROW($1:$19),0),ROW($1:$19))+1,1)*10^ROW($1:$19)/10)</f>
        <v>1</v>
      </c>
      <c r="F375" t="str">
        <f>feed!F146</f>
        <v>Second World War surplus</v>
      </c>
      <c r="G375" t="str">
        <f>feed!G146</f>
        <v>Gandhi-like</v>
      </c>
      <c r="H375">
        <f>SUMPRODUCT(MID(0&amp;feed!H146,LARGE(INDEX(ISNUMBER(--MID(feed!H146,ROW($1:$19),1))*
ROW($1:$19),0),ROW($1:$19))+1,1)*10^ROW($1:$19)/10)</f>
        <v>2</v>
      </c>
      <c r="I375" t="str">
        <f>feed!I146</f>
        <v>Elite</v>
      </c>
      <c r="J375">
        <f>SUMPRODUCT(MID(0&amp;feed!J146,LARGE(INDEX(ISNUMBER(--MID(feed!J146,ROW($1:$19),1))*
ROW($1:$19),0),ROW($1:$19))+1,1)*10^ROW($1:$19)/10)</f>
        <v>40</v>
      </c>
      <c r="K375">
        <f>SUMPRODUCT(MID(0&amp;feed!K146,LARGE(INDEX(ISNUMBER(--MID(feed!K146,ROW($1:$19),1))*
ROW($1:$19),0),ROW($1:$19))+1,1)*10^ROW($1:$19)/10)</f>
        <v>6</v>
      </c>
      <c r="L375">
        <f>SUMPRODUCT(MID(0&amp;feed!L146,LARGE(INDEX(ISNUMBER(--MID(feed!L146,ROW($1:$19),1))*
ROW($1:$19),0),ROW($1:$19))+1,1)*10^ROW($1:$19)/10)</f>
        <v>5</v>
      </c>
      <c r="M375" t="str">
        <f>feed!M146</f>
        <v>Mixed Economy</v>
      </c>
      <c r="N375">
        <f>SUMPRODUCT(MID(0&amp;feed!N146,LARGE(INDEX(ISNUMBER(--MID(feed!N146,ROW($1:$5),1))*
ROW($1:$5),0),ROW($1:$5))+1,1)*10^ROW($1:$5)/10)</f>
        <v>2900</v>
      </c>
      <c r="O375">
        <f>SUMPRODUCT(MID(0&amp;feed!O146,LARGE(INDEX(ISNUMBER(--MID(feed!O146,ROW($1:$5),1))*
ROW($1:$5),0),ROW($1:$5))+1,1)*10^ROW($1:$5)/10)</f>
        <v>134</v>
      </c>
      <c r="P375">
        <f>feed!P146</f>
        <v>0</v>
      </c>
      <c r="Q375">
        <f>IF(P375=0,40, IF(P375="Depleted",0, IF(P375="Near Depletion",10, IF(P375="Plentiful",70, IF(P375="Untapped",90,"Error")))))</f>
        <v>40</v>
      </c>
      <c r="R375" t="str">
        <f>feed!Q146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feed!R146</f>
        <v>East Indies</v>
      </c>
      <c r="U375" t="str">
        <f>feed!S146</f>
        <v>Neutral</v>
      </c>
      <c r="V375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6849</v>
      </c>
      <c r="W375" t="str">
        <f>feed!U146</f>
        <v>http://blocgame.com/stats.php?id=60813</v>
      </c>
      <c r="X375" s="4">
        <f>SUMPRODUCT(MID(0&amp;feed!V146,LARGE(INDEX(ISNUMBER(--MID(feed!V146,ROW($1:$5),1))*
ROW($1:$5),0),ROW($1:$5))+1,1)*10^ROW($1:$5)/10)</f>
        <v>0</v>
      </c>
      <c r="Y375">
        <f>feed!W146</f>
        <v>0</v>
      </c>
      <c r="Z375" s="4">
        <f>V375-H375*750-K375*375-L375*375</f>
        <v>1224</v>
      </c>
      <c r="AA375" s="8">
        <f>V375/N375</f>
        <v>2.3617241379310343</v>
      </c>
      <c r="AB375" s="4">
        <f>N375/6</f>
        <v>483.33333333333331</v>
      </c>
      <c r="AC375" s="4">
        <f>V375/6</f>
        <v>1141.5</v>
      </c>
    </row>
    <row r="376" spans="1:29" hidden="1" x14ac:dyDescent="0.25">
      <c r="A376" t="str">
        <f>feed!A433</f>
        <v>Immunidad</v>
      </c>
      <c r="B376" t="str">
        <f>feed!B433</f>
        <v>El Dictatro</v>
      </c>
      <c r="C376">
        <f>feed!C433</f>
        <v>0</v>
      </c>
      <c r="D376">
        <f>SUMPRODUCT(MID(0&amp;feed!D433,LARGE(INDEX(ISNUMBER(--MID(feed!D433,ROW($1:$19),1))*
ROW($1:$19),0),ROW($1:$19))+1,1)*10^ROW($1:$19)/10)</f>
        <v>10</v>
      </c>
      <c r="E376">
        <f>SUMPRODUCT(MID(0&amp;feed!E433,LARGE(INDEX(ISNUMBER(--MID(feed!E433,ROW($1:$19),1))*
ROW($1:$19),0),ROW($1:$19))+1,1)*10^ROW($1:$19)/10)</f>
        <v>0</v>
      </c>
      <c r="F376" t="str">
        <f>feed!F433</f>
        <v>First World War surplus</v>
      </c>
      <c r="G376" t="str">
        <f>feed!G433</f>
        <v>Gandhi-like</v>
      </c>
      <c r="H376">
        <f>SUMPRODUCT(MID(0&amp;feed!H433,LARGE(INDEX(ISNUMBER(--MID(feed!H433,ROW($1:$19),1))*
ROW($1:$19),0),ROW($1:$19))+1,1)*10^ROW($1:$19)/10)</f>
        <v>2</v>
      </c>
      <c r="I376" t="str">
        <f>feed!I433</f>
        <v>Undisciplined Rabble</v>
      </c>
      <c r="J376">
        <f>SUMPRODUCT(MID(0&amp;feed!J433,LARGE(INDEX(ISNUMBER(--MID(feed!J433,ROW($1:$19),1))*
ROW($1:$19),0),ROW($1:$19))+1,1)*10^ROW($1:$19)/10)</f>
        <v>38</v>
      </c>
      <c r="K376">
        <f>SUMPRODUCT(MID(0&amp;feed!K433,LARGE(INDEX(ISNUMBER(--MID(feed!K433,ROW($1:$19),1))*
ROW($1:$19),0),ROW($1:$19))+1,1)*10^ROW($1:$19)/10)</f>
        <v>4</v>
      </c>
      <c r="L376">
        <f>SUMPRODUCT(MID(0&amp;feed!L433,LARGE(INDEX(ISNUMBER(--MID(feed!L433,ROW($1:$19),1))*
ROW($1:$19),0),ROW($1:$19))+1,1)*10^ROW($1:$19)/10)</f>
        <v>2</v>
      </c>
      <c r="M376" t="str">
        <f>feed!M433</f>
        <v>Free Market</v>
      </c>
      <c r="N376">
        <f>SUMPRODUCT(MID(0&amp;feed!N433,LARGE(INDEX(ISNUMBER(--MID(feed!N433,ROW($1:$5),1))*
ROW($1:$5),0),ROW($1:$5))+1,1)*10^ROW($1:$5)/10)</f>
        <v>1542</v>
      </c>
      <c r="O376">
        <f>SUMPRODUCT(MID(0&amp;feed!O433,LARGE(INDEX(ISNUMBER(--MID(feed!O433,ROW($1:$5),1))*
ROW($1:$5),0),ROW($1:$5))+1,1)*10^ROW($1:$5)/10)</f>
        <v>594</v>
      </c>
      <c r="P376" t="str">
        <f>feed!P433</f>
        <v>Untapped</v>
      </c>
      <c r="Q376">
        <f>IF(P376=0,40, IF(P376="Depleted",0, IF(P376="Near Depletion",10, IF(P376="Plentiful",70, IF(P376="Untapped",90,"Error")))))</f>
        <v>90</v>
      </c>
      <c r="R376" t="str">
        <f>feed!Q433</f>
        <v>Meagre</v>
      </c>
      <c r="S376">
        <f>IF(R376="None",0, IF(R376="Meagre",1.5, IF(R376="Small",3, IF(R376="Mediocre",4.5, IF(R376="Somewhat Large",6, IF(R376="Large",7.5, IF(R376="Powerful",9, IF(R376="Very Powerful",10,"Error"))))))))</f>
        <v>1.5</v>
      </c>
      <c r="T376" t="str">
        <f>feed!R433</f>
        <v>Caribbean</v>
      </c>
      <c r="U376" t="str">
        <f>feed!S433</f>
        <v>United States</v>
      </c>
      <c r="V376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11460</v>
      </c>
      <c r="W376" t="str">
        <f>feed!U433</f>
        <v>http://blocgame.com/stats.php?id=64955</v>
      </c>
      <c r="X376" s="4">
        <f>SUMPRODUCT(MID(0&amp;feed!V433,LARGE(INDEX(ISNUMBER(--MID(feed!V433,ROW($1:$5),1))*
ROW($1:$5),0),ROW($1:$5))+1,1)*10^ROW($1:$5)/10)</f>
        <v>0</v>
      </c>
      <c r="Y376">
        <f>feed!W433</f>
        <v>0</v>
      </c>
      <c r="Z376" s="4">
        <f>V376-H376*750-K376*375-L376*375</f>
        <v>7710</v>
      </c>
      <c r="AA376" s="8">
        <f>V376/N376</f>
        <v>7.4319066147859925</v>
      </c>
      <c r="AB376" s="4">
        <f>N376/6</f>
        <v>257</v>
      </c>
      <c r="AC376" s="4">
        <f>V376/6</f>
        <v>1910</v>
      </c>
    </row>
    <row r="377" spans="1:29" hidden="1" x14ac:dyDescent="0.25">
      <c r="A377" t="str">
        <f>feed!A618</f>
        <v>Made of Beans</v>
      </c>
      <c r="B377" t="str">
        <f>feed!B618</f>
        <v>FAVsniper69</v>
      </c>
      <c r="C377" t="str">
        <f>feed!C618</f>
        <v>Armat Corporation</v>
      </c>
      <c r="D377">
        <f>SUMPRODUCT(MID(0&amp;feed!D618,LARGE(INDEX(ISNUMBER(--MID(feed!D618,ROW($1:$19),1))*
ROW($1:$19),0),ROW($1:$19))+1,1)*10^ROW($1:$19)/10)</f>
        <v>19</v>
      </c>
      <c r="E377">
        <f>SUMPRODUCT(MID(0&amp;feed!E618,LARGE(INDEX(ISNUMBER(--MID(feed!E618,ROW($1:$19),1))*
ROW($1:$19),0),ROW($1:$19))+1,1)*10^ROW($1:$19)/10)</f>
        <v>0</v>
      </c>
      <c r="F377" t="str">
        <f>feed!F618</f>
        <v>First World War surplus</v>
      </c>
      <c r="G377" t="str">
        <f>feed!G618</f>
        <v>Gandhi-like</v>
      </c>
      <c r="H377">
        <f>SUMPRODUCT(MID(0&amp;feed!H618,LARGE(INDEX(ISNUMBER(--MID(feed!H618,ROW($1:$19),1))*
ROW($1:$19),0),ROW($1:$19))+1,1)*10^ROW($1:$19)/10)</f>
        <v>2</v>
      </c>
      <c r="I377" t="str">
        <f>feed!I618</f>
        <v>Elite</v>
      </c>
      <c r="J377">
        <f>SUMPRODUCT(MID(0&amp;feed!J618,LARGE(INDEX(ISNUMBER(--MID(feed!J618,ROW($1:$19),1))*
ROW($1:$19),0),ROW($1:$19))+1,1)*10^ROW($1:$19)/10)</f>
        <v>36</v>
      </c>
      <c r="K377">
        <f>SUMPRODUCT(MID(0&amp;feed!K618,LARGE(INDEX(ISNUMBER(--MID(feed!K618,ROW($1:$19),1))*
ROW($1:$19),0),ROW($1:$19))+1,1)*10^ROW($1:$19)/10)</f>
        <v>9</v>
      </c>
      <c r="L377">
        <f>SUMPRODUCT(MID(0&amp;feed!L618,LARGE(INDEX(ISNUMBER(--MID(feed!L618,ROW($1:$19),1))*
ROW($1:$19),0),ROW($1:$19))+1,1)*10^ROW($1:$19)/10)</f>
        <v>2</v>
      </c>
      <c r="M377" t="str">
        <f>feed!M618</f>
        <v>Free Market</v>
      </c>
      <c r="N377">
        <f>SUMPRODUCT(MID(0&amp;feed!N618,LARGE(INDEX(ISNUMBER(--MID(feed!N618,ROW($1:$5),1))*
ROW($1:$5),0),ROW($1:$5))+1,1)*10^ROW($1:$5)/10)</f>
        <v>970</v>
      </c>
      <c r="O377">
        <f>SUMPRODUCT(MID(0&amp;feed!O618,LARGE(INDEX(ISNUMBER(--MID(feed!O618,ROW($1:$5),1))*
ROW($1:$5),0),ROW($1:$5))+1,1)*10^ROW($1:$5)/10)</f>
        <v>720</v>
      </c>
      <c r="P377" t="str">
        <f>feed!P618</f>
        <v>Untapped</v>
      </c>
      <c r="Q377">
        <f>IF(P377=0,40, IF(P377="Depleted",0, IF(P377="Near Depletion",10, IF(P377="Plentiful",70, IF(P377="Untapped",90,"Error")))))</f>
        <v>90</v>
      </c>
      <c r="R377" t="str">
        <f>feed!Q618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feed!R618</f>
        <v>China</v>
      </c>
      <c r="U377" t="str">
        <f>feed!S618</f>
        <v>United States</v>
      </c>
      <c r="V377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29880</v>
      </c>
      <c r="W377" t="str">
        <f>feed!U618</f>
        <v>http://blocgame.com/stats.php?id=64806</v>
      </c>
      <c r="X377" s="4">
        <f>SUMPRODUCT(MID(0&amp;feed!V618,LARGE(INDEX(ISNUMBER(--MID(feed!V618,ROW($1:$5),1))*
ROW($1:$5),0),ROW($1:$5))+1,1)*10^ROW($1:$5)/10)</f>
        <v>0</v>
      </c>
      <c r="Y377">
        <f>feed!W618</f>
        <v>0</v>
      </c>
      <c r="Z377" s="4">
        <f>V377-H377*750-K377*375-L377*375</f>
        <v>24255</v>
      </c>
      <c r="AA377" s="8">
        <f>V377/N377</f>
        <v>30.804123711340207</v>
      </c>
      <c r="AB377" s="4">
        <f>N377/6</f>
        <v>161.66666666666666</v>
      </c>
      <c r="AC377" s="4">
        <f>V377/6</f>
        <v>4980</v>
      </c>
    </row>
    <row r="378" spans="1:29" hidden="1" x14ac:dyDescent="0.25">
      <c r="A378" t="str">
        <f>feed!A242</f>
        <v>Novi Sad</v>
      </c>
      <c r="B378" t="str">
        <f>feed!B242</f>
        <v>Serbian Gamer</v>
      </c>
      <c r="C378" t="str">
        <f>feed!C242</f>
        <v>The Order</v>
      </c>
      <c r="D378">
        <f>SUMPRODUCT(MID(0&amp;feed!D242,LARGE(INDEX(ISNUMBER(--MID(feed!D242,ROW($1:$19),1))*
ROW($1:$19),0),ROW($1:$19))+1,1)*10^ROW($1:$19)/10)</f>
        <v>5</v>
      </c>
      <c r="E378">
        <f>SUMPRODUCT(MID(0&amp;feed!E242,LARGE(INDEX(ISNUMBER(--MID(feed!E242,ROW($1:$19),1))*
ROW($1:$19),0),ROW($1:$19))+1,1)*10^ROW($1:$19)/10)</f>
        <v>1</v>
      </c>
      <c r="F378" t="str">
        <f>feed!F242</f>
        <v>Second World War surplus</v>
      </c>
      <c r="G378" t="str">
        <f>feed!G242</f>
        <v>Gandhi-like</v>
      </c>
      <c r="H378">
        <f>SUMPRODUCT(MID(0&amp;feed!H242,LARGE(INDEX(ISNUMBER(--MID(feed!H242,ROW($1:$19),1))*
ROW($1:$19),0),ROW($1:$19))+1,1)*10^ROW($1:$19)/10)</f>
        <v>2</v>
      </c>
      <c r="I378" t="str">
        <f>feed!I242</f>
        <v>Good</v>
      </c>
      <c r="J378">
        <f>SUMPRODUCT(MID(0&amp;feed!J242,LARGE(INDEX(ISNUMBER(--MID(feed!J242,ROW($1:$19),1))*
ROW($1:$19),0),ROW($1:$19))+1,1)*10^ROW($1:$19)/10)</f>
        <v>36</v>
      </c>
      <c r="K378">
        <f>SUMPRODUCT(MID(0&amp;feed!K242,LARGE(INDEX(ISNUMBER(--MID(feed!K242,ROW($1:$19),1))*
ROW($1:$19),0),ROW($1:$19))+1,1)*10^ROW($1:$19)/10)</f>
        <v>13</v>
      </c>
      <c r="L378">
        <f>SUMPRODUCT(MID(0&amp;feed!L242,LARGE(INDEX(ISNUMBER(--MID(feed!L242,ROW($1:$19),1))*
ROW($1:$19),0),ROW($1:$19))+1,1)*10^ROW($1:$19)/10)</f>
        <v>8</v>
      </c>
      <c r="M378" t="str">
        <f>feed!M242</f>
        <v>Mixed Economy</v>
      </c>
      <c r="N378">
        <f>SUMPRODUCT(MID(0&amp;feed!N242,LARGE(INDEX(ISNUMBER(--MID(feed!N242,ROW($1:$5),1))*
ROW($1:$5),0),ROW($1:$5))+1,1)*10^ROW($1:$5)/10)</f>
        <v>2347</v>
      </c>
      <c r="O378">
        <f>SUMPRODUCT(MID(0&amp;feed!O242,LARGE(INDEX(ISNUMBER(--MID(feed!O242,ROW($1:$5),1))*
ROW($1:$5),0),ROW($1:$5))+1,1)*10^ROW($1:$5)/10)</f>
        <v>2581</v>
      </c>
      <c r="P378" t="str">
        <f>feed!P242</f>
        <v>Near Depletion</v>
      </c>
      <c r="Q378">
        <f>IF(P378=0,40, IF(P378="Depleted",0, IF(P378="Near Depletion",10, IF(P378="Plentiful",70, IF(P378="Untapped",90,"Error")))))</f>
        <v>10</v>
      </c>
      <c r="R378" t="str">
        <f>feed!Q242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feed!R242</f>
        <v>Egypt</v>
      </c>
      <c r="U378" t="str">
        <f>feed!S242</f>
        <v>Soviet Union</v>
      </c>
      <c r="V378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22112</v>
      </c>
      <c r="W378" t="str">
        <f>feed!U242</f>
        <v>http://blocgame.com/stats.php?id=60752</v>
      </c>
      <c r="X378" s="4">
        <f>SUMPRODUCT(MID(0&amp;feed!V242,LARGE(INDEX(ISNUMBER(--MID(feed!V242,ROW($1:$5),1))*
ROW($1:$5),0),ROW($1:$5))+1,1)*10^ROW($1:$5)/10)</f>
        <v>0</v>
      </c>
      <c r="Y378">
        <f>feed!W242</f>
        <v>0</v>
      </c>
      <c r="Z378" s="4">
        <f>V378-H378*750-K378*375-L378*375</f>
        <v>12737</v>
      </c>
      <c r="AA378" s="8">
        <f>V378/N378</f>
        <v>9.42138900724329</v>
      </c>
      <c r="AB378" s="4">
        <f>N378/6</f>
        <v>391.16666666666669</v>
      </c>
      <c r="AC378" s="4">
        <f>V378/6</f>
        <v>3685.3333333333335</v>
      </c>
    </row>
    <row r="379" spans="1:29" hidden="1" x14ac:dyDescent="0.25">
      <c r="A379" t="str">
        <f>feed!A260</f>
        <v>Sarnath</v>
      </c>
      <c r="B379" t="str">
        <f>feed!B260</f>
        <v>Gnai-Kah</v>
      </c>
      <c r="C379" t="str">
        <f>feed!C260</f>
        <v>The Federal Colonies</v>
      </c>
      <c r="D379">
        <f>SUMPRODUCT(MID(0&amp;feed!D260,LARGE(INDEX(ISNUMBER(--MID(feed!D260,ROW($1:$19),1))*
ROW($1:$19),0),ROW($1:$19))+1,1)*10^ROW($1:$19)/10)</f>
        <v>75</v>
      </c>
      <c r="E379">
        <f>SUMPRODUCT(MID(0&amp;feed!E260,LARGE(INDEX(ISNUMBER(--MID(feed!E260,ROW($1:$19),1))*
ROW($1:$19),0),ROW($1:$19))+1,1)*10^ROW($1:$19)/10)</f>
        <v>0</v>
      </c>
      <c r="F379" t="str">
        <f>feed!F260</f>
        <v>Korean War surplus</v>
      </c>
      <c r="G379" t="str">
        <f>feed!G260</f>
        <v>Gandhi-like</v>
      </c>
      <c r="H379">
        <f>SUMPRODUCT(MID(0&amp;feed!H260,LARGE(INDEX(ISNUMBER(--MID(feed!H260,ROW($1:$19),1))*
ROW($1:$19),0),ROW($1:$19))+1,1)*10^ROW($1:$19)/10)</f>
        <v>2</v>
      </c>
      <c r="I379" t="str">
        <f>feed!I260</f>
        <v>Elite</v>
      </c>
      <c r="J379">
        <f>SUMPRODUCT(MID(0&amp;feed!J260,LARGE(INDEX(ISNUMBER(--MID(feed!J260,ROW($1:$19),1))*
ROW($1:$19),0),ROW($1:$19))+1,1)*10^ROW($1:$19)/10)</f>
        <v>35</v>
      </c>
      <c r="K379">
        <f>SUMPRODUCT(MID(0&amp;feed!K260,LARGE(INDEX(ISNUMBER(--MID(feed!K260,ROW($1:$19),1))*
ROW($1:$19),0),ROW($1:$19))+1,1)*10^ROW($1:$19)/10)</f>
        <v>19</v>
      </c>
      <c r="L379">
        <f>SUMPRODUCT(MID(0&amp;feed!L260,LARGE(INDEX(ISNUMBER(--MID(feed!L260,ROW($1:$19),1))*
ROW($1:$19),0),ROW($1:$19))+1,1)*10^ROW($1:$19)/10)</f>
        <v>10</v>
      </c>
      <c r="M379" t="str">
        <f>feed!M260</f>
        <v>Free Market</v>
      </c>
      <c r="N379">
        <f>SUMPRODUCT(MID(0&amp;feed!N260,LARGE(INDEX(ISNUMBER(--MID(feed!N260,ROW($1:$5),1))*
ROW($1:$5),0),ROW($1:$5))+1,1)*10^ROW($1:$5)/10)</f>
        <v>2239</v>
      </c>
      <c r="O379">
        <f>SUMPRODUCT(MID(0&amp;feed!O260,LARGE(INDEX(ISNUMBER(--MID(feed!O260,ROW($1:$5),1))*
ROW($1:$5),0),ROW($1:$5))+1,1)*10^ROW($1:$5)/10)</f>
        <v>933</v>
      </c>
      <c r="P379" t="str">
        <f>feed!P260</f>
        <v>Untapped</v>
      </c>
      <c r="Q379">
        <f>IF(P379=0,40, IF(P379="Depleted",0, IF(P379="Near Depletion",10, IF(P379="Plentiful",70, IF(P379="Untapped",90,"Error")))))</f>
        <v>90</v>
      </c>
      <c r="R379" t="str">
        <f>feed!Q260</f>
        <v>Somewhat Large</v>
      </c>
      <c r="S379">
        <f>IF(R379="None",0, IF(R379="Meagre",1.5, IF(R379="Small",3, IF(R379="Mediocre",4.5, IF(R379="Somewhat Large",6, IF(R379="Large",7.5, IF(R379="Powerful",9, IF(R379="Very Powerful",10,"Error"))))))))</f>
        <v>6</v>
      </c>
      <c r="T379" t="str">
        <f>feed!R260</f>
        <v>Arabia</v>
      </c>
      <c r="U379" t="str">
        <f>feed!S260</f>
        <v>United States</v>
      </c>
      <c r="V379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379" t="str">
        <f>feed!U260</f>
        <v>http://blocgame.com/stats.php?id=62981</v>
      </c>
      <c r="X379" s="4">
        <f>SUMPRODUCT(MID(0&amp;feed!V260,LARGE(INDEX(ISNUMBER(--MID(feed!V260,ROW($1:$5),1))*
ROW($1:$5),0),ROW($1:$5))+1,1)*10^ROW($1:$5)/10)</f>
        <v>0</v>
      </c>
      <c r="Y379">
        <f>feed!W260</f>
        <v>0</v>
      </c>
      <c r="Z379" s="4">
        <f>V379-H379*750-K379*375-L379*375</f>
        <v>3784</v>
      </c>
      <c r="AA379" s="8">
        <f>V379/N379</f>
        <v>7.217061188030371</v>
      </c>
      <c r="AB379" s="4">
        <f>N379/6</f>
        <v>373.16666666666669</v>
      </c>
      <c r="AC379" s="4">
        <f>V379/6</f>
        <v>2693.1666666666665</v>
      </c>
    </row>
    <row r="380" spans="1:29" hidden="1" x14ac:dyDescent="0.25">
      <c r="A380" t="str">
        <f>feed!A863</f>
        <v>Belanche</v>
      </c>
      <c r="B380" t="str">
        <f>feed!B863</f>
        <v>ryandf</v>
      </c>
      <c r="C380" t="str">
        <f>feed!C863</f>
        <v>Dictators United</v>
      </c>
      <c r="D380">
        <f>SUMPRODUCT(MID(0&amp;feed!D863,LARGE(INDEX(ISNUMBER(--MID(feed!D863,ROW($1:$19),1))*
ROW($1:$19),0),ROW($1:$19))+1,1)*10^ROW($1:$19)/10)</f>
        <v>14</v>
      </c>
      <c r="E380">
        <f>SUMPRODUCT(MID(0&amp;feed!E863,LARGE(INDEX(ISNUMBER(--MID(feed!E863,ROW($1:$19),1))*
ROW($1:$19),0),ROW($1:$19))+1,1)*10^ROW($1:$19)/10)</f>
        <v>0</v>
      </c>
      <c r="F380" t="str">
        <f>feed!F863</f>
        <v>First World War surplus</v>
      </c>
      <c r="G380" t="str">
        <f>feed!G863</f>
        <v>Gandhi-like</v>
      </c>
      <c r="H380">
        <f>SUMPRODUCT(MID(0&amp;feed!H863,LARGE(INDEX(ISNUMBER(--MID(feed!H863,ROW($1:$19),1))*
ROW($1:$19),0),ROW($1:$19))+1,1)*10^ROW($1:$19)/10)</f>
        <v>2</v>
      </c>
      <c r="I380" t="str">
        <f>feed!I863</f>
        <v>Good</v>
      </c>
      <c r="J380">
        <f>SUMPRODUCT(MID(0&amp;feed!J863,LARGE(INDEX(ISNUMBER(--MID(feed!J863,ROW($1:$19),1))*
ROW($1:$19),0),ROW($1:$19))+1,1)*10^ROW($1:$19)/10)</f>
        <v>30</v>
      </c>
      <c r="K380">
        <f>SUMPRODUCT(MID(0&amp;feed!K863,LARGE(INDEX(ISNUMBER(--MID(feed!K863,ROW($1:$19),1))*
ROW($1:$19),0),ROW($1:$19))+1,1)*10^ROW($1:$19)/10)</f>
        <v>2</v>
      </c>
      <c r="L380">
        <f>SUMPRODUCT(MID(0&amp;feed!L863,LARGE(INDEX(ISNUMBER(--MID(feed!L863,ROW($1:$19),1))*
ROW($1:$19),0),ROW($1:$19))+1,1)*10^ROW($1:$19)/10)</f>
        <v>2</v>
      </c>
      <c r="M380" t="str">
        <f>feed!M863</f>
        <v>Mixed Economy</v>
      </c>
      <c r="N380">
        <f>SUMPRODUCT(MID(0&amp;feed!N863,LARGE(INDEX(ISNUMBER(--MID(feed!N863,ROW($1:$5),1))*
ROW($1:$5),0),ROW($1:$5))+1,1)*10^ROW($1:$5)/10)</f>
        <v>501</v>
      </c>
      <c r="O380">
        <f>SUMPRODUCT(MID(0&amp;feed!O863,LARGE(INDEX(ISNUMBER(--MID(feed!O863,ROW($1:$5),1))*
ROW($1:$5),0),ROW($1:$5))+1,1)*10^ROW($1:$5)/10)</f>
        <v>123</v>
      </c>
      <c r="P380" t="str">
        <f>feed!P863</f>
        <v>Untapped</v>
      </c>
      <c r="Q380">
        <f>IF(P380=0,40, IF(P380="Depleted",0, IF(P380="Near Depletion",10, IF(P380="Plentiful",70, IF(P380="Untapped",90,"Error")))))</f>
        <v>90</v>
      </c>
      <c r="R380" t="str">
        <f>feed!Q863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feed!R863</f>
        <v>Mesoamerica</v>
      </c>
      <c r="U380" t="str">
        <f>feed!S863</f>
        <v>Neutral</v>
      </c>
      <c r="V380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380" t="str">
        <f>feed!U863</f>
        <v>http://blocgame.com/stats.php?id=65185</v>
      </c>
      <c r="X380" s="4">
        <f>SUMPRODUCT(MID(0&amp;feed!V863,LARGE(INDEX(ISNUMBER(--MID(feed!V863,ROW($1:$5),1))*
ROW($1:$5),0),ROW($1:$5))+1,1)*10^ROW($1:$5)/10)</f>
        <v>0</v>
      </c>
      <c r="Y380">
        <f>feed!W863</f>
        <v>0</v>
      </c>
      <c r="Z380" s="4">
        <f>V380-H380*750-K380*375-L380*375</f>
        <v>22620</v>
      </c>
      <c r="AA380" s="8">
        <f>V380/N380</f>
        <v>51.137724550898206</v>
      </c>
      <c r="AB380" s="4">
        <f>N380/6</f>
        <v>83.5</v>
      </c>
      <c r="AC380" s="4">
        <f>V380/6</f>
        <v>4270</v>
      </c>
    </row>
    <row r="381" spans="1:29" hidden="1" x14ac:dyDescent="0.25">
      <c r="A381" t="str">
        <f>feed!A209</f>
        <v>Haaga</v>
      </c>
      <c r="B381" t="str">
        <f>feed!B209</f>
        <v>Belac2.0</v>
      </c>
      <c r="C381" t="str">
        <f>feed!C209</f>
        <v>The Federal Colonies</v>
      </c>
      <c r="D381">
        <f>SUMPRODUCT(MID(0&amp;feed!D209,LARGE(INDEX(ISNUMBER(--MID(feed!D209,ROW($1:$19),1))*
ROW($1:$19),0),ROW($1:$19))+1,1)*10^ROW($1:$19)/10)</f>
        <v>40</v>
      </c>
      <c r="E381">
        <f>SUMPRODUCT(MID(0&amp;feed!E209,LARGE(INDEX(ISNUMBER(--MID(feed!E209,ROW($1:$19),1))*
ROW($1:$19),0),ROW($1:$19))+1,1)*10^ROW($1:$19)/10)</f>
        <v>3</v>
      </c>
      <c r="F381" t="str">
        <f>feed!F209</f>
        <v>Korean War surplus</v>
      </c>
      <c r="G381" t="str">
        <f>feed!G209</f>
        <v>Gandhi-like</v>
      </c>
      <c r="H381">
        <f>SUMPRODUCT(MID(0&amp;feed!H209,LARGE(INDEX(ISNUMBER(--MID(feed!H209,ROW($1:$19),1))*
ROW($1:$19),0),ROW($1:$19))+1,1)*10^ROW($1:$19)/10)</f>
        <v>2</v>
      </c>
      <c r="I381" t="str">
        <f>feed!I209</f>
        <v>Elite</v>
      </c>
      <c r="J381">
        <f>SUMPRODUCT(MID(0&amp;feed!J209,LARGE(INDEX(ISNUMBER(--MID(feed!J209,ROW($1:$19),1))*
ROW($1:$19),0),ROW($1:$19))+1,1)*10^ROW($1:$19)/10)</f>
        <v>29</v>
      </c>
      <c r="K381">
        <f>SUMPRODUCT(MID(0&amp;feed!K209,LARGE(INDEX(ISNUMBER(--MID(feed!K209,ROW($1:$19),1))*
ROW($1:$19),0),ROW($1:$19))+1,1)*10^ROW($1:$19)/10)</f>
        <v>15</v>
      </c>
      <c r="L381">
        <f>SUMPRODUCT(MID(0&amp;feed!L209,LARGE(INDEX(ISNUMBER(--MID(feed!L209,ROW($1:$19),1))*
ROW($1:$19),0),ROW($1:$19))+1,1)*10^ROW($1:$19)/10)</f>
        <v>6</v>
      </c>
      <c r="M381" t="str">
        <f>feed!M209</f>
        <v>Mixed Economy</v>
      </c>
      <c r="N381">
        <f>SUMPRODUCT(MID(0&amp;feed!N209,LARGE(INDEX(ISNUMBER(--MID(feed!N209,ROW($1:$5),1))*
ROW($1:$5),0),ROW($1:$5))+1,1)*10^ROW($1:$5)/10)</f>
        <v>2514</v>
      </c>
      <c r="O381">
        <f>SUMPRODUCT(MID(0&amp;feed!O209,LARGE(INDEX(ISNUMBER(--MID(feed!O209,ROW($1:$5),1))*
ROW($1:$5),0),ROW($1:$5))+1,1)*10^ROW($1:$5)/10)</f>
        <v>140</v>
      </c>
      <c r="P381" t="str">
        <f>feed!P209</f>
        <v>Plentiful</v>
      </c>
      <c r="Q381">
        <f>IF(P381=0,40, IF(P381="Depleted",0, IF(P381="Near Depletion",10, IF(P381="Plentiful",70, IF(P381="Untapped",90,"Error")))))</f>
        <v>70</v>
      </c>
      <c r="R381" t="str">
        <f>feed!Q209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feed!R209</f>
        <v>Caribbean</v>
      </c>
      <c r="U381" t="str">
        <f>feed!S209</f>
        <v>United States</v>
      </c>
      <c r="V381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381" t="str">
        <f>feed!U209</f>
        <v>http://blocgame.com/stats.php?id=64322</v>
      </c>
      <c r="X381" s="4">
        <f>SUMPRODUCT(MID(0&amp;feed!V209,LARGE(INDEX(ISNUMBER(--MID(feed!V209,ROW($1:$5),1))*
ROW($1:$5),0),ROW($1:$5))+1,1)*10^ROW($1:$5)/10)</f>
        <v>0</v>
      </c>
      <c r="Y381">
        <f>feed!W209</f>
        <v>0</v>
      </c>
      <c r="Z381" s="4">
        <f>V381-H381*750-K381*375-L381*375</f>
        <v>13501</v>
      </c>
      <c r="AA381" s="8">
        <f>V381/N381</f>
        <v>9.0994431185361968</v>
      </c>
      <c r="AB381" s="4">
        <f>N381/6</f>
        <v>419</v>
      </c>
      <c r="AC381" s="4">
        <f>V381/6</f>
        <v>3812.6666666666665</v>
      </c>
    </row>
    <row r="382" spans="1:29" hidden="1" x14ac:dyDescent="0.25">
      <c r="A382" t="str">
        <f>feed!A246</f>
        <v>Cocobongo</v>
      </c>
      <c r="B382" t="str">
        <f>feed!B246</f>
        <v>Cuban Pete</v>
      </c>
      <c r="C382" t="str">
        <f>feed!C246</f>
        <v>Interpol</v>
      </c>
      <c r="D382">
        <f>SUMPRODUCT(MID(0&amp;feed!D246,LARGE(INDEX(ISNUMBER(--MID(feed!D246,ROW($1:$19),1))*
ROW($1:$19),0),ROW($1:$19))+1,1)*10^ROW($1:$19)/10)</f>
        <v>98</v>
      </c>
      <c r="E382">
        <f>SUMPRODUCT(MID(0&amp;feed!E246,LARGE(INDEX(ISNUMBER(--MID(feed!E246,ROW($1:$19),1))*
ROW($1:$19),0),ROW($1:$19))+1,1)*10^ROW($1:$19)/10)</f>
        <v>3</v>
      </c>
      <c r="F382" t="str">
        <f>feed!F246</f>
        <v>Korean War surplus</v>
      </c>
      <c r="G382" t="str">
        <f>feed!G246</f>
        <v>Gandhi-like</v>
      </c>
      <c r="H382">
        <f>SUMPRODUCT(MID(0&amp;feed!H246,LARGE(INDEX(ISNUMBER(--MID(feed!H246,ROW($1:$19),1))*
ROW($1:$19),0),ROW($1:$19))+1,1)*10^ROW($1:$19)/10)</f>
        <v>2</v>
      </c>
      <c r="I382" t="str">
        <f>feed!I246</f>
        <v>Elite</v>
      </c>
      <c r="J382">
        <f>SUMPRODUCT(MID(0&amp;feed!J246,LARGE(INDEX(ISNUMBER(--MID(feed!J246,ROW($1:$19),1))*
ROW($1:$19),0),ROW($1:$19))+1,1)*10^ROW($1:$19)/10)</f>
        <v>29</v>
      </c>
      <c r="K382">
        <f>SUMPRODUCT(MID(0&amp;feed!K246,LARGE(INDEX(ISNUMBER(--MID(feed!K246,ROW($1:$19),1))*
ROW($1:$19),0),ROW($1:$19))+1,1)*10^ROW($1:$19)/10)</f>
        <v>13</v>
      </c>
      <c r="L382">
        <f>SUMPRODUCT(MID(0&amp;feed!L246,LARGE(INDEX(ISNUMBER(--MID(feed!L246,ROW($1:$19),1))*
ROW($1:$19),0),ROW($1:$19))+1,1)*10^ROW($1:$19)/10)</f>
        <v>1</v>
      </c>
      <c r="M382" t="str">
        <f>feed!M246</f>
        <v>Free Market</v>
      </c>
      <c r="N382">
        <f>SUMPRODUCT(MID(0&amp;feed!N246,LARGE(INDEX(ISNUMBER(--MID(feed!N246,ROW($1:$5),1))*
ROW($1:$5),0),ROW($1:$5))+1,1)*10^ROW($1:$5)/10)</f>
        <v>2318</v>
      </c>
      <c r="O382">
        <f>SUMPRODUCT(MID(0&amp;feed!O246,LARGE(INDEX(ISNUMBER(--MID(feed!O246,ROW($1:$5),1))*
ROW($1:$5),0),ROW($1:$5))+1,1)*10^ROW($1:$5)/10)</f>
        <v>252</v>
      </c>
      <c r="P382" t="str">
        <f>feed!P246</f>
        <v>Untapped</v>
      </c>
      <c r="Q382">
        <f>IF(P382=0,40, IF(P382="Depleted",0, IF(P382="Near Depletion",10, IF(P382="Plentiful",70, IF(P382="Untapped",90,"Error")))))</f>
        <v>90</v>
      </c>
      <c r="R382" t="str">
        <f>feed!Q246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feed!R246</f>
        <v>Gran Colombia</v>
      </c>
      <c r="U382" t="str">
        <f>feed!S246</f>
        <v>United States</v>
      </c>
      <c r="V382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18090</v>
      </c>
      <c r="W382" t="str">
        <f>feed!U246</f>
        <v>http://blocgame.com/stats.php?id=58193</v>
      </c>
      <c r="X382" s="4">
        <f>SUMPRODUCT(MID(0&amp;feed!V246,LARGE(INDEX(ISNUMBER(--MID(feed!V246,ROW($1:$5),1))*
ROW($1:$5),0),ROW($1:$5))+1,1)*10^ROW($1:$5)/10)</f>
        <v>0</v>
      </c>
      <c r="Y382">
        <f>feed!W246</f>
        <v>0</v>
      </c>
      <c r="Z382" s="4">
        <f>V382-H382*750-K382*375-L382*375</f>
        <v>11340</v>
      </c>
      <c r="AA382" s="8">
        <f>V382/N382</f>
        <v>7.804141501294219</v>
      </c>
      <c r="AB382" s="4">
        <f>N382/6</f>
        <v>386.33333333333331</v>
      </c>
      <c r="AC382" s="4">
        <f>V382/6</f>
        <v>3015</v>
      </c>
    </row>
    <row r="383" spans="1:29" hidden="1" x14ac:dyDescent="0.25">
      <c r="A383" t="str">
        <f>feed!A443</f>
        <v>Zanyaristan</v>
      </c>
      <c r="B383" t="str">
        <f>feed!B443</f>
        <v>Zanyar</v>
      </c>
      <c r="C383" t="str">
        <f>feed!C443</f>
        <v>Pact of Red October</v>
      </c>
      <c r="D383">
        <f>SUMPRODUCT(MID(0&amp;feed!D443,LARGE(INDEX(ISNUMBER(--MID(feed!D443,ROW($1:$19),1))*
ROW($1:$19),0),ROW($1:$19))+1,1)*10^ROW($1:$19)/10)</f>
        <v>83</v>
      </c>
      <c r="E383">
        <f>SUMPRODUCT(MID(0&amp;feed!E443,LARGE(INDEX(ISNUMBER(--MID(feed!E443,ROW($1:$19),1))*
ROW($1:$19),0),ROW($1:$19))+1,1)*10^ROW($1:$19)/10)</f>
        <v>2</v>
      </c>
      <c r="F383" t="str">
        <f>feed!F443</f>
        <v>First World War surplus</v>
      </c>
      <c r="G383" t="str">
        <f>feed!G443</f>
        <v>Gandhi-like</v>
      </c>
      <c r="H383">
        <f>SUMPRODUCT(MID(0&amp;feed!H443,LARGE(INDEX(ISNUMBER(--MID(feed!H443,ROW($1:$19),1))*
ROW($1:$19),0),ROW($1:$19))+1,1)*10^ROW($1:$19)/10)</f>
        <v>2</v>
      </c>
      <c r="I383" t="str">
        <f>feed!I443</f>
        <v>Good</v>
      </c>
      <c r="J383">
        <f>SUMPRODUCT(MID(0&amp;feed!J443,LARGE(INDEX(ISNUMBER(--MID(feed!J443,ROW($1:$19),1))*
ROW($1:$19),0),ROW($1:$19))+1,1)*10^ROW($1:$19)/10)</f>
        <v>27</v>
      </c>
      <c r="K383">
        <f>SUMPRODUCT(MID(0&amp;feed!K443,LARGE(INDEX(ISNUMBER(--MID(feed!K443,ROW($1:$19),1))*
ROW($1:$19),0),ROW($1:$19))+1,1)*10^ROW($1:$19)/10)</f>
        <v>8</v>
      </c>
      <c r="L383">
        <f>SUMPRODUCT(MID(0&amp;feed!L443,LARGE(INDEX(ISNUMBER(--MID(feed!L443,ROW($1:$19),1))*
ROW($1:$19),0),ROW($1:$19))+1,1)*10^ROW($1:$19)/10)</f>
        <v>10</v>
      </c>
      <c r="M383" t="str">
        <f>feed!M443</f>
        <v>Central Planning</v>
      </c>
      <c r="N383">
        <f>SUMPRODUCT(MID(0&amp;feed!N443,LARGE(INDEX(ISNUMBER(--MID(feed!N443,ROW($1:$5),1))*
ROW($1:$5),0),ROW($1:$5))+1,1)*10^ROW($1:$5)/10)</f>
        <v>1516</v>
      </c>
      <c r="O383">
        <f>SUMPRODUCT(MID(0&amp;feed!O443,LARGE(INDEX(ISNUMBER(--MID(feed!O443,ROW($1:$5),1))*
ROW($1:$5),0),ROW($1:$5))+1,1)*10^ROW($1:$5)/10)</f>
        <v>2279</v>
      </c>
      <c r="P383" t="str">
        <f>feed!P443</f>
        <v>Plentiful</v>
      </c>
      <c r="Q383">
        <f>IF(P383=0,40, IF(P383="Depleted",0, IF(P383="Near Depletion",10, IF(P383="Plentiful",70, IF(P383="Untapped",90,"Error")))))</f>
        <v>70</v>
      </c>
      <c r="R383" t="str">
        <f>feed!Q443</f>
        <v>Somewhat Large</v>
      </c>
      <c r="S383">
        <f>IF(R383="None",0, IF(R383="Meagre",1.5, IF(R383="Small",3, IF(R383="Mediocre",4.5, IF(R383="Somewhat Large",6, IF(R383="Large",7.5, IF(R383="Powerful",9, IF(R383="Very Powerful",10,"Error"))))))))</f>
        <v>6</v>
      </c>
      <c r="T383" t="str">
        <f>feed!R443</f>
        <v>Mesopotamia</v>
      </c>
      <c r="U383" t="str">
        <f>feed!S443</f>
        <v>Soviet Union</v>
      </c>
      <c r="V38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23637</v>
      </c>
      <c r="W383" t="str">
        <f>feed!U443</f>
        <v>http://blocgame.com/stats.php?id=64891</v>
      </c>
      <c r="X383" s="4">
        <f>SUMPRODUCT(MID(0&amp;feed!V443,LARGE(INDEX(ISNUMBER(--MID(feed!V443,ROW($1:$5),1))*
ROW($1:$5),0),ROW($1:$5))+1,1)*10^ROW($1:$5)/10)</f>
        <v>0</v>
      </c>
      <c r="Y383">
        <f>feed!W443</f>
        <v>0</v>
      </c>
      <c r="Z383" s="4">
        <f>V383-H383*750-K383*375-L383*375</f>
        <v>15387</v>
      </c>
      <c r="AA383" s="8">
        <f>V383/N383</f>
        <v>15.591688654353563</v>
      </c>
      <c r="AB383" s="4">
        <f>N383/6</f>
        <v>252.66666666666666</v>
      </c>
      <c r="AC383" s="4">
        <f>V383/6</f>
        <v>3939.5</v>
      </c>
    </row>
    <row r="384" spans="1:29" hidden="1" x14ac:dyDescent="0.25">
      <c r="A384" t="str">
        <f>feed!A519</f>
        <v>Meviora</v>
      </c>
      <c r="B384" t="str">
        <f>feed!B519</f>
        <v>Mevius</v>
      </c>
      <c r="C384" t="str">
        <f>feed!C519</f>
        <v>Celestial Beingsï¿½</v>
      </c>
      <c r="D384">
        <f>SUMPRODUCT(MID(0&amp;feed!D519,LARGE(INDEX(ISNUMBER(--MID(feed!D519,ROW($1:$19),1))*
ROW($1:$19),0),ROW($1:$19))+1,1)*10^ROW($1:$19)/10)</f>
        <v>60</v>
      </c>
      <c r="E384">
        <f>SUMPRODUCT(MID(0&amp;feed!E519,LARGE(INDEX(ISNUMBER(--MID(feed!E519,ROW($1:$19),1))*
ROW($1:$19),0),ROW($1:$19))+1,1)*10^ROW($1:$19)/10)</f>
        <v>1</v>
      </c>
      <c r="F384" t="str">
        <f>feed!F519</f>
        <v>Korean War surplus</v>
      </c>
      <c r="G384" t="str">
        <f>feed!G519</f>
        <v>Gandhi-like</v>
      </c>
      <c r="H384">
        <f>SUMPRODUCT(MID(0&amp;feed!H519,LARGE(INDEX(ISNUMBER(--MID(feed!H519,ROW($1:$19),1))*
ROW($1:$19),0),ROW($1:$19))+1,1)*10^ROW($1:$19)/10)</f>
        <v>2</v>
      </c>
      <c r="I384" t="str">
        <f>feed!I519</f>
        <v>Good</v>
      </c>
      <c r="J384">
        <f>SUMPRODUCT(MID(0&amp;feed!J519,LARGE(INDEX(ISNUMBER(--MID(feed!J519,ROW($1:$19),1))*
ROW($1:$19),0),ROW($1:$19))+1,1)*10^ROW($1:$19)/10)</f>
        <v>26</v>
      </c>
      <c r="K384">
        <f>SUMPRODUCT(MID(0&amp;feed!K519,LARGE(INDEX(ISNUMBER(--MID(feed!K519,ROW($1:$19),1))*
ROW($1:$19),0),ROW($1:$19))+1,1)*10^ROW($1:$19)/10)</f>
        <v>17</v>
      </c>
      <c r="L384">
        <f>SUMPRODUCT(MID(0&amp;feed!L519,LARGE(INDEX(ISNUMBER(--MID(feed!L519,ROW($1:$19),1))*
ROW($1:$19),0),ROW($1:$19))+1,1)*10^ROW($1:$19)/10)</f>
        <v>16</v>
      </c>
      <c r="M384" t="str">
        <f>feed!M519</f>
        <v>Central Planning</v>
      </c>
      <c r="N384">
        <f>SUMPRODUCT(MID(0&amp;feed!N519,LARGE(INDEX(ISNUMBER(--MID(feed!N519,ROW($1:$5),1))*
ROW($1:$5),0),ROW($1:$5))+1,1)*10^ROW($1:$5)/10)</f>
        <v>1223</v>
      </c>
      <c r="O384">
        <f>SUMPRODUCT(MID(0&amp;feed!O519,LARGE(INDEX(ISNUMBER(--MID(feed!O519,ROW($1:$5),1))*
ROW($1:$5),0),ROW($1:$5))+1,1)*10^ROW($1:$5)/10)</f>
        <v>1899</v>
      </c>
      <c r="P384" t="str">
        <f>feed!P519</f>
        <v>Untapped</v>
      </c>
      <c r="Q384">
        <f>IF(P384=0,40, IF(P384="Depleted",0, IF(P384="Near Depletion",10, IF(P384="Plentiful",70, IF(P384="Untapped",90,"Error")))))</f>
        <v>90</v>
      </c>
      <c r="R384" t="str">
        <f>feed!Q519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feed!R519</f>
        <v>Persia</v>
      </c>
      <c r="U384" t="str">
        <f>feed!S519</f>
        <v>Soviet Union</v>
      </c>
      <c r="V38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16545</v>
      </c>
      <c r="W384" t="str">
        <f>feed!U519</f>
        <v>http://blocgame.com/stats.php?id=62583</v>
      </c>
      <c r="X384" s="4">
        <f>SUMPRODUCT(MID(0&amp;feed!V519,LARGE(INDEX(ISNUMBER(--MID(feed!V519,ROW($1:$5),1))*
ROW($1:$5),0),ROW($1:$5))+1,1)*10^ROW($1:$5)/10)</f>
        <v>0</v>
      </c>
      <c r="Y384">
        <f>feed!W519</f>
        <v>0</v>
      </c>
      <c r="Z384" s="4">
        <f>V384-H384*750-K384*375-L384*375</f>
        <v>2670</v>
      </c>
      <c r="AA384" s="8">
        <f>V384/N384</f>
        <v>13.528209321340965</v>
      </c>
      <c r="AB384" s="4">
        <f>N384/6</f>
        <v>203.83333333333334</v>
      </c>
      <c r="AC384" s="4">
        <f>V384/6</f>
        <v>2757.5</v>
      </c>
    </row>
    <row r="385" spans="1:29" hidden="1" x14ac:dyDescent="0.25">
      <c r="A385" t="str">
        <f>feed!A91</f>
        <v>Errvistan</v>
      </c>
      <c r="B385" t="str">
        <f>feed!B91</f>
        <v>ERRV2</v>
      </c>
      <c r="C385" t="str">
        <f>feed!C91</f>
        <v>The Order</v>
      </c>
      <c r="D385">
        <f>SUMPRODUCT(MID(0&amp;feed!D91,LARGE(INDEX(ISNUMBER(--MID(feed!D91,ROW($1:$19),1))*
ROW($1:$19),0),ROW($1:$19))+1,1)*10^ROW($1:$19)/10)</f>
        <v>78</v>
      </c>
      <c r="E385">
        <f>SUMPRODUCT(MID(0&amp;feed!E91,LARGE(INDEX(ISNUMBER(--MID(feed!E91,ROW($1:$19),1))*
ROW($1:$19),0),ROW($1:$19))+1,1)*10^ROW($1:$19)/10)</f>
        <v>5</v>
      </c>
      <c r="F385" t="str">
        <f>feed!F91</f>
        <v>Second World War surplus</v>
      </c>
      <c r="G385" t="str">
        <f>feed!G91</f>
        <v>Angelic</v>
      </c>
      <c r="H385">
        <f>SUMPRODUCT(MID(0&amp;feed!H91,LARGE(INDEX(ISNUMBER(--MID(feed!H91,ROW($1:$19),1))*
ROW($1:$19),0),ROW($1:$19))+1,1)*10^ROW($1:$19)/10)</f>
        <v>2</v>
      </c>
      <c r="I385" t="str">
        <f>feed!I91</f>
        <v>Good</v>
      </c>
      <c r="J385">
        <f>SUMPRODUCT(MID(0&amp;feed!J91,LARGE(INDEX(ISNUMBER(--MID(feed!J91,ROW($1:$19),1))*
ROW($1:$19),0),ROW($1:$19))+1,1)*10^ROW($1:$19)/10)</f>
        <v>26</v>
      </c>
      <c r="K385">
        <f>SUMPRODUCT(MID(0&amp;feed!K91,LARGE(INDEX(ISNUMBER(--MID(feed!K91,ROW($1:$19),1))*
ROW($1:$19),0),ROW($1:$19))+1,1)*10^ROW($1:$19)/10)</f>
        <v>14</v>
      </c>
      <c r="L385">
        <f>SUMPRODUCT(MID(0&amp;feed!L91,LARGE(INDEX(ISNUMBER(--MID(feed!L91,ROW($1:$19),1))*
ROW($1:$19),0),ROW($1:$19))+1,1)*10^ROW($1:$19)/10)</f>
        <v>7</v>
      </c>
      <c r="M385" t="str">
        <f>feed!M91</f>
        <v>Central Planning</v>
      </c>
      <c r="N385">
        <f>SUMPRODUCT(MID(0&amp;feed!N91,LARGE(INDEX(ISNUMBER(--MID(feed!N91,ROW($1:$5),1))*
ROW($1:$5),0),ROW($1:$5))+1,1)*10^ROW($1:$5)/10)</f>
        <v>3454</v>
      </c>
      <c r="O385">
        <f>SUMPRODUCT(MID(0&amp;feed!O91,LARGE(INDEX(ISNUMBER(--MID(feed!O91,ROW($1:$5),1))*
ROW($1:$5),0),ROW($1:$5))+1,1)*10^ROW($1:$5)/10)</f>
        <v>401</v>
      </c>
      <c r="P385" t="str">
        <f>feed!P91</f>
        <v>Untapped</v>
      </c>
      <c r="Q385">
        <f>IF(P385=0,40, IF(P385="Depleted",0, IF(P385="Near Depletion",10, IF(P385="Plentiful",70, IF(P385="Untapped",90,"Error")))))</f>
        <v>90</v>
      </c>
      <c r="R385" t="str">
        <f>feed!Q91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feed!R91</f>
        <v>Gran Colombia</v>
      </c>
      <c r="U385" t="str">
        <f>feed!S91</f>
        <v>Soviet Union</v>
      </c>
      <c r="V38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27214</v>
      </c>
      <c r="W385" t="str">
        <f>feed!U91</f>
        <v>http://blocgame.com/stats.php?id=64330</v>
      </c>
      <c r="X385" s="4">
        <f>SUMPRODUCT(MID(0&amp;feed!V91,LARGE(INDEX(ISNUMBER(--MID(feed!V91,ROW($1:$5),1))*
ROW($1:$5),0),ROW($1:$5))+1,1)*10^ROW($1:$5)/10)</f>
        <v>0</v>
      </c>
      <c r="Y385">
        <f>feed!W91</f>
        <v>0</v>
      </c>
      <c r="Z385" s="4">
        <f>V385-H385*750-K385*375-L385*375</f>
        <v>17839</v>
      </c>
      <c r="AA385" s="8">
        <f>V385/N385</f>
        <v>7.8789808917197455</v>
      </c>
      <c r="AB385" s="4">
        <f>N385/6</f>
        <v>575.66666666666663</v>
      </c>
      <c r="AC385" s="4">
        <f>V385/6</f>
        <v>4535.666666666667</v>
      </c>
    </row>
    <row r="386" spans="1:29" hidden="1" x14ac:dyDescent="0.25">
      <c r="A386" t="str">
        <f>feed!A538</f>
        <v>The Jar</v>
      </c>
      <c r="B386" t="str">
        <f>feed!B538</f>
        <v>Mr.Pickles</v>
      </c>
      <c r="C386" t="str">
        <f>feed!C538</f>
        <v>The Order</v>
      </c>
      <c r="D386">
        <f>SUMPRODUCT(MID(0&amp;feed!D538,LARGE(INDEX(ISNUMBER(--MID(feed!D538,ROW($1:$19),1))*
ROW($1:$19),0),ROW($1:$19))+1,1)*10^ROW($1:$19)/10)</f>
        <v>64</v>
      </c>
      <c r="E386">
        <f>SUMPRODUCT(MID(0&amp;feed!E538,LARGE(INDEX(ISNUMBER(--MID(feed!E538,ROW($1:$19),1))*
ROW($1:$19),0),ROW($1:$19))+1,1)*10^ROW($1:$19)/10)</f>
        <v>4</v>
      </c>
      <c r="F386" t="str">
        <f>feed!F538</f>
        <v>Korean War surplus</v>
      </c>
      <c r="G386" t="str">
        <f>feed!G538</f>
        <v>Gandhi-like</v>
      </c>
      <c r="H386">
        <f>SUMPRODUCT(MID(0&amp;feed!H538,LARGE(INDEX(ISNUMBER(--MID(feed!H538,ROW($1:$19),1))*
ROW($1:$19),0),ROW($1:$19))+1,1)*10^ROW($1:$19)/10)</f>
        <v>2</v>
      </c>
      <c r="I386" t="str">
        <f>feed!I538</f>
        <v>Good</v>
      </c>
      <c r="J386">
        <f>SUMPRODUCT(MID(0&amp;feed!J538,LARGE(INDEX(ISNUMBER(--MID(feed!J538,ROW($1:$19),1))*
ROW($1:$19),0),ROW($1:$19))+1,1)*10^ROW($1:$19)/10)</f>
        <v>25</v>
      </c>
      <c r="K386">
        <f>SUMPRODUCT(MID(0&amp;feed!K538,LARGE(INDEX(ISNUMBER(--MID(feed!K538,ROW($1:$19),1))*
ROW($1:$19),0),ROW($1:$19))+1,1)*10^ROW($1:$19)/10)</f>
        <v>20</v>
      </c>
      <c r="L386">
        <f>SUMPRODUCT(MID(0&amp;feed!L538,LARGE(INDEX(ISNUMBER(--MID(feed!L538,ROW($1:$19),1))*
ROW($1:$19),0),ROW($1:$19))+1,1)*10^ROW($1:$19)/10)</f>
        <v>9</v>
      </c>
      <c r="M386" t="str">
        <f>feed!M538</f>
        <v>Central Planning</v>
      </c>
      <c r="N386">
        <f>SUMPRODUCT(MID(0&amp;feed!N538,LARGE(INDEX(ISNUMBER(--MID(feed!N538,ROW($1:$5),1))*
ROW($1:$5),0),ROW($1:$5))+1,1)*10^ROW($1:$5)/10)</f>
        <v>1180</v>
      </c>
      <c r="O386">
        <f>SUMPRODUCT(MID(0&amp;feed!O538,LARGE(INDEX(ISNUMBER(--MID(feed!O538,ROW($1:$5),1))*
ROW($1:$5),0),ROW($1:$5))+1,1)*10^ROW($1:$5)/10)</f>
        <v>1566</v>
      </c>
      <c r="P386" t="str">
        <f>feed!P538</f>
        <v>Untapped</v>
      </c>
      <c r="Q386">
        <f>IF(P386=0,40, IF(P386="Depleted",0, IF(P386="Near Depletion",10, IF(P386="Plentiful",70, IF(P386="Untapped",90,"Error")))))</f>
        <v>90</v>
      </c>
      <c r="R386" t="str">
        <f>feed!Q538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feed!R538</f>
        <v>Guinea</v>
      </c>
      <c r="U386" t="str">
        <f>feed!S538</f>
        <v>Neutral</v>
      </c>
      <c r="V386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25235</v>
      </c>
      <c r="W386" t="str">
        <f>feed!U538</f>
        <v>http://blocgame.com/stats.php?id=60355</v>
      </c>
      <c r="X386" s="4">
        <f>SUMPRODUCT(MID(0&amp;feed!V538,LARGE(INDEX(ISNUMBER(--MID(feed!V538,ROW($1:$5),1))*
ROW($1:$5),0),ROW($1:$5))+1,1)*10^ROW($1:$5)/10)</f>
        <v>0</v>
      </c>
      <c r="Y386">
        <f>feed!W538</f>
        <v>0</v>
      </c>
      <c r="Z386" s="4">
        <f>V386-H386*750-K386*375-L386*375</f>
        <v>12860</v>
      </c>
      <c r="AA386" s="8">
        <f>V386/N386</f>
        <v>21.385593220338983</v>
      </c>
      <c r="AB386" s="4">
        <f>N386/6</f>
        <v>196.66666666666666</v>
      </c>
      <c r="AC386" s="4">
        <f>V386/6</f>
        <v>4205.833333333333</v>
      </c>
    </row>
    <row r="387" spans="1:29" hidden="1" x14ac:dyDescent="0.25">
      <c r="A387" t="str">
        <f>feed!A585</f>
        <v>Tok Jembal</v>
      </c>
      <c r="B387" t="str">
        <f>feed!B585</f>
        <v>Lady H</v>
      </c>
      <c r="C387" t="str">
        <f>feed!C585</f>
        <v>The Order</v>
      </c>
      <c r="D387">
        <f>SUMPRODUCT(MID(0&amp;feed!D585,LARGE(INDEX(ISNUMBER(--MID(feed!D585,ROW($1:$19),1))*
ROW($1:$19),0),ROW($1:$19))+1,1)*10^ROW($1:$19)/10)</f>
        <v>72</v>
      </c>
      <c r="E387">
        <f>SUMPRODUCT(MID(0&amp;feed!E585,LARGE(INDEX(ISNUMBER(--MID(feed!E585,ROW($1:$19),1))*
ROW($1:$19),0),ROW($1:$19))+1,1)*10^ROW($1:$19)/10)</f>
        <v>1</v>
      </c>
      <c r="F387" t="str">
        <f>feed!F585</f>
        <v>Korean War surplus</v>
      </c>
      <c r="G387" t="str">
        <f>feed!G585</f>
        <v>Gandhi-like</v>
      </c>
      <c r="H387">
        <f>SUMPRODUCT(MID(0&amp;feed!H585,LARGE(INDEX(ISNUMBER(--MID(feed!H585,ROW($1:$19),1))*
ROW($1:$19),0),ROW($1:$19))+1,1)*10^ROW($1:$19)/10)</f>
        <v>2</v>
      </c>
      <c r="I387" t="str">
        <f>feed!I585</f>
        <v>Poor</v>
      </c>
      <c r="J387">
        <f>SUMPRODUCT(MID(0&amp;feed!J585,LARGE(INDEX(ISNUMBER(--MID(feed!J585,ROW($1:$19),1))*
ROW($1:$19),0),ROW($1:$19))+1,1)*10^ROW($1:$19)/10)</f>
        <v>24</v>
      </c>
      <c r="K387">
        <f>SUMPRODUCT(MID(0&amp;feed!K585,LARGE(INDEX(ISNUMBER(--MID(feed!K585,ROW($1:$19),1))*
ROW($1:$19),0),ROW($1:$19))+1,1)*10^ROW($1:$19)/10)</f>
        <v>17</v>
      </c>
      <c r="L387">
        <f>SUMPRODUCT(MID(0&amp;feed!L585,LARGE(INDEX(ISNUMBER(--MID(feed!L585,ROW($1:$19),1))*
ROW($1:$19),0),ROW($1:$19))+1,1)*10^ROW($1:$19)/10)</f>
        <v>17</v>
      </c>
      <c r="M387" t="str">
        <f>feed!M585</f>
        <v>Mixed Economy</v>
      </c>
      <c r="N387">
        <f>SUMPRODUCT(MID(0&amp;feed!N585,LARGE(INDEX(ISNUMBER(--MID(feed!N585,ROW($1:$5),1))*
ROW($1:$5),0),ROW($1:$5))+1,1)*10^ROW($1:$5)/10)</f>
        <v>1029</v>
      </c>
      <c r="O387">
        <f>SUMPRODUCT(MID(0&amp;feed!O585,LARGE(INDEX(ISNUMBER(--MID(feed!O585,ROW($1:$5),1))*
ROW($1:$5),0),ROW($1:$5))+1,1)*10^ROW($1:$5)/10)</f>
        <v>933</v>
      </c>
      <c r="P387" t="str">
        <f>feed!P585</f>
        <v>Untapped</v>
      </c>
      <c r="Q387">
        <f>IF(P387=0,40, IF(P387="Depleted",0, IF(P387="Near Depletion",10, IF(P387="Plentiful",70, IF(P387="Untapped",90,"Error")))))</f>
        <v>90</v>
      </c>
      <c r="R387" t="str">
        <f>feed!Q585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feed!R585</f>
        <v>Arabia</v>
      </c>
      <c r="U387" t="str">
        <f>feed!S585</f>
        <v>Neutral</v>
      </c>
      <c r="V387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26627</v>
      </c>
      <c r="W387" t="str">
        <f>feed!U585</f>
        <v>http://blocgame.com/stats.php?id=60840</v>
      </c>
      <c r="X387" s="4">
        <f>SUMPRODUCT(MID(0&amp;feed!V585,LARGE(INDEX(ISNUMBER(--MID(feed!V585,ROW($1:$5),1))*
ROW($1:$5),0),ROW($1:$5))+1,1)*10^ROW($1:$5)/10)</f>
        <v>0</v>
      </c>
      <c r="Y387">
        <f>feed!W585</f>
        <v>0</v>
      </c>
      <c r="Z387" s="4">
        <f>V387-H387*750-K387*375-L387*375</f>
        <v>12377</v>
      </c>
      <c r="AA387" s="8">
        <f>V387/N387</f>
        <v>25.876579203109817</v>
      </c>
      <c r="AB387" s="4">
        <f>N387/6</f>
        <v>171.5</v>
      </c>
      <c r="AC387" s="4">
        <f>V387/6</f>
        <v>4437.833333333333</v>
      </c>
    </row>
    <row r="388" spans="1:29" hidden="1" x14ac:dyDescent="0.25">
      <c r="A388" t="str">
        <f>feed!A676</f>
        <v>new shekelstan</v>
      </c>
      <c r="B388" t="str">
        <f>feed!B676</f>
        <v>mrluxx0</v>
      </c>
      <c r="C388" t="str">
        <f>feed!C676</f>
        <v>Brotherhood of Nod</v>
      </c>
      <c r="D388">
        <f>SUMPRODUCT(MID(0&amp;feed!D676,LARGE(INDEX(ISNUMBER(--MID(feed!D676,ROW($1:$19),1))*
ROW($1:$19),0),ROW($1:$19))+1,1)*10^ROW($1:$19)/10)</f>
        <v>118</v>
      </c>
      <c r="E388">
        <f>SUMPRODUCT(MID(0&amp;feed!E676,LARGE(INDEX(ISNUMBER(--MID(feed!E676,ROW($1:$19),1))*
ROW($1:$19),0),ROW($1:$19))+1,1)*10^ROW($1:$19)/10)</f>
        <v>0</v>
      </c>
      <c r="F388" t="str">
        <f>feed!F676</f>
        <v>Korean War surplus</v>
      </c>
      <c r="G388" t="str">
        <f>feed!G676</f>
        <v>Gandhi-like</v>
      </c>
      <c r="H388">
        <f>SUMPRODUCT(MID(0&amp;feed!H676,LARGE(INDEX(ISNUMBER(--MID(feed!H676,ROW($1:$19),1))*
ROW($1:$19),0),ROW($1:$19))+1,1)*10^ROW($1:$19)/10)</f>
        <v>2</v>
      </c>
      <c r="I388" t="str">
        <f>feed!I676</f>
        <v>Good</v>
      </c>
      <c r="J388">
        <f>SUMPRODUCT(MID(0&amp;feed!J676,LARGE(INDEX(ISNUMBER(--MID(feed!J676,ROW($1:$19),1))*
ROW($1:$19),0),ROW($1:$19))+1,1)*10^ROW($1:$19)/10)</f>
        <v>24</v>
      </c>
      <c r="K388">
        <f>SUMPRODUCT(MID(0&amp;feed!K676,LARGE(INDEX(ISNUMBER(--MID(feed!K676,ROW($1:$19),1))*
ROW($1:$19),0),ROW($1:$19))+1,1)*10^ROW($1:$19)/10)</f>
        <v>21</v>
      </c>
      <c r="L388">
        <f>SUMPRODUCT(MID(0&amp;feed!L676,LARGE(INDEX(ISNUMBER(--MID(feed!L676,ROW($1:$19),1))*
ROW($1:$19),0),ROW($1:$19))+1,1)*10^ROW($1:$19)/10)</f>
        <v>14</v>
      </c>
      <c r="M388" t="str">
        <f>feed!M676</f>
        <v>Free Market</v>
      </c>
      <c r="N388">
        <f>SUMPRODUCT(MID(0&amp;feed!N676,LARGE(INDEX(ISNUMBER(--MID(feed!N676,ROW($1:$5),1))*
ROW($1:$5),0),ROW($1:$5))+1,1)*10^ROW($1:$5)/10)</f>
        <v>853</v>
      </c>
      <c r="O388">
        <f>SUMPRODUCT(MID(0&amp;feed!O676,LARGE(INDEX(ISNUMBER(--MID(feed!O676,ROW($1:$5),1))*
ROW($1:$5),0),ROW($1:$5))+1,1)*10^ROW($1:$5)/10)</f>
        <v>2396</v>
      </c>
      <c r="P388" t="str">
        <f>feed!P676</f>
        <v>Untapped</v>
      </c>
      <c r="Q388">
        <f>IF(P388=0,40, IF(P388="Depleted",0, IF(P388="Near Depletion",10, IF(P388="Plentiful",70, IF(P388="Untapped",90,"Error")))))</f>
        <v>90</v>
      </c>
      <c r="R388" t="str">
        <f>feed!Q676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feed!R676</f>
        <v>Arabia</v>
      </c>
      <c r="U388" t="str">
        <f>feed!S676</f>
        <v>United States</v>
      </c>
      <c r="V388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17254</v>
      </c>
      <c r="W388" t="str">
        <f>feed!U676</f>
        <v>http://blocgame.com/stats.php?id=46292</v>
      </c>
      <c r="X388" s="4">
        <f>SUMPRODUCT(MID(0&amp;feed!V676,LARGE(INDEX(ISNUMBER(--MID(feed!V676,ROW($1:$5),1))*
ROW($1:$5),0),ROW($1:$5))+1,1)*10^ROW($1:$5)/10)</f>
        <v>0</v>
      </c>
      <c r="Y388">
        <f>feed!W676</f>
        <v>0</v>
      </c>
      <c r="Z388" s="4">
        <f>V388-H388*750-K388*375-L388*375</f>
        <v>2629</v>
      </c>
      <c r="AA388" s="8">
        <f>V388/N388</f>
        <v>20.227432590855802</v>
      </c>
      <c r="AB388" s="4">
        <f>N388/6</f>
        <v>142.16666666666666</v>
      </c>
      <c r="AC388" s="4">
        <f>V388/6</f>
        <v>2875.6666666666665</v>
      </c>
    </row>
    <row r="389" spans="1:29" hidden="1" x14ac:dyDescent="0.25">
      <c r="A389" t="str">
        <f>feed!A531</f>
        <v>Langit7</v>
      </c>
      <c r="B389" t="str">
        <f>feed!B531</f>
        <v>Echa</v>
      </c>
      <c r="C389" t="str">
        <f>feed!C531</f>
        <v>Brotherhood of Nod</v>
      </c>
      <c r="D389">
        <f>SUMPRODUCT(MID(0&amp;feed!D531,LARGE(INDEX(ISNUMBER(--MID(feed!D531,ROW($1:$19),1))*
ROW($1:$19),0),ROW($1:$19))+1,1)*10^ROW($1:$19)/10)</f>
        <v>68</v>
      </c>
      <c r="E389">
        <f>SUMPRODUCT(MID(0&amp;feed!E531,LARGE(INDEX(ISNUMBER(--MID(feed!E531,ROW($1:$19),1))*
ROW($1:$19),0),ROW($1:$19))+1,1)*10^ROW($1:$19)/10)</f>
        <v>1</v>
      </c>
      <c r="F389" t="str">
        <f>feed!F531</f>
        <v>Korean War surplus</v>
      </c>
      <c r="G389" t="str">
        <f>feed!G531</f>
        <v>Gandhi-like</v>
      </c>
      <c r="H389">
        <f>SUMPRODUCT(MID(0&amp;feed!H531,LARGE(INDEX(ISNUMBER(--MID(feed!H531,ROW($1:$19),1))*
ROW($1:$19),0),ROW($1:$19))+1,1)*10^ROW($1:$19)/10)</f>
        <v>2</v>
      </c>
      <c r="I389" t="str">
        <f>feed!I531</f>
        <v>Poor</v>
      </c>
      <c r="J389">
        <f>SUMPRODUCT(MID(0&amp;feed!J531,LARGE(INDEX(ISNUMBER(--MID(feed!J531,ROW($1:$19),1))*
ROW($1:$19),0),ROW($1:$19))+1,1)*10^ROW($1:$19)/10)</f>
        <v>24</v>
      </c>
      <c r="K389">
        <f>SUMPRODUCT(MID(0&amp;feed!K531,LARGE(INDEX(ISNUMBER(--MID(feed!K531,ROW($1:$19),1))*
ROW($1:$19),0),ROW($1:$19))+1,1)*10^ROW($1:$19)/10)</f>
        <v>17</v>
      </c>
      <c r="L389">
        <f>SUMPRODUCT(MID(0&amp;feed!L531,LARGE(INDEX(ISNUMBER(--MID(feed!L531,ROW($1:$19),1))*
ROW($1:$19),0),ROW($1:$19))+1,1)*10^ROW($1:$19)/10)</f>
        <v>14</v>
      </c>
      <c r="M389" t="str">
        <f>feed!M531</f>
        <v>Central Planning</v>
      </c>
      <c r="N389">
        <f>SUMPRODUCT(MID(0&amp;feed!N531,LARGE(INDEX(ISNUMBER(--MID(feed!N531,ROW($1:$5),1))*
ROW($1:$5),0),ROW($1:$5))+1,1)*10^ROW($1:$5)/10)</f>
        <v>1195</v>
      </c>
      <c r="O389">
        <f>SUMPRODUCT(MID(0&amp;feed!O531,LARGE(INDEX(ISNUMBER(--MID(feed!O531,ROW($1:$5),1))*
ROW($1:$5),0),ROW($1:$5))+1,1)*10^ROW($1:$5)/10)</f>
        <v>1033</v>
      </c>
      <c r="P389" t="str">
        <f>feed!P531</f>
        <v>Untapped</v>
      </c>
      <c r="Q389">
        <f>IF(P389=0,40, IF(P389="Depleted",0, IF(P389="Near Depletion",10, IF(P389="Plentiful",70, IF(P389="Untapped",90,"Error")))))</f>
        <v>90</v>
      </c>
      <c r="R389" t="str">
        <f>feed!Q531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feed!R531</f>
        <v>Arabia</v>
      </c>
      <c r="U389" t="str">
        <f>feed!S531</f>
        <v>Neutral</v>
      </c>
      <c r="V389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19799</v>
      </c>
      <c r="W389" t="str">
        <f>feed!U531</f>
        <v>http://blocgame.com/stats.php?id=61131</v>
      </c>
      <c r="X389" s="4">
        <f>SUMPRODUCT(MID(0&amp;feed!V531,LARGE(INDEX(ISNUMBER(--MID(feed!V531,ROW($1:$5),1))*
ROW($1:$5),0),ROW($1:$5))+1,1)*10^ROW($1:$5)/10)</f>
        <v>0</v>
      </c>
      <c r="Y389">
        <f>feed!W531</f>
        <v>0</v>
      </c>
      <c r="Z389" s="4">
        <f>V389-H389*750-K389*375-L389*375</f>
        <v>6674</v>
      </c>
      <c r="AA389" s="8">
        <f>V389/N389</f>
        <v>16.568200836820083</v>
      </c>
      <c r="AB389" s="4">
        <f>N389/6</f>
        <v>199.16666666666666</v>
      </c>
      <c r="AC389" s="4">
        <f>V389/6</f>
        <v>3299.8333333333335</v>
      </c>
    </row>
    <row r="390" spans="1:29" hidden="1" x14ac:dyDescent="0.25">
      <c r="A390" t="str">
        <f>feed!A548</f>
        <v>New Germany</v>
      </c>
      <c r="B390" t="str">
        <f>feed!B548</f>
        <v>TheWhiteCoons</v>
      </c>
      <c r="C390" t="str">
        <f>feed!C548</f>
        <v>The Order</v>
      </c>
      <c r="D390">
        <f>SUMPRODUCT(MID(0&amp;feed!D548,LARGE(INDEX(ISNUMBER(--MID(feed!D548,ROW($1:$19),1))*
ROW($1:$19),0),ROW($1:$19))+1,1)*10^ROW($1:$19)/10)</f>
        <v>74</v>
      </c>
      <c r="E390">
        <f>SUMPRODUCT(MID(0&amp;feed!E548,LARGE(INDEX(ISNUMBER(--MID(feed!E548,ROW($1:$19),1))*
ROW($1:$19),0),ROW($1:$19))+1,1)*10^ROW($1:$19)/10)</f>
        <v>0</v>
      </c>
      <c r="F390" t="str">
        <f>feed!F548</f>
        <v>Second World War surplus</v>
      </c>
      <c r="G390" t="str">
        <f>feed!G548</f>
        <v>Gandhi-like</v>
      </c>
      <c r="H390">
        <f>SUMPRODUCT(MID(0&amp;feed!H548,LARGE(INDEX(ISNUMBER(--MID(feed!H548,ROW($1:$19),1))*
ROW($1:$19),0),ROW($1:$19))+1,1)*10^ROW($1:$19)/10)</f>
        <v>2</v>
      </c>
      <c r="I390" t="str">
        <f>feed!I548</f>
        <v>Good</v>
      </c>
      <c r="J390">
        <f>SUMPRODUCT(MID(0&amp;feed!J548,LARGE(INDEX(ISNUMBER(--MID(feed!J548,ROW($1:$19),1))*
ROW($1:$19),0),ROW($1:$19))+1,1)*10^ROW($1:$19)/10)</f>
        <v>22</v>
      </c>
      <c r="K390">
        <f>SUMPRODUCT(MID(0&amp;feed!K548,LARGE(INDEX(ISNUMBER(--MID(feed!K548,ROW($1:$19),1))*
ROW($1:$19),0),ROW($1:$19))+1,1)*10^ROW($1:$19)/10)</f>
        <v>5</v>
      </c>
      <c r="L390">
        <f>SUMPRODUCT(MID(0&amp;feed!L548,LARGE(INDEX(ISNUMBER(--MID(feed!L548,ROW($1:$19),1))*
ROW($1:$19),0),ROW($1:$19))+1,1)*10^ROW($1:$19)/10)</f>
        <v>2</v>
      </c>
      <c r="M390" t="str">
        <f>feed!M548</f>
        <v>Mixed Economy</v>
      </c>
      <c r="N390">
        <f>SUMPRODUCT(MID(0&amp;feed!N548,LARGE(INDEX(ISNUMBER(--MID(feed!N548,ROW($1:$5),1))*
ROW($1:$5),0),ROW($1:$5))+1,1)*10^ROW($1:$5)/10)</f>
        <v>1138</v>
      </c>
      <c r="O390">
        <f>SUMPRODUCT(MID(0&amp;feed!O548,LARGE(INDEX(ISNUMBER(--MID(feed!O548,ROW($1:$5),1))*
ROW($1:$5),0),ROW($1:$5))+1,1)*10^ROW($1:$5)/10)</f>
        <v>316</v>
      </c>
      <c r="P390" t="str">
        <f>feed!P548</f>
        <v>Untapped</v>
      </c>
      <c r="Q390">
        <f>IF(P390=0,40, IF(P390="Depleted",0, IF(P390="Near Depletion",10, IF(P390="Plentiful",70, IF(P390="Untapped",90,"Error")))))</f>
        <v>90</v>
      </c>
      <c r="R390" t="str">
        <f>feed!Q548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feed!R548</f>
        <v>China</v>
      </c>
      <c r="U390" t="str">
        <f>feed!S548</f>
        <v>Soviet Union</v>
      </c>
      <c r="V390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26877</v>
      </c>
      <c r="W390" t="str">
        <f>feed!U548</f>
        <v>http://blocgame.com/stats.php?id=39025</v>
      </c>
      <c r="X390" s="4">
        <f>SUMPRODUCT(MID(0&amp;feed!V548,LARGE(INDEX(ISNUMBER(--MID(feed!V548,ROW($1:$5),1))*
ROW($1:$5),0),ROW($1:$5))+1,1)*10^ROW($1:$5)/10)</f>
        <v>0</v>
      </c>
      <c r="Y390">
        <f>feed!W548</f>
        <v>0</v>
      </c>
      <c r="Z390" s="4">
        <f>V390-H390*750-K390*375-L390*375</f>
        <v>22752</v>
      </c>
      <c r="AA390" s="8">
        <f>V390/N390</f>
        <v>23.61775043936731</v>
      </c>
      <c r="AB390" s="4">
        <f>N390/6</f>
        <v>189.66666666666666</v>
      </c>
      <c r="AC390" s="4">
        <f>V390/6</f>
        <v>4479.5</v>
      </c>
    </row>
    <row r="391" spans="1:29" hidden="1" x14ac:dyDescent="0.25">
      <c r="A391" t="str">
        <f>feed!A229</f>
        <v>Courlandia</v>
      </c>
      <c r="B391" t="str">
        <f>feed!B229</f>
        <v>Tzar Simeon III</v>
      </c>
      <c r="C391" t="str">
        <f>feed!C229</f>
        <v>The Order</v>
      </c>
      <c r="D391">
        <f>SUMPRODUCT(MID(0&amp;feed!D229,LARGE(INDEX(ISNUMBER(--MID(feed!D229,ROW($1:$19),1))*
ROW($1:$19),0),ROW($1:$19))+1,1)*10^ROW($1:$19)/10)</f>
        <v>59</v>
      </c>
      <c r="E391">
        <f>SUMPRODUCT(MID(0&amp;feed!E229,LARGE(INDEX(ISNUMBER(--MID(feed!E229,ROW($1:$19),1))*
ROW($1:$19),0),ROW($1:$19))+1,1)*10^ROW($1:$19)/10)</f>
        <v>0</v>
      </c>
      <c r="F391" t="str">
        <f>feed!F229</f>
        <v>Korean War surplus</v>
      </c>
      <c r="G391" t="str">
        <f>feed!G229</f>
        <v>Gandhi-like</v>
      </c>
      <c r="H391">
        <f>SUMPRODUCT(MID(0&amp;feed!H229,LARGE(INDEX(ISNUMBER(--MID(feed!H229,ROW($1:$19),1))*
ROW($1:$19),0),ROW($1:$19))+1,1)*10^ROW($1:$19)/10)</f>
        <v>2</v>
      </c>
      <c r="I391" t="str">
        <f>feed!I229</f>
        <v>Good</v>
      </c>
      <c r="J391">
        <f>SUMPRODUCT(MID(0&amp;feed!J229,LARGE(INDEX(ISNUMBER(--MID(feed!J229,ROW($1:$19),1))*
ROW($1:$19),0),ROW($1:$19))+1,1)*10^ROW($1:$19)/10)</f>
        <v>22</v>
      </c>
      <c r="K391">
        <f>SUMPRODUCT(MID(0&amp;feed!K229,LARGE(INDEX(ISNUMBER(--MID(feed!K229,ROW($1:$19),1))*
ROW($1:$19),0),ROW($1:$19))+1,1)*10^ROW($1:$19)/10)</f>
        <v>13</v>
      </c>
      <c r="L391">
        <f>SUMPRODUCT(MID(0&amp;feed!L229,LARGE(INDEX(ISNUMBER(--MID(feed!L229,ROW($1:$19),1))*
ROW($1:$19),0),ROW($1:$19))+1,1)*10^ROW($1:$19)/10)</f>
        <v>7</v>
      </c>
      <c r="M391" t="str">
        <f>feed!M229</f>
        <v>Central Planning</v>
      </c>
      <c r="N391">
        <f>SUMPRODUCT(MID(0&amp;feed!N229,LARGE(INDEX(ISNUMBER(--MID(feed!N229,ROW($1:$5),1))*
ROW($1:$5),0),ROW($1:$5))+1,1)*10^ROW($1:$5)/10)</f>
        <v>2410</v>
      </c>
      <c r="O391">
        <f>SUMPRODUCT(MID(0&amp;feed!O229,LARGE(INDEX(ISNUMBER(--MID(feed!O229,ROW($1:$5),1))*
ROW($1:$5),0),ROW($1:$5))+1,1)*10^ROW($1:$5)/10)</f>
        <v>227</v>
      </c>
      <c r="P391" t="str">
        <f>feed!P229</f>
        <v>Untapped</v>
      </c>
      <c r="Q391">
        <f>IF(P391=0,40, IF(P391="Depleted",0, IF(P391="Near Depletion",10, IF(P391="Plentiful",70, IF(P391="Untapped",90,"Error")))))</f>
        <v>90</v>
      </c>
      <c r="R391" t="str">
        <f>feed!Q229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feed!R229</f>
        <v>Guinea</v>
      </c>
      <c r="U391" t="str">
        <f>feed!S229</f>
        <v>Soviet Union</v>
      </c>
      <c r="V391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16055</v>
      </c>
      <c r="W391" t="str">
        <f>feed!U229</f>
        <v>http://blocgame.com/stats.php?id=64264</v>
      </c>
      <c r="X391" s="4">
        <f>SUMPRODUCT(MID(0&amp;feed!V229,LARGE(INDEX(ISNUMBER(--MID(feed!V229,ROW($1:$5),1))*
ROW($1:$5),0),ROW($1:$5))+1,1)*10^ROW($1:$5)/10)</f>
        <v>1</v>
      </c>
      <c r="Y391">
        <f>feed!W229</f>
        <v>0</v>
      </c>
      <c r="Z391" s="4">
        <f>V391-H391*750-K391*375-L391*375</f>
        <v>7055</v>
      </c>
      <c r="AA391" s="8">
        <f>V391/N391</f>
        <v>6.6618257261410792</v>
      </c>
      <c r="AB391" s="4">
        <f>N391/6</f>
        <v>401.66666666666669</v>
      </c>
      <c r="AC391" s="4">
        <f>V391/6</f>
        <v>2675.8333333333335</v>
      </c>
    </row>
    <row r="392" spans="1:29" hidden="1" x14ac:dyDescent="0.25">
      <c r="A392" t="str">
        <f>feed!A169</f>
        <v>NL-Indies</v>
      </c>
      <c r="B392" t="str">
        <f>feed!B169</f>
        <v>Aanv. De Vries</v>
      </c>
      <c r="C392" t="str">
        <f>feed!C169</f>
        <v>The Federal Colonies</v>
      </c>
      <c r="D392">
        <f>SUMPRODUCT(MID(0&amp;feed!D169,LARGE(INDEX(ISNUMBER(--MID(feed!D169,ROW($1:$19),1))*
ROW($1:$19),0),ROW($1:$19))+1,1)*10^ROW($1:$19)/10)</f>
        <v>49</v>
      </c>
      <c r="E392">
        <f>SUMPRODUCT(MID(0&amp;feed!E169,LARGE(INDEX(ISNUMBER(--MID(feed!E169,ROW($1:$19),1))*
ROW($1:$19),0),ROW($1:$19))+1,1)*10^ROW($1:$19)/10)</f>
        <v>4</v>
      </c>
      <c r="F392" t="str">
        <f>feed!F169</f>
        <v>Korean War surplus</v>
      </c>
      <c r="G392" t="str">
        <f>feed!G169</f>
        <v>Gandhi-like</v>
      </c>
      <c r="H392">
        <f>SUMPRODUCT(MID(0&amp;feed!H169,LARGE(INDEX(ISNUMBER(--MID(feed!H169,ROW($1:$19),1))*
ROW($1:$19),0),ROW($1:$19))+1,1)*10^ROW($1:$19)/10)</f>
        <v>2</v>
      </c>
      <c r="I392" t="str">
        <f>feed!I169</f>
        <v>Elite</v>
      </c>
      <c r="J392">
        <f>SUMPRODUCT(MID(0&amp;feed!J169,LARGE(INDEX(ISNUMBER(--MID(feed!J169,ROW($1:$19),1))*
ROW($1:$19),0),ROW($1:$19))+1,1)*10^ROW($1:$19)/10)</f>
        <v>21</v>
      </c>
      <c r="K392">
        <f>SUMPRODUCT(MID(0&amp;feed!K169,LARGE(INDEX(ISNUMBER(--MID(feed!K169,ROW($1:$19),1))*
ROW($1:$19),0),ROW($1:$19))+1,1)*10^ROW($1:$19)/10)</f>
        <v>15</v>
      </c>
      <c r="L392">
        <f>SUMPRODUCT(MID(0&amp;feed!L169,LARGE(INDEX(ISNUMBER(--MID(feed!L169,ROW($1:$19),1))*
ROW($1:$19),0),ROW($1:$19))+1,1)*10^ROW($1:$19)/10)</f>
        <v>8</v>
      </c>
      <c r="M392" t="str">
        <f>feed!M169</f>
        <v>Free Market</v>
      </c>
      <c r="N392">
        <f>SUMPRODUCT(MID(0&amp;feed!N169,LARGE(INDEX(ISNUMBER(--MID(feed!N169,ROW($1:$5),1))*
ROW($1:$5),0),ROW($1:$5))+1,1)*10^ROW($1:$5)/10)</f>
        <v>2755</v>
      </c>
      <c r="O392">
        <f>SUMPRODUCT(MID(0&amp;feed!O169,LARGE(INDEX(ISNUMBER(--MID(feed!O169,ROW($1:$5),1))*
ROW($1:$5),0),ROW($1:$5))+1,1)*10^ROW($1:$5)/10)</f>
        <v>224</v>
      </c>
      <c r="P392" t="str">
        <f>feed!P169</f>
        <v>Untapped</v>
      </c>
      <c r="Q392">
        <f>IF(P392=0,40, IF(P392="Depleted",0, IF(P392="Near Depletion",10, IF(P392="Plentiful",70, IF(P392="Untapped",90,"Error")))))</f>
        <v>90</v>
      </c>
      <c r="R392" t="str">
        <f>feed!Q169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feed!R169</f>
        <v>East Indies</v>
      </c>
      <c r="U392" t="str">
        <f>feed!S169</f>
        <v>United States</v>
      </c>
      <c r="V392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25971</v>
      </c>
      <c r="W392" t="str">
        <f>feed!U169</f>
        <v>http://blocgame.com/stats.php?id=63776</v>
      </c>
      <c r="X392" s="4">
        <f>SUMPRODUCT(MID(0&amp;feed!V169,LARGE(INDEX(ISNUMBER(--MID(feed!V169,ROW($1:$5),1))*
ROW($1:$5),0),ROW($1:$5))+1,1)*10^ROW($1:$5)/10)</f>
        <v>0</v>
      </c>
      <c r="Y392">
        <f>feed!W169</f>
        <v>0</v>
      </c>
      <c r="Z392" s="4">
        <f>V392-H392*750-K392*375-L392*375</f>
        <v>15846</v>
      </c>
      <c r="AA392" s="8">
        <f>V392/N392</f>
        <v>9.4268602540834845</v>
      </c>
      <c r="AB392" s="4">
        <f>N392/6</f>
        <v>459.16666666666669</v>
      </c>
      <c r="AC392" s="4">
        <f>V392/6</f>
        <v>4328.5</v>
      </c>
    </row>
    <row r="393" spans="1:29" hidden="1" x14ac:dyDescent="0.25">
      <c r="A393" t="str">
        <f>feed!A442</f>
        <v>Canantartica</v>
      </c>
      <c r="B393" t="str">
        <f>feed!B442</f>
        <v>El Chepo</v>
      </c>
      <c r="C393">
        <f>feed!C442</f>
        <v>0</v>
      </c>
      <c r="D393">
        <f>SUMPRODUCT(MID(0&amp;feed!D442,LARGE(INDEX(ISNUMBER(--MID(feed!D442,ROW($1:$19),1))*
ROW($1:$19),0),ROW($1:$19))+1,1)*10^ROW($1:$19)/10)</f>
        <v>7</v>
      </c>
      <c r="E393">
        <f>SUMPRODUCT(MID(0&amp;feed!E442,LARGE(INDEX(ISNUMBER(--MID(feed!E442,ROW($1:$19),1))*
ROW($1:$19),0),ROW($1:$19))+1,1)*10^ROW($1:$19)/10)</f>
        <v>0</v>
      </c>
      <c r="F393" t="str">
        <f>feed!F442</f>
        <v>First World War surplus</v>
      </c>
      <c r="G393" t="str">
        <f>feed!G442</f>
        <v>Questionable</v>
      </c>
      <c r="H393">
        <f>SUMPRODUCT(MID(0&amp;feed!H442,LARGE(INDEX(ISNUMBER(--MID(feed!H442,ROW($1:$19),1))*
ROW($1:$19),0),ROW($1:$19))+1,1)*10^ROW($1:$19)/10)</f>
        <v>2</v>
      </c>
      <c r="I393" t="str">
        <f>feed!I442</f>
        <v>Standard</v>
      </c>
      <c r="J393">
        <f>SUMPRODUCT(MID(0&amp;feed!J442,LARGE(INDEX(ISNUMBER(--MID(feed!J442,ROW($1:$19),1))*
ROW($1:$19),0),ROW($1:$19))+1,1)*10^ROW($1:$19)/10)</f>
        <v>21</v>
      </c>
      <c r="K393">
        <f>SUMPRODUCT(MID(0&amp;feed!K442,LARGE(INDEX(ISNUMBER(--MID(feed!K442,ROW($1:$19),1))*
ROW($1:$19),0),ROW($1:$19))+1,1)*10^ROW($1:$19)/10)</f>
        <v>11</v>
      </c>
      <c r="L393">
        <f>SUMPRODUCT(MID(0&amp;feed!L442,LARGE(INDEX(ISNUMBER(--MID(feed!L442,ROW($1:$19),1))*
ROW($1:$19),0),ROW($1:$19))+1,1)*10^ROW($1:$19)/10)</f>
        <v>4</v>
      </c>
      <c r="M393" t="str">
        <f>feed!M442</f>
        <v>Mixed Economy</v>
      </c>
      <c r="N393">
        <f>SUMPRODUCT(MID(0&amp;feed!N442,LARGE(INDEX(ISNUMBER(--MID(feed!N442,ROW($1:$5),1))*
ROW($1:$5),0),ROW($1:$5))+1,1)*10^ROW($1:$5)/10)</f>
        <v>1516</v>
      </c>
      <c r="O393">
        <f>SUMPRODUCT(MID(0&amp;feed!O442,LARGE(INDEX(ISNUMBER(--MID(feed!O442,ROW($1:$5),1))*
ROW($1:$5),0),ROW($1:$5))+1,1)*10^ROW($1:$5)/10)</f>
        <v>31</v>
      </c>
      <c r="P393" t="str">
        <f>feed!P442</f>
        <v>Untapped</v>
      </c>
      <c r="Q393">
        <f>IF(P393=0,40, IF(P393="Depleted",0, IF(P393="Near Depletion",10, IF(P393="Plentiful",70, IF(P393="Untapped",90,"Error")))))</f>
        <v>90</v>
      </c>
      <c r="R393" t="str">
        <f>feed!Q442</f>
        <v>Meagre</v>
      </c>
      <c r="S393">
        <f>IF(R393="None",0, IF(R393="Meagre",1.5, IF(R393="Small",3, IF(R393="Mediocre",4.5, IF(R393="Somewhat Large",6, IF(R393="Large",7.5, IF(R393="Powerful",9, IF(R393="Very Powerful",10,"Error"))))))))</f>
        <v>1.5</v>
      </c>
      <c r="T393" t="str">
        <f>feed!R442</f>
        <v>Gran Colombia</v>
      </c>
      <c r="U393" t="str">
        <f>feed!S442</f>
        <v>Neutral</v>
      </c>
      <c r="V393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11475</v>
      </c>
      <c r="W393" t="str">
        <f>feed!U442</f>
        <v>http://blocgame.com/stats.php?id=64445</v>
      </c>
      <c r="X393" s="4">
        <f>SUMPRODUCT(MID(0&amp;feed!V442,LARGE(INDEX(ISNUMBER(--MID(feed!V442,ROW($1:$5),1))*
ROW($1:$5),0),ROW($1:$5))+1,1)*10^ROW($1:$5)/10)</f>
        <v>0</v>
      </c>
      <c r="Y393">
        <f>feed!W442</f>
        <v>0</v>
      </c>
      <c r="Z393" s="4">
        <f>V393-H393*750-K393*375-L393*375</f>
        <v>4350</v>
      </c>
      <c r="AA393" s="8">
        <f>V393/N393</f>
        <v>7.569261213720317</v>
      </c>
      <c r="AB393" s="4">
        <f>N393/6</f>
        <v>252.66666666666666</v>
      </c>
      <c r="AC393" s="4">
        <f>V393/6</f>
        <v>1912.5</v>
      </c>
    </row>
    <row r="394" spans="1:29" hidden="1" x14ac:dyDescent="0.25">
      <c r="A394" t="str">
        <f>feed!A23</f>
        <v>VinnyNation</v>
      </c>
      <c r="B394" t="str">
        <f>feed!B23</f>
        <v>VinnyRuler</v>
      </c>
      <c r="C394" t="str">
        <f>feed!C23</f>
        <v>Brotherhood of Nod</v>
      </c>
      <c r="D394">
        <f>SUMPRODUCT(MID(0&amp;feed!D23,LARGE(INDEX(ISNUMBER(--MID(feed!D23,ROW($1:$19),1))*
ROW($1:$19),0),ROW($1:$19))+1,1)*10^ROW($1:$19)/10)</f>
        <v>71</v>
      </c>
      <c r="E394">
        <f>SUMPRODUCT(MID(0&amp;feed!E23,LARGE(INDEX(ISNUMBER(--MID(feed!E23,ROW($1:$19),1))*
ROW($1:$19),0),ROW($1:$19))+1,1)*10^ROW($1:$19)/10)</f>
        <v>2</v>
      </c>
      <c r="F394" t="str">
        <f>feed!F23</f>
        <v>Korean War surplus</v>
      </c>
      <c r="G394" t="str">
        <f>feed!G23</f>
        <v>Gandhi-like</v>
      </c>
      <c r="H394">
        <f>SUMPRODUCT(MID(0&amp;feed!H23,LARGE(INDEX(ISNUMBER(--MID(feed!H23,ROW($1:$19),1))*
ROW($1:$19),0),ROW($1:$19))+1,1)*10^ROW($1:$19)/10)</f>
        <v>2</v>
      </c>
      <c r="I394" t="str">
        <f>feed!I23</f>
        <v>Good</v>
      </c>
      <c r="J394">
        <f>SUMPRODUCT(MID(0&amp;feed!J23,LARGE(INDEX(ISNUMBER(--MID(feed!J23,ROW($1:$19),1))*
ROW($1:$19),0),ROW($1:$19))+1,1)*10^ROW($1:$19)/10)</f>
        <v>19</v>
      </c>
      <c r="K394">
        <f>SUMPRODUCT(MID(0&amp;feed!K23,LARGE(INDEX(ISNUMBER(--MID(feed!K23,ROW($1:$19),1))*
ROW($1:$19),0),ROW($1:$19))+1,1)*10^ROW($1:$19)/10)</f>
        <v>16</v>
      </c>
      <c r="L394">
        <f>SUMPRODUCT(MID(0&amp;feed!L23,LARGE(INDEX(ISNUMBER(--MID(feed!L23,ROW($1:$19),1))*
ROW($1:$19),0),ROW($1:$19))+1,1)*10^ROW($1:$19)/10)</f>
        <v>7</v>
      </c>
      <c r="M394" t="str">
        <f>feed!M23</f>
        <v>Central Planning</v>
      </c>
      <c r="N394">
        <f>SUMPRODUCT(MID(0&amp;feed!N23,LARGE(INDEX(ISNUMBER(--MID(feed!N23,ROW($1:$5),1))*
ROW($1:$5),0),ROW($1:$5))+1,1)*10^ROW($1:$5)/10)</f>
        <v>4416</v>
      </c>
      <c r="O394">
        <f>SUMPRODUCT(MID(0&amp;feed!O23,LARGE(INDEX(ISNUMBER(--MID(feed!O23,ROW($1:$5),1))*
ROW($1:$5),0),ROW($1:$5))+1,1)*10^ROW($1:$5)/10)</f>
        <v>160</v>
      </c>
      <c r="P394" t="str">
        <f>feed!P23</f>
        <v>Untapped</v>
      </c>
      <c r="Q394">
        <f>IF(P394=0,40, IF(P394="Depleted",0, IF(P394="Near Depletion",10, IF(P394="Plentiful",70, IF(P394="Untapped",90,"Error")))))</f>
        <v>90</v>
      </c>
      <c r="R394" t="str">
        <f>feed!Q23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feed!R23</f>
        <v>Congo</v>
      </c>
      <c r="U394" t="str">
        <f>feed!S23</f>
        <v>Soviet Union</v>
      </c>
      <c r="V394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394" t="str">
        <f>feed!U23</f>
        <v>http://blocgame.com/stats.php?id=62972</v>
      </c>
      <c r="X394" s="4">
        <f>SUMPRODUCT(MID(0&amp;feed!V23,LARGE(INDEX(ISNUMBER(--MID(feed!V23,ROW($1:$5),1))*
ROW($1:$5),0),ROW($1:$5))+1,1)*10^ROW($1:$5)/10)</f>
        <v>0</v>
      </c>
      <c r="Y394">
        <f>feed!W23</f>
        <v>0</v>
      </c>
      <c r="Z394" s="4">
        <f>V394-H394*750-K394*375-L394*375</f>
        <v>14882</v>
      </c>
      <c r="AA394" s="8">
        <f>V394/N394</f>
        <v>5.6628170289855069</v>
      </c>
      <c r="AB394" s="4">
        <f>N394/6</f>
        <v>736</v>
      </c>
      <c r="AC394" s="4">
        <f>V394/6</f>
        <v>4167.833333333333</v>
      </c>
    </row>
    <row r="395" spans="1:29" hidden="1" x14ac:dyDescent="0.25">
      <c r="A395" t="str">
        <f>feed!A60</f>
        <v>Eastern Eagle</v>
      </c>
      <c r="B395" t="str">
        <f>feed!B60</f>
        <v>MetaIndigo</v>
      </c>
      <c r="C395" t="str">
        <f>feed!C60</f>
        <v>Brotherhood of Nod</v>
      </c>
      <c r="D395">
        <f>SUMPRODUCT(MID(0&amp;feed!D60,LARGE(INDEX(ISNUMBER(--MID(feed!D60,ROW($1:$19),1))*
ROW($1:$19),0),ROW($1:$19))+1,1)*10^ROW($1:$19)/10)</f>
        <v>73</v>
      </c>
      <c r="E395">
        <f>SUMPRODUCT(MID(0&amp;feed!E60,LARGE(INDEX(ISNUMBER(--MID(feed!E60,ROW($1:$19),1))*
ROW($1:$19),0),ROW($1:$19))+1,1)*10^ROW($1:$19)/10)</f>
        <v>0</v>
      </c>
      <c r="F395" t="str">
        <f>feed!F60</f>
        <v>Second World War surplus</v>
      </c>
      <c r="G395" t="str">
        <f>feed!G60</f>
        <v>Gandhi-like</v>
      </c>
      <c r="H395">
        <f>SUMPRODUCT(MID(0&amp;feed!H60,LARGE(INDEX(ISNUMBER(--MID(feed!H60,ROW($1:$19),1))*
ROW($1:$19),0),ROW($1:$19))+1,1)*10^ROW($1:$19)/10)</f>
        <v>2</v>
      </c>
      <c r="I395" t="str">
        <f>feed!I60</f>
        <v>Standard</v>
      </c>
      <c r="J395">
        <f>SUMPRODUCT(MID(0&amp;feed!J60,LARGE(INDEX(ISNUMBER(--MID(feed!J60,ROW($1:$19),1))*
ROW($1:$19),0),ROW($1:$19))+1,1)*10^ROW($1:$19)/10)</f>
        <v>19</v>
      </c>
      <c r="K395">
        <f>SUMPRODUCT(MID(0&amp;feed!K60,LARGE(INDEX(ISNUMBER(--MID(feed!K60,ROW($1:$19),1))*
ROW($1:$19),0),ROW($1:$19))+1,1)*10^ROW($1:$19)/10)</f>
        <v>13</v>
      </c>
      <c r="L395">
        <f>SUMPRODUCT(MID(0&amp;feed!L60,LARGE(INDEX(ISNUMBER(--MID(feed!L60,ROW($1:$19),1))*
ROW($1:$19),0),ROW($1:$19))+1,1)*10^ROW($1:$19)/10)</f>
        <v>5</v>
      </c>
      <c r="M395" t="str">
        <f>feed!M60</f>
        <v>Central Planning</v>
      </c>
      <c r="N395">
        <f>SUMPRODUCT(MID(0&amp;feed!N60,LARGE(INDEX(ISNUMBER(--MID(feed!N60,ROW($1:$5),1))*
ROW($1:$5),0),ROW($1:$5))+1,1)*10^ROW($1:$5)/10)</f>
        <v>3740</v>
      </c>
      <c r="O395">
        <f>SUMPRODUCT(MID(0&amp;feed!O60,LARGE(INDEX(ISNUMBER(--MID(feed!O60,ROW($1:$5),1))*
ROW($1:$5),0),ROW($1:$5))+1,1)*10^ROW($1:$5)/10)</f>
        <v>5</v>
      </c>
      <c r="P395" t="str">
        <f>feed!P60</f>
        <v>Untapped</v>
      </c>
      <c r="Q395">
        <f>IF(P395=0,40, IF(P395="Depleted",0, IF(P395="Near Depletion",10, IF(P395="Plentiful",70, IF(P395="Untapped",90,"Error")))))</f>
        <v>90</v>
      </c>
      <c r="R395" t="str">
        <f>feed!Q60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feed!R60</f>
        <v>The Subcontinent</v>
      </c>
      <c r="U395" t="str">
        <f>feed!S60</f>
        <v>Soviet Union</v>
      </c>
      <c r="V395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395" t="str">
        <f>feed!U60</f>
        <v>http://blocgame.com/stats.php?id=63045</v>
      </c>
      <c r="X395" s="4">
        <f>SUMPRODUCT(MID(0&amp;feed!V60,LARGE(INDEX(ISNUMBER(--MID(feed!V60,ROW($1:$5),1))*
ROW($1:$5),0),ROW($1:$5))+1,1)*10^ROW($1:$5)/10)</f>
        <v>0</v>
      </c>
      <c r="Y395">
        <f>feed!W60</f>
        <v>0</v>
      </c>
      <c r="Z395" s="4">
        <f>V395-H395*750-K395*375-L395*375</f>
        <v>7443</v>
      </c>
      <c r="AA395" s="8">
        <f>V395/N395</f>
        <v>4.1959893048128345</v>
      </c>
      <c r="AB395" s="4">
        <f>N395/6</f>
        <v>623.33333333333337</v>
      </c>
      <c r="AC395" s="4">
        <f>V395/6</f>
        <v>2615.5</v>
      </c>
    </row>
    <row r="396" spans="1:29" hidden="1" x14ac:dyDescent="0.25">
      <c r="A396" t="str">
        <f>feed!A609</f>
        <v>Disnomica</v>
      </c>
      <c r="B396" t="str">
        <f>feed!B609</f>
        <v>Chaad</v>
      </c>
      <c r="C396">
        <f>feed!C609</f>
        <v>0</v>
      </c>
      <c r="D396">
        <f>SUMPRODUCT(MID(0&amp;feed!D609,LARGE(INDEX(ISNUMBER(--MID(feed!D609,ROW($1:$19),1))*
ROW($1:$19),0),ROW($1:$19))+1,1)*10^ROW($1:$19)/10)</f>
        <v>38</v>
      </c>
      <c r="E396">
        <f>SUMPRODUCT(MID(0&amp;feed!E609,LARGE(INDEX(ISNUMBER(--MID(feed!E609,ROW($1:$19),1))*
ROW($1:$19),0),ROW($1:$19))+1,1)*10^ROW($1:$19)/10)</f>
        <v>4</v>
      </c>
      <c r="F396" t="str">
        <f>feed!F609</f>
        <v>Second World War surplus</v>
      </c>
      <c r="G396" t="str">
        <f>feed!G609</f>
        <v>Gandhi-like</v>
      </c>
      <c r="H396">
        <f>SUMPRODUCT(MID(0&amp;feed!H609,LARGE(INDEX(ISNUMBER(--MID(feed!H609,ROW($1:$19),1))*
ROW($1:$19),0),ROW($1:$19))+1,1)*10^ROW($1:$19)/10)</f>
        <v>2</v>
      </c>
      <c r="I396" t="str">
        <f>feed!I609</f>
        <v>Undisciplined Rabble</v>
      </c>
      <c r="J396">
        <f>SUMPRODUCT(MID(0&amp;feed!J609,LARGE(INDEX(ISNUMBER(--MID(feed!J609,ROW($1:$19),1))*
ROW($1:$19),0),ROW($1:$19))+1,1)*10^ROW($1:$19)/10)</f>
        <v>18</v>
      </c>
      <c r="K396">
        <f>SUMPRODUCT(MID(0&amp;feed!K609,LARGE(INDEX(ISNUMBER(--MID(feed!K609,ROW($1:$19),1))*
ROW($1:$19),0),ROW($1:$19))+1,1)*10^ROW($1:$19)/10)</f>
        <v>10</v>
      </c>
      <c r="L396">
        <f>SUMPRODUCT(MID(0&amp;feed!L609,LARGE(INDEX(ISNUMBER(--MID(feed!L609,ROW($1:$19),1))*
ROW($1:$19),0),ROW($1:$19))+1,1)*10^ROW($1:$19)/10)</f>
        <v>24</v>
      </c>
      <c r="M396" t="str">
        <f>feed!M609</f>
        <v>Central Planning</v>
      </c>
      <c r="N396">
        <f>SUMPRODUCT(MID(0&amp;feed!N609,LARGE(INDEX(ISNUMBER(--MID(feed!N609,ROW($1:$5),1))*
ROW($1:$5),0),ROW($1:$5))+1,1)*10^ROW($1:$5)/10)</f>
        <v>976</v>
      </c>
      <c r="O396">
        <f>SUMPRODUCT(MID(0&amp;feed!O609,LARGE(INDEX(ISNUMBER(--MID(feed!O609,ROW($1:$5),1))*
ROW($1:$5),0),ROW($1:$5))+1,1)*10^ROW($1:$5)/10)</f>
        <v>4170</v>
      </c>
      <c r="P396" t="str">
        <f>feed!P609</f>
        <v>Plentiful</v>
      </c>
      <c r="Q396">
        <f>IF(P396=0,40, IF(P396="Depleted",0, IF(P396="Near Depletion",10, IF(P396="Plentiful",70, IF(P396="Untapped",90,"Error")))))</f>
        <v>70</v>
      </c>
      <c r="R396" t="str">
        <f>feed!Q609</f>
        <v>Mediocre</v>
      </c>
      <c r="S396">
        <f>IF(R396="None",0, IF(R396="Meagre",1.5, IF(R396="Small",3, IF(R396="Mediocre",4.5, IF(R396="Somewhat Large",6, IF(R396="Large",7.5, IF(R396="Powerful",9, IF(R396="Very Powerful",10,"Error"))))))))</f>
        <v>4.5</v>
      </c>
      <c r="T396" t="str">
        <f>feed!R609</f>
        <v>Arabia</v>
      </c>
      <c r="U396" t="str">
        <f>feed!S609</f>
        <v>Soviet Union</v>
      </c>
      <c r="V396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49114</v>
      </c>
      <c r="W396" t="str">
        <f>feed!U609</f>
        <v>http://blocgame.com/stats.php?id=60992</v>
      </c>
      <c r="X396" s="4">
        <f>SUMPRODUCT(MID(0&amp;feed!V609,LARGE(INDEX(ISNUMBER(--MID(feed!V609,ROW($1:$5),1))*
ROW($1:$5),0),ROW($1:$5))+1,1)*10^ROW($1:$5)/10)</f>
        <v>0</v>
      </c>
      <c r="Y396">
        <f>feed!W609</f>
        <v>0</v>
      </c>
      <c r="Z396" s="4">
        <f>V396-H396*750-K396*375-L396*375</f>
        <v>34864</v>
      </c>
      <c r="AA396" s="8">
        <f>V396/N396</f>
        <v>50.321721311475407</v>
      </c>
      <c r="AB396" s="4">
        <f>N396/6</f>
        <v>162.66666666666666</v>
      </c>
      <c r="AC396" s="4">
        <f>V396/6</f>
        <v>8185.666666666667</v>
      </c>
    </row>
    <row r="397" spans="1:29" hidden="1" x14ac:dyDescent="0.25">
      <c r="A397" t="str">
        <f>feed!A432</f>
        <v>Zhenyx</v>
      </c>
      <c r="B397" t="str">
        <f>feed!B432</f>
        <v>Phexion</v>
      </c>
      <c r="C397" t="str">
        <f>feed!C432</f>
        <v>The Order</v>
      </c>
      <c r="D397">
        <f>SUMPRODUCT(MID(0&amp;feed!D432,LARGE(INDEX(ISNUMBER(--MID(feed!D432,ROW($1:$19),1))*
ROW($1:$19),0),ROW($1:$19))+1,1)*10^ROW($1:$19)/10)</f>
        <v>18</v>
      </c>
      <c r="E397">
        <f>SUMPRODUCT(MID(0&amp;feed!E432,LARGE(INDEX(ISNUMBER(--MID(feed!E432,ROW($1:$19),1))*
ROW($1:$19),0),ROW($1:$19))+1,1)*10^ROW($1:$19)/10)</f>
        <v>0</v>
      </c>
      <c r="F397" t="str">
        <f>feed!F432</f>
        <v>Second World War surplus</v>
      </c>
      <c r="G397" t="str">
        <f>feed!G432</f>
        <v>Gandhi-like</v>
      </c>
      <c r="H397">
        <f>SUMPRODUCT(MID(0&amp;feed!H432,LARGE(INDEX(ISNUMBER(--MID(feed!H432,ROW($1:$19),1))*
ROW($1:$19),0),ROW($1:$19))+1,1)*10^ROW($1:$19)/10)</f>
        <v>2</v>
      </c>
      <c r="I397" t="str">
        <f>feed!I432</f>
        <v>Elite</v>
      </c>
      <c r="J397">
        <f>SUMPRODUCT(MID(0&amp;feed!J432,LARGE(INDEX(ISNUMBER(--MID(feed!J432,ROW($1:$19),1))*
ROW($1:$19),0),ROW($1:$19))+1,1)*10^ROW($1:$19)/10)</f>
        <v>18</v>
      </c>
      <c r="K397">
        <f>SUMPRODUCT(MID(0&amp;feed!K432,LARGE(INDEX(ISNUMBER(--MID(feed!K432,ROW($1:$19),1))*
ROW($1:$19),0),ROW($1:$19))+1,1)*10^ROW($1:$19)/10)</f>
        <v>11</v>
      </c>
      <c r="L397">
        <f>SUMPRODUCT(MID(0&amp;feed!L432,LARGE(INDEX(ISNUMBER(--MID(feed!L432,ROW($1:$19),1))*
ROW($1:$19),0),ROW($1:$19))+1,1)*10^ROW($1:$19)/10)</f>
        <v>3</v>
      </c>
      <c r="M397" t="str">
        <f>feed!M432</f>
        <v>Free Market</v>
      </c>
      <c r="N397">
        <f>SUMPRODUCT(MID(0&amp;feed!N432,LARGE(INDEX(ISNUMBER(--MID(feed!N432,ROW($1:$5),1))*
ROW($1:$5),0),ROW($1:$5))+1,1)*10^ROW($1:$5)/10)</f>
        <v>1544</v>
      </c>
      <c r="O397">
        <f>SUMPRODUCT(MID(0&amp;feed!O432,LARGE(INDEX(ISNUMBER(--MID(feed!O432,ROW($1:$5),1))*
ROW($1:$5),0),ROW($1:$5))+1,1)*10^ROW($1:$5)/10)</f>
        <v>1298</v>
      </c>
      <c r="P397" t="str">
        <f>feed!P432</f>
        <v>Untapped</v>
      </c>
      <c r="Q397">
        <f>IF(P397=0,40, IF(P397="Depleted",0, IF(P397="Near Depletion",10, IF(P397="Plentiful",70, IF(P397="Untapped",90,"Error")))))</f>
        <v>90</v>
      </c>
      <c r="R397" t="str">
        <f>feed!Q432</f>
        <v>Meagre</v>
      </c>
      <c r="S397">
        <f>IF(R397="None",0, IF(R397="Meagre",1.5, IF(R397="Small",3, IF(R397="Mediocre",4.5, IF(R397="Somewhat Large",6, IF(R397="Large",7.5, IF(R397="Powerful",9, IF(R397="Very Powerful",10,"Error"))))))))</f>
        <v>1.5</v>
      </c>
      <c r="T397" t="str">
        <f>feed!R432</f>
        <v>Arabia</v>
      </c>
      <c r="U397" t="str">
        <f>feed!S432</f>
        <v>United States</v>
      </c>
      <c r="V39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397" t="str">
        <f>feed!U432</f>
        <v>http://blocgame.com/stats.php?id=65024</v>
      </c>
      <c r="X397" s="4">
        <f>SUMPRODUCT(MID(0&amp;feed!V432,LARGE(INDEX(ISNUMBER(--MID(feed!V432,ROW($1:$5),1))*
ROW($1:$5),0),ROW($1:$5))+1,1)*10^ROW($1:$5)/10)</f>
        <v>0</v>
      </c>
      <c r="Y397">
        <f>feed!W432</f>
        <v>0</v>
      </c>
      <c r="Z397" s="4">
        <f>V397-H397*750-K397*375-L397*375</f>
        <v>13250</v>
      </c>
      <c r="AA397" s="8">
        <f>V397/N397</f>
        <v>12.953367875647668</v>
      </c>
      <c r="AB397" s="4">
        <f>N397/6</f>
        <v>257.33333333333331</v>
      </c>
      <c r="AC397" s="4">
        <f>V397/6</f>
        <v>3333.3333333333335</v>
      </c>
    </row>
    <row r="398" spans="1:29" hidden="1" x14ac:dyDescent="0.25">
      <c r="A398" t="str">
        <f>feed!A428</f>
        <v>Gandoria</v>
      </c>
      <c r="B398" t="str">
        <f>feed!B428</f>
        <v>zoneguy22</v>
      </c>
      <c r="C398" t="str">
        <f>feed!C428</f>
        <v>The Order</v>
      </c>
      <c r="D398">
        <f>SUMPRODUCT(MID(0&amp;feed!D428,LARGE(INDEX(ISNUMBER(--MID(feed!D428,ROW($1:$19),1))*
ROW($1:$19),0),ROW($1:$19))+1,1)*10^ROW($1:$19)/10)</f>
        <v>33</v>
      </c>
      <c r="E398">
        <f>SUMPRODUCT(MID(0&amp;feed!E428,LARGE(INDEX(ISNUMBER(--MID(feed!E428,ROW($1:$19),1))*
ROW($1:$19),0),ROW($1:$19))+1,1)*10^ROW($1:$19)/10)</f>
        <v>0</v>
      </c>
      <c r="F398" t="str">
        <f>feed!F428</f>
        <v>Korean War surplus</v>
      </c>
      <c r="G398" t="str">
        <f>feed!G428</f>
        <v>Gandhi-like</v>
      </c>
      <c r="H398">
        <f>SUMPRODUCT(MID(0&amp;feed!H428,LARGE(INDEX(ISNUMBER(--MID(feed!H428,ROW($1:$19),1))*
ROW($1:$19),0),ROW($1:$19))+1,1)*10^ROW($1:$19)/10)</f>
        <v>2</v>
      </c>
      <c r="I398" t="str">
        <f>feed!I428</f>
        <v>Good</v>
      </c>
      <c r="J398">
        <f>SUMPRODUCT(MID(0&amp;feed!J428,LARGE(INDEX(ISNUMBER(--MID(feed!J428,ROW($1:$19),1))*
ROW($1:$19),0),ROW($1:$19))+1,1)*10^ROW($1:$19)/10)</f>
        <v>18</v>
      </c>
      <c r="K398">
        <f>SUMPRODUCT(MID(0&amp;feed!K428,LARGE(INDEX(ISNUMBER(--MID(feed!K428,ROW($1:$19),1))*
ROW($1:$19),0),ROW($1:$19))+1,1)*10^ROW($1:$19)/10)</f>
        <v>16</v>
      </c>
      <c r="L398">
        <f>SUMPRODUCT(MID(0&amp;feed!L428,LARGE(INDEX(ISNUMBER(--MID(feed!L428,ROW($1:$19),1))*
ROW($1:$19),0),ROW($1:$19))+1,1)*10^ROW($1:$19)/10)</f>
        <v>3</v>
      </c>
      <c r="M398" t="str">
        <f>feed!M428</f>
        <v>Central Planning</v>
      </c>
      <c r="N398">
        <f>SUMPRODUCT(MID(0&amp;feed!N428,LARGE(INDEX(ISNUMBER(--MID(feed!N428,ROW($1:$5),1))*
ROW($1:$5),0),ROW($1:$5))+1,1)*10^ROW($1:$5)/10)</f>
        <v>1561</v>
      </c>
      <c r="O398">
        <f>SUMPRODUCT(MID(0&amp;feed!O428,LARGE(INDEX(ISNUMBER(--MID(feed!O428,ROW($1:$5),1))*
ROW($1:$5),0),ROW($1:$5))+1,1)*10^ROW($1:$5)/10)</f>
        <v>350</v>
      </c>
      <c r="P398" t="str">
        <f>feed!P428</f>
        <v>Untapped</v>
      </c>
      <c r="Q398">
        <f>IF(P398=0,40, IF(P398="Depleted",0, IF(P398="Near Depletion",10, IF(P398="Plentiful",70, IF(P398="Untapped",90,"Error")))))</f>
        <v>90</v>
      </c>
      <c r="R398" t="str">
        <f>feed!Q428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feed!R428</f>
        <v>Gran Colombia</v>
      </c>
      <c r="U398" t="str">
        <f>feed!S428</f>
        <v>Soviet Union</v>
      </c>
      <c r="V39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398" t="str">
        <f>feed!U428</f>
        <v>http://blocgame.com/stats.php?id=50771</v>
      </c>
      <c r="X398" s="4">
        <f>SUMPRODUCT(MID(0&amp;feed!V428,LARGE(INDEX(ISNUMBER(--MID(feed!V428,ROW($1:$5),1))*
ROW($1:$5),0),ROW($1:$5))+1,1)*10^ROW($1:$5)/10)</f>
        <v>0</v>
      </c>
      <c r="Y398">
        <f>feed!W428</f>
        <v>0</v>
      </c>
      <c r="Z398" s="4">
        <f>V398-H398*750-K398*375-L398*375</f>
        <v>10587</v>
      </c>
      <c r="AA398" s="8">
        <f>V398/N398</f>
        <v>12.307495195387572</v>
      </c>
      <c r="AB398" s="4">
        <f>N398/6</f>
        <v>260.16666666666669</v>
      </c>
      <c r="AC398" s="4">
        <f>V398/6</f>
        <v>3202</v>
      </c>
    </row>
    <row r="399" spans="1:29" hidden="1" x14ac:dyDescent="0.25">
      <c r="A399" t="str">
        <f>feed!A239</f>
        <v>Terengganu</v>
      </c>
      <c r="B399" t="str">
        <f>feed!B239</f>
        <v>Farysa</v>
      </c>
      <c r="C399" t="str">
        <f>feed!C239</f>
        <v>SPQR</v>
      </c>
      <c r="D399">
        <f>SUMPRODUCT(MID(0&amp;feed!D239,LARGE(INDEX(ISNUMBER(--MID(feed!D239,ROW($1:$19),1))*
ROW($1:$19),0),ROW($1:$19))+1,1)*10^ROW($1:$19)/10)</f>
        <v>101</v>
      </c>
      <c r="E399">
        <f>SUMPRODUCT(MID(0&amp;feed!E239,LARGE(INDEX(ISNUMBER(--MID(feed!E239,ROW($1:$19),1))*
ROW($1:$19),0),ROW($1:$19))+1,1)*10^ROW($1:$19)/10)</f>
        <v>2</v>
      </c>
      <c r="F399" t="str">
        <f>feed!F239</f>
        <v>Korean War surplus</v>
      </c>
      <c r="G399" t="str">
        <f>feed!G239</f>
        <v>Gandhi-like</v>
      </c>
      <c r="H399">
        <f>SUMPRODUCT(MID(0&amp;feed!H239,LARGE(INDEX(ISNUMBER(--MID(feed!H239,ROW($1:$19),1))*
ROW($1:$19),0),ROW($1:$19))+1,1)*10^ROW($1:$19)/10)</f>
        <v>2</v>
      </c>
      <c r="I399" t="str">
        <f>feed!I239</f>
        <v>Good</v>
      </c>
      <c r="J399">
        <f>SUMPRODUCT(MID(0&amp;feed!J239,LARGE(INDEX(ISNUMBER(--MID(feed!J239,ROW($1:$19),1))*
ROW($1:$19),0),ROW($1:$19))+1,1)*10^ROW($1:$19)/10)</f>
        <v>17</v>
      </c>
      <c r="K399">
        <f>SUMPRODUCT(MID(0&amp;feed!K239,LARGE(INDEX(ISNUMBER(--MID(feed!K239,ROW($1:$19),1))*
ROW($1:$19),0),ROW($1:$19))+1,1)*10^ROW($1:$19)/10)</f>
        <v>6</v>
      </c>
      <c r="L399">
        <f>SUMPRODUCT(MID(0&amp;feed!L239,LARGE(INDEX(ISNUMBER(--MID(feed!L239,ROW($1:$19),1))*
ROW($1:$19),0),ROW($1:$19))+1,1)*10^ROW($1:$19)/10)</f>
        <v>5</v>
      </c>
      <c r="M399" t="str">
        <f>feed!M239</f>
        <v>Mixed Economy</v>
      </c>
      <c r="N399">
        <f>SUMPRODUCT(MID(0&amp;feed!N239,LARGE(INDEX(ISNUMBER(--MID(feed!N239,ROW($1:$5),1))*
ROW($1:$5),0),ROW($1:$5))+1,1)*10^ROW($1:$5)/10)</f>
        <v>2364</v>
      </c>
      <c r="O399">
        <f>SUMPRODUCT(MID(0&amp;feed!O239,LARGE(INDEX(ISNUMBER(--MID(feed!O239,ROW($1:$5),1))*
ROW($1:$5),0),ROW($1:$5))+1,1)*10^ROW($1:$5)/10)</f>
        <v>5</v>
      </c>
      <c r="P399" t="str">
        <f>feed!P239</f>
        <v>Untapped</v>
      </c>
      <c r="Q399">
        <f>IF(P399=0,40, IF(P399="Depleted",0, IF(P399="Near Depletion",10, IF(P399="Plentiful",70, IF(P399="Untapped",90,"Error")))))</f>
        <v>90</v>
      </c>
      <c r="R399" t="str">
        <f>feed!Q239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feed!R239</f>
        <v>East Indies</v>
      </c>
      <c r="U399" t="str">
        <f>feed!S239</f>
        <v>Soviet Union</v>
      </c>
      <c r="V39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31878</v>
      </c>
      <c r="W399" t="str">
        <f>feed!U239</f>
        <v>http://blocgame.com/stats.php?id=60615</v>
      </c>
      <c r="X399" s="4">
        <f>SUMPRODUCT(MID(0&amp;feed!V239,LARGE(INDEX(ISNUMBER(--MID(feed!V239,ROW($1:$5),1))*
ROW($1:$5),0),ROW($1:$5))+1,1)*10^ROW($1:$5)/10)</f>
        <v>0</v>
      </c>
      <c r="Y399">
        <f>feed!W239</f>
        <v>0</v>
      </c>
      <c r="Z399" s="4">
        <f>V399-H399*750-K399*375-L399*375</f>
        <v>26253</v>
      </c>
      <c r="AA399" s="8">
        <f>V399/N399</f>
        <v>13.484771573604061</v>
      </c>
      <c r="AB399" s="4">
        <f>N399/6</f>
        <v>394</v>
      </c>
      <c r="AC399" s="4">
        <f>V399/6</f>
        <v>5313</v>
      </c>
    </row>
    <row r="400" spans="1:29" hidden="1" x14ac:dyDescent="0.25">
      <c r="A400" t="str">
        <f>feed!A527</f>
        <v>Gumbo</v>
      </c>
      <c r="B400" t="str">
        <f>feed!B527</f>
        <v>Gumbo954</v>
      </c>
      <c r="C400">
        <f>feed!C527</f>
        <v>0</v>
      </c>
      <c r="D400">
        <f>SUMPRODUCT(MID(0&amp;feed!D527,LARGE(INDEX(ISNUMBER(--MID(feed!D527,ROW($1:$19),1))*
ROW($1:$19),0),ROW($1:$19))+1,1)*10^ROW($1:$19)/10)</f>
        <v>8</v>
      </c>
      <c r="E400">
        <f>SUMPRODUCT(MID(0&amp;feed!E527,LARGE(INDEX(ISNUMBER(--MID(feed!E527,ROW($1:$19),1))*
ROW($1:$19),0),ROW($1:$19))+1,1)*10^ROW($1:$19)/10)</f>
        <v>0</v>
      </c>
      <c r="F400" t="str">
        <f>feed!F527</f>
        <v>Second World War surplus</v>
      </c>
      <c r="G400" t="str">
        <f>feed!G527</f>
        <v>Angelic</v>
      </c>
      <c r="H400">
        <f>SUMPRODUCT(MID(0&amp;feed!H527,LARGE(INDEX(ISNUMBER(--MID(feed!H527,ROW($1:$19),1))*
ROW($1:$19),0),ROW($1:$19))+1,1)*10^ROW($1:$19)/10)</f>
        <v>2</v>
      </c>
      <c r="I400" t="str">
        <f>feed!I527</f>
        <v>Elite</v>
      </c>
      <c r="J400">
        <f>SUMPRODUCT(MID(0&amp;feed!J527,LARGE(INDEX(ISNUMBER(--MID(feed!J527,ROW($1:$19),1))*
ROW($1:$19),0),ROW($1:$19))+1,1)*10^ROW($1:$19)/10)</f>
        <v>17</v>
      </c>
      <c r="K400">
        <f>SUMPRODUCT(MID(0&amp;feed!K527,LARGE(INDEX(ISNUMBER(--MID(feed!K527,ROW($1:$19),1))*
ROW($1:$19),0),ROW($1:$19))+1,1)*10^ROW($1:$19)/10)</f>
        <v>11</v>
      </c>
      <c r="L400">
        <f>SUMPRODUCT(MID(0&amp;feed!L527,LARGE(INDEX(ISNUMBER(--MID(feed!L527,ROW($1:$19),1))*
ROW($1:$19),0),ROW($1:$19))+1,1)*10^ROW($1:$19)/10)</f>
        <v>10</v>
      </c>
      <c r="M400" t="str">
        <f>feed!M527</f>
        <v>Mixed Economy</v>
      </c>
      <c r="N400">
        <f>SUMPRODUCT(MID(0&amp;feed!N527,LARGE(INDEX(ISNUMBER(--MID(feed!N527,ROW($1:$5),1))*
ROW($1:$5),0),ROW($1:$5))+1,1)*10^ROW($1:$5)/10)</f>
        <v>1204</v>
      </c>
      <c r="O400">
        <f>SUMPRODUCT(MID(0&amp;feed!O527,LARGE(INDEX(ISNUMBER(--MID(feed!O527,ROW($1:$5),1))*
ROW($1:$5),0),ROW($1:$5))+1,1)*10^ROW($1:$5)/10)</f>
        <v>115</v>
      </c>
      <c r="P400">
        <f>feed!P527</f>
        <v>0</v>
      </c>
      <c r="Q400">
        <f>IF(P400=0,40, IF(P400="Depleted",0, IF(P400="Near Depletion",10, IF(P400="Plentiful",70, IF(P400="Untapped",90,"Error")))))</f>
        <v>40</v>
      </c>
      <c r="R400" t="str">
        <f>feed!Q527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feed!R527</f>
        <v>Caribbean</v>
      </c>
      <c r="U400" t="str">
        <f>feed!S527</f>
        <v>United States</v>
      </c>
      <c r="V400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13984</v>
      </c>
      <c r="W400" t="str">
        <f>feed!U527</f>
        <v>http://blocgame.com/stats.php?id=64201</v>
      </c>
      <c r="X400" s="4">
        <f>SUMPRODUCT(MID(0&amp;feed!V527,LARGE(INDEX(ISNUMBER(--MID(feed!V527,ROW($1:$5),1))*
ROW($1:$5),0),ROW($1:$5))+1,1)*10^ROW($1:$5)/10)</f>
        <v>0</v>
      </c>
      <c r="Y400">
        <f>feed!W527</f>
        <v>0</v>
      </c>
      <c r="Z400" s="4">
        <f>V400-H400*750-K400*375-L400*375</f>
        <v>4609</v>
      </c>
      <c r="AA400" s="8">
        <f>V400/N400</f>
        <v>11.614617940199336</v>
      </c>
      <c r="AB400" s="4">
        <f>N400/6</f>
        <v>200.66666666666666</v>
      </c>
      <c r="AC400" s="4">
        <f>V400/6</f>
        <v>2330.6666666666665</v>
      </c>
    </row>
    <row r="401" spans="1:29" hidden="1" x14ac:dyDescent="0.25">
      <c r="A401" t="str">
        <f>feed!A338</f>
        <v>Black Pearl</v>
      </c>
      <c r="B401" t="str">
        <f>feed!B338</f>
        <v>Jacks Sparrows</v>
      </c>
      <c r="C401" t="str">
        <f>feed!C338</f>
        <v>Celestial Beingsï¿½</v>
      </c>
      <c r="D401">
        <f>SUMPRODUCT(MID(0&amp;feed!D338,LARGE(INDEX(ISNUMBER(--MID(feed!D338,ROW($1:$19),1))*
ROW($1:$19),0),ROW($1:$19))+1,1)*10^ROW($1:$19)/10)</f>
        <v>46</v>
      </c>
      <c r="E401">
        <f>SUMPRODUCT(MID(0&amp;feed!E338,LARGE(INDEX(ISNUMBER(--MID(feed!E338,ROW($1:$19),1))*
ROW($1:$19),0),ROW($1:$19))+1,1)*10^ROW($1:$19)/10)</f>
        <v>1</v>
      </c>
      <c r="F401" t="str">
        <f>feed!F338</f>
        <v>Second World War surplus</v>
      </c>
      <c r="G401" t="str">
        <f>feed!G338</f>
        <v>Gandhi-like</v>
      </c>
      <c r="H401">
        <f>SUMPRODUCT(MID(0&amp;feed!H338,LARGE(INDEX(ISNUMBER(--MID(feed!H338,ROW($1:$19),1))*
ROW($1:$19),0),ROW($1:$19))+1,1)*10^ROW($1:$19)/10)</f>
        <v>2</v>
      </c>
      <c r="I401" t="str">
        <f>feed!I338</f>
        <v>Good</v>
      </c>
      <c r="J401">
        <f>SUMPRODUCT(MID(0&amp;feed!J338,LARGE(INDEX(ISNUMBER(--MID(feed!J338,ROW($1:$19),1))*
ROW($1:$19),0),ROW($1:$19))+1,1)*10^ROW($1:$19)/10)</f>
        <v>17</v>
      </c>
      <c r="K401">
        <f>SUMPRODUCT(MID(0&amp;feed!K338,LARGE(INDEX(ISNUMBER(--MID(feed!K338,ROW($1:$19),1))*
ROW($1:$19),0),ROW($1:$19))+1,1)*10^ROW($1:$19)/10)</f>
        <v>18</v>
      </c>
      <c r="L401">
        <f>SUMPRODUCT(MID(0&amp;feed!L338,LARGE(INDEX(ISNUMBER(--MID(feed!L338,ROW($1:$19),1))*
ROW($1:$19),0),ROW($1:$19))+1,1)*10^ROW($1:$19)/10)</f>
        <v>9</v>
      </c>
      <c r="M401" t="str">
        <f>feed!M338</f>
        <v>Mixed Economy</v>
      </c>
      <c r="N401">
        <f>SUMPRODUCT(MID(0&amp;feed!N338,LARGE(INDEX(ISNUMBER(--MID(feed!N338,ROW($1:$5),1))*
ROW($1:$5),0),ROW($1:$5))+1,1)*10^ROW($1:$5)/10)</f>
        <v>1877</v>
      </c>
      <c r="O401">
        <f>SUMPRODUCT(MID(0&amp;feed!O338,LARGE(INDEX(ISNUMBER(--MID(feed!O338,ROW($1:$5),1))*
ROW($1:$5),0),ROW($1:$5))+1,1)*10^ROW($1:$5)/10)</f>
        <v>67</v>
      </c>
      <c r="P401">
        <f>feed!P338</f>
        <v>0</v>
      </c>
      <c r="Q401">
        <f>IF(P401=0,40, IF(P401="Depleted",0, IF(P401="Near Depletion",10, IF(P401="Plentiful",70, IF(P401="Untapped",90,"Error")))))</f>
        <v>40</v>
      </c>
      <c r="R401" t="str">
        <f>feed!Q338</f>
        <v>Large</v>
      </c>
      <c r="S401">
        <f>IF(R401="None",0, IF(R401="Meagre",1.5, IF(R401="Small",3, IF(R401="Mediocre",4.5, IF(R401="Somewhat Large",6, IF(R401="Large",7.5, IF(R401="Powerful",9, IF(R401="Very Powerful",10,"Error"))))))))</f>
        <v>7.5</v>
      </c>
      <c r="T401" t="str">
        <f>feed!R338</f>
        <v>Southern Cone</v>
      </c>
      <c r="U401" t="str">
        <f>feed!S338</f>
        <v>Soviet Union</v>
      </c>
      <c r="V401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17505</v>
      </c>
      <c r="W401" t="str">
        <f>feed!U338</f>
        <v>http://blocgame.com/stats.php?id=63631</v>
      </c>
      <c r="X401" s="4">
        <f>SUMPRODUCT(MID(0&amp;feed!V338,LARGE(INDEX(ISNUMBER(--MID(feed!V338,ROW($1:$5),1))*
ROW($1:$5),0),ROW($1:$5))+1,1)*10^ROW($1:$5)/10)</f>
        <v>0</v>
      </c>
      <c r="Y401">
        <f>feed!W338</f>
        <v>0</v>
      </c>
      <c r="Z401" s="4">
        <f>V401-H401*750-K401*375-L401*375</f>
        <v>5880</v>
      </c>
      <c r="AA401" s="8">
        <f>V401/N401</f>
        <v>9.3260522109749608</v>
      </c>
      <c r="AB401" s="4">
        <f>N401/6</f>
        <v>312.83333333333331</v>
      </c>
      <c r="AC401" s="4">
        <f>V401/6</f>
        <v>2917.5</v>
      </c>
    </row>
    <row r="402" spans="1:29" hidden="1" x14ac:dyDescent="0.25">
      <c r="A402" t="str">
        <f>feed!A153</f>
        <v>Based World</v>
      </c>
      <c r="B402" t="str">
        <f>feed!B153</f>
        <v>Lil B</v>
      </c>
      <c r="C402" t="str">
        <f>feed!C153</f>
        <v>SPQR</v>
      </c>
      <c r="D402">
        <f>SUMPRODUCT(MID(0&amp;feed!D153,LARGE(INDEX(ISNUMBER(--MID(feed!D153,ROW($1:$19),1))*
ROW($1:$19),0),ROW($1:$19))+1,1)*10^ROW($1:$19)/10)</f>
        <v>63</v>
      </c>
      <c r="E402">
        <f>SUMPRODUCT(MID(0&amp;feed!E153,LARGE(INDEX(ISNUMBER(--MID(feed!E153,ROW($1:$19),1))*
ROW($1:$19),0),ROW($1:$19))+1,1)*10^ROW($1:$19)/10)</f>
        <v>2</v>
      </c>
      <c r="F402" t="str">
        <f>feed!F153</f>
        <v>Korean War surplus</v>
      </c>
      <c r="G402" t="str">
        <f>feed!G153</f>
        <v>Gandhi-like</v>
      </c>
      <c r="H402">
        <f>SUMPRODUCT(MID(0&amp;feed!H153,LARGE(INDEX(ISNUMBER(--MID(feed!H153,ROW($1:$19),1))*
ROW($1:$19),0),ROW($1:$19))+1,1)*10^ROW($1:$19)/10)</f>
        <v>2</v>
      </c>
      <c r="I402" t="str">
        <f>feed!I153</f>
        <v>Standard</v>
      </c>
      <c r="J402">
        <f>SUMPRODUCT(MID(0&amp;feed!J153,LARGE(INDEX(ISNUMBER(--MID(feed!J153,ROW($1:$19),1))*
ROW($1:$19),0),ROW($1:$19))+1,1)*10^ROW($1:$19)/10)</f>
        <v>17</v>
      </c>
      <c r="K402">
        <f>SUMPRODUCT(MID(0&amp;feed!K153,LARGE(INDEX(ISNUMBER(--MID(feed!K153,ROW($1:$19),1))*
ROW($1:$19),0),ROW($1:$19))+1,1)*10^ROW($1:$19)/10)</f>
        <v>17</v>
      </c>
      <c r="L402">
        <f>SUMPRODUCT(MID(0&amp;feed!L153,LARGE(INDEX(ISNUMBER(--MID(feed!L153,ROW($1:$19),1))*
ROW($1:$19),0),ROW($1:$19))+1,1)*10^ROW($1:$19)/10)</f>
        <v>6</v>
      </c>
      <c r="M402" t="str">
        <f>feed!M153</f>
        <v>Central Planning</v>
      </c>
      <c r="N402">
        <f>SUMPRODUCT(MID(0&amp;feed!N153,LARGE(INDEX(ISNUMBER(--MID(feed!N153,ROW($1:$5),1))*
ROW($1:$5),0),ROW($1:$5))+1,1)*10^ROW($1:$5)/10)</f>
        <v>2868</v>
      </c>
      <c r="O402">
        <f>SUMPRODUCT(MID(0&amp;feed!O153,LARGE(INDEX(ISNUMBER(--MID(feed!O153,ROW($1:$5),1))*
ROW($1:$5),0),ROW($1:$5))+1,1)*10^ROW($1:$5)/10)</f>
        <v>264</v>
      </c>
      <c r="P402" t="str">
        <f>feed!P153</f>
        <v>Untapped</v>
      </c>
      <c r="Q402">
        <f>IF(P402=0,40, IF(P402="Depleted",0, IF(P402="Near Depletion",10, IF(P402="Plentiful",70, IF(P402="Untapped",90,"Error")))))</f>
        <v>90</v>
      </c>
      <c r="R402" t="str">
        <f>feed!Q153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feed!R153</f>
        <v>The Subcontinent</v>
      </c>
      <c r="U402" t="str">
        <f>feed!S153</f>
        <v>Soviet Union</v>
      </c>
      <c r="V402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21345</v>
      </c>
      <c r="W402" t="str">
        <f>feed!U153</f>
        <v>http://blocgame.com/stats.php?id=58035</v>
      </c>
      <c r="X402" s="4">
        <f>SUMPRODUCT(MID(0&amp;feed!V153,LARGE(INDEX(ISNUMBER(--MID(feed!V153,ROW($1:$5),1))*
ROW($1:$5),0),ROW($1:$5))+1,1)*10^ROW($1:$5)/10)</f>
        <v>0</v>
      </c>
      <c r="Y402">
        <f>feed!W153</f>
        <v>0</v>
      </c>
      <c r="Z402" s="4">
        <f>V402-H402*750-K402*375-L402*375</f>
        <v>11220</v>
      </c>
      <c r="AA402" s="8">
        <f>V402/N402</f>
        <v>7.4424686192468616</v>
      </c>
      <c r="AB402" s="4">
        <f>N402/6</f>
        <v>478</v>
      </c>
      <c r="AC402" s="4">
        <f>V402/6</f>
        <v>3557.5</v>
      </c>
    </row>
    <row r="403" spans="1:29" hidden="1" x14ac:dyDescent="0.25">
      <c r="A403" t="str">
        <f>feed!A76</f>
        <v>raja_png</v>
      </c>
      <c r="B403" t="str">
        <f>feed!B76</f>
        <v>DiDi27</v>
      </c>
      <c r="C403" t="str">
        <f>feed!C76</f>
        <v>PIRATES</v>
      </c>
      <c r="D403">
        <f>SUMPRODUCT(MID(0&amp;feed!D76,LARGE(INDEX(ISNUMBER(--MID(feed!D76,ROW($1:$19),1))*
ROW($1:$19),0),ROW($1:$19))+1,1)*10^ROW($1:$19)/10)</f>
        <v>39</v>
      </c>
      <c r="E403">
        <f>SUMPRODUCT(MID(0&amp;feed!E76,LARGE(INDEX(ISNUMBER(--MID(feed!E76,ROW($1:$19),1))*
ROW($1:$19),0),ROW($1:$19))+1,1)*10^ROW($1:$19)/10)</f>
        <v>0</v>
      </c>
      <c r="F403" t="str">
        <f>feed!F76</f>
        <v>First World War surplus</v>
      </c>
      <c r="G403" t="str">
        <f>feed!G76</f>
        <v>Gandhi-like</v>
      </c>
      <c r="H403">
        <f>SUMPRODUCT(MID(0&amp;feed!H76,LARGE(INDEX(ISNUMBER(--MID(feed!H76,ROW($1:$19),1))*
ROW($1:$19),0),ROW($1:$19))+1,1)*10^ROW($1:$19)/10)</f>
        <v>2</v>
      </c>
      <c r="I403" t="str">
        <f>feed!I76</f>
        <v>Elite</v>
      </c>
      <c r="J403">
        <f>SUMPRODUCT(MID(0&amp;feed!J76,LARGE(INDEX(ISNUMBER(--MID(feed!J76,ROW($1:$19),1))*
ROW($1:$19),0),ROW($1:$19))+1,1)*10^ROW($1:$19)/10)</f>
        <v>17</v>
      </c>
      <c r="K403">
        <f>SUMPRODUCT(MID(0&amp;feed!K76,LARGE(INDEX(ISNUMBER(--MID(feed!K76,ROW($1:$19),1))*
ROW($1:$19),0),ROW($1:$19))+1,1)*10^ROW($1:$19)/10)</f>
        <v>2</v>
      </c>
      <c r="L403">
        <f>SUMPRODUCT(MID(0&amp;feed!L76,LARGE(INDEX(ISNUMBER(--MID(feed!L76,ROW($1:$19),1))*
ROW($1:$19),0),ROW($1:$19))+1,1)*10^ROW($1:$19)/10)</f>
        <v>4</v>
      </c>
      <c r="M403" t="str">
        <f>feed!M76</f>
        <v>Central Planning</v>
      </c>
      <c r="N403">
        <f>SUMPRODUCT(MID(0&amp;feed!N76,LARGE(INDEX(ISNUMBER(--MID(feed!N76,ROW($1:$5),1))*
ROW($1:$5),0),ROW($1:$5))+1,1)*10^ROW($1:$5)/10)</f>
        <v>3613</v>
      </c>
      <c r="O403">
        <f>SUMPRODUCT(MID(0&amp;feed!O76,LARGE(INDEX(ISNUMBER(--MID(feed!O76,ROW($1:$5),1))*
ROW($1:$5),0),ROW($1:$5))+1,1)*10^ROW($1:$5)/10)</f>
        <v>450</v>
      </c>
      <c r="P403" t="str">
        <f>feed!P76</f>
        <v>Untapped</v>
      </c>
      <c r="Q403">
        <f>IF(P403=0,40, IF(P403="Depleted",0, IF(P403="Near Depletion",10, IF(P403="Plentiful",70, IF(P403="Untapped",90,"Error")))))</f>
        <v>90</v>
      </c>
      <c r="R403" t="str">
        <f>feed!Q76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feed!R76</f>
        <v>Pacific Rim</v>
      </c>
      <c r="U403" t="str">
        <f>feed!S76</f>
        <v>Soviet Union</v>
      </c>
      <c r="V40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403" t="str">
        <f>feed!U76</f>
        <v>http://blocgame.com/stats.php?id=62000</v>
      </c>
      <c r="X403" s="4">
        <f>SUMPRODUCT(MID(0&amp;feed!V76,LARGE(INDEX(ISNUMBER(--MID(feed!V76,ROW($1:$5),1))*
ROW($1:$5),0),ROW($1:$5))+1,1)*10^ROW($1:$5)/10)</f>
        <v>0</v>
      </c>
      <c r="Y403">
        <f>feed!W76</f>
        <v>0</v>
      </c>
      <c r="Z403" s="4">
        <f>V403-H403*750-K403*375-L403*375</f>
        <v>386</v>
      </c>
      <c r="AA403" s="8">
        <f>V403/N403</f>
        <v>1.1447550512039857</v>
      </c>
      <c r="AB403" s="4">
        <f>N403/6</f>
        <v>602.16666666666663</v>
      </c>
      <c r="AC403" s="4">
        <f>V403/6</f>
        <v>689.33333333333337</v>
      </c>
    </row>
    <row r="404" spans="1:29" hidden="1" x14ac:dyDescent="0.25">
      <c r="A404" t="str">
        <f>feed!A606</f>
        <v>Tigner</v>
      </c>
      <c r="B404" t="str">
        <f>feed!B606</f>
        <v>atiah</v>
      </c>
      <c r="C404" t="str">
        <f>feed!C606</f>
        <v>PIRATES</v>
      </c>
      <c r="D404">
        <f>SUMPRODUCT(MID(0&amp;feed!D606,LARGE(INDEX(ISNUMBER(--MID(feed!D606,ROW($1:$19),1))*
ROW($1:$19),0),ROW($1:$19))+1,1)*10^ROW($1:$19)/10)</f>
        <v>35</v>
      </c>
      <c r="E404">
        <f>SUMPRODUCT(MID(0&amp;feed!E606,LARGE(INDEX(ISNUMBER(--MID(feed!E606,ROW($1:$19),1))*
ROW($1:$19),0),ROW($1:$19))+1,1)*10^ROW($1:$19)/10)</f>
        <v>2</v>
      </c>
      <c r="F404" t="str">
        <f>feed!F606</f>
        <v>Korean War surplus</v>
      </c>
      <c r="G404" t="str">
        <f>feed!G606</f>
        <v>Gandhi-like</v>
      </c>
      <c r="H404">
        <f>SUMPRODUCT(MID(0&amp;feed!H606,LARGE(INDEX(ISNUMBER(--MID(feed!H606,ROW($1:$19),1))*
ROW($1:$19),0),ROW($1:$19))+1,1)*10^ROW($1:$19)/10)</f>
        <v>2</v>
      </c>
      <c r="I404" t="str">
        <f>feed!I606</f>
        <v>Undisciplined Rabble</v>
      </c>
      <c r="J404">
        <f>SUMPRODUCT(MID(0&amp;feed!J606,LARGE(INDEX(ISNUMBER(--MID(feed!J606,ROW($1:$19),1))*
ROW($1:$19),0),ROW($1:$19))+1,1)*10^ROW($1:$19)/10)</f>
        <v>16</v>
      </c>
      <c r="K404">
        <f>SUMPRODUCT(MID(0&amp;feed!K606,LARGE(INDEX(ISNUMBER(--MID(feed!K606,ROW($1:$19),1))*
ROW($1:$19),0),ROW($1:$19))+1,1)*10^ROW($1:$19)/10)</f>
        <v>20</v>
      </c>
      <c r="L404">
        <f>SUMPRODUCT(MID(0&amp;feed!L606,LARGE(INDEX(ISNUMBER(--MID(feed!L606,ROW($1:$19),1))*
ROW($1:$19),0),ROW($1:$19))+1,1)*10^ROW($1:$19)/10)</f>
        <v>17</v>
      </c>
      <c r="M404" t="str">
        <f>feed!M606</f>
        <v>Free Market</v>
      </c>
      <c r="N404">
        <f>SUMPRODUCT(MID(0&amp;feed!N606,LARGE(INDEX(ISNUMBER(--MID(feed!N606,ROW($1:$5),1))*
ROW($1:$5),0),ROW($1:$5))+1,1)*10^ROW($1:$5)/10)</f>
        <v>982</v>
      </c>
      <c r="O404">
        <f>SUMPRODUCT(MID(0&amp;feed!O606,LARGE(INDEX(ISNUMBER(--MID(feed!O606,ROW($1:$5),1))*
ROW($1:$5),0),ROW($1:$5))+1,1)*10^ROW($1:$5)/10)</f>
        <v>5261</v>
      </c>
      <c r="P404" t="str">
        <f>feed!P606</f>
        <v>Untapped</v>
      </c>
      <c r="Q404">
        <f>IF(P404=0,40, IF(P404="Depleted",0, IF(P404="Near Depletion",10, IF(P404="Plentiful",70, IF(P404="Untapped",90,"Error")))))</f>
        <v>90</v>
      </c>
      <c r="R404" t="str">
        <f>feed!Q606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feed!R606</f>
        <v>Egypt</v>
      </c>
      <c r="U404" t="str">
        <f>feed!S606</f>
        <v>United States</v>
      </c>
      <c r="V40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26752</v>
      </c>
      <c r="W404" t="str">
        <f>feed!U606</f>
        <v>http://blocgame.com/stats.php?id=64128</v>
      </c>
      <c r="X404" s="4">
        <f>SUMPRODUCT(MID(0&amp;feed!V606,LARGE(INDEX(ISNUMBER(--MID(feed!V606,ROW($1:$5),1))*
ROW($1:$5),0),ROW($1:$5))+1,1)*10^ROW($1:$5)/10)</f>
        <v>0</v>
      </c>
      <c r="Y404">
        <f>feed!W606</f>
        <v>0</v>
      </c>
      <c r="Z404" s="4">
        <f>V404-H404*750-K404*375-L404*375</f>
        <v>11377</v>
      </c>
      <c r="AA404" s="8">
        <f>V404/N404</f>
        <v>27.242362525458248</v>
      </c>
      <c r="AB404" s="4">
        <f>N404/6</f>
        <v>163.66666666666666</v>
      </c>
      <c r="AC404" s="4">
        <f>V404/6</f>
        <v>4458.666666666667</v>
      </c>
    </row>
    <row r="405" spans="1:29" hidden="1" x14ac:dyDescent="0.25">
      <c r="A405" t="str">
        <f>feed!A387</f>
        <v>Tron</v>
      </c>
      <c r="B405" t="str">
        <f>feed!B387</f>
        <v>Tron5</v>
      </c>
      <c r="C405" t="str">
        <f>feed!C387</f>
        <v>Brotherhood of Nod</v>
      </c>
      <c r="D405">
        <f>SUMPRODUCT(MID(0&amp;feed!D387,LARGE(INDEX(ISNUMBER(--MID(feed!D387,ROW($1:$19),1))*
ROW($1:$19),0),ROW($1:$19))+1,1)*10^ROW($1:$19)/10)</f>
        <v>98</v>
      </c>
      <c r="E405">
        <f>SUMPRODUCT(MID(0&amp;feed!E387,LARGE(INDEX(ISNUMBER(--MID(feed!E387,ROW($1:$19),1))*
ROW($1:$19),0),ROW($1:$19))+1,1)*10^ROW($1:$19)/10)</f>
        <v>1</v>
      </c>
      <c r="F405" t="str">
        <f>feed!F387</f>
        <v>Korean War surplus</v>
      </c>
      <c r="G405" t="str">
        <f>feed!G387</f>
        <v>Gandhi-like</v>
      </c>
      <c r="H405">
        <f>SUMPRODUCT(MID(0&amp;feed!H387,LARGE(INDEX(ISNUMBER(--MID(feed!H387,ROW($1:$19),1))*
ROW($1:$19),0),ROW($1:$19))+1,1)*10^ROW($1:$19)/10)</f>
        <v>2</v>
      </c>
      <c r="I405" t="str">
        <f>feed!I387</f>
        <v>Standard</v>
      </c>
      <c r="J405">
        <f>SUMPRODUCT(MID(0&amp;feed!J387,LARGE(INDEX(ISNUMBER(--MID(feed!J387,ROW($1:$19),1))*
ROW($1:$19),0),ROW($1:$19))+1,1)*10^ROW($1:$19)/10)</f>
        <v>16</v>
      </c>
      <c r="K405">
        <f>SUMPRODUCT(MID(0&amp;feed!K387,LARGE(INDEX(ISNUMBER(--MID(feed!K387,ROW($1:$19),1))*
ROW($1:$19),0),ROW($1:$19))+1,1)*10^ROW($1:$19)/10)</f>
        <v>18</v>
      </c>
      <c r="L405">
        <f>SUMPRODUCT(MID(0&amp;feed!L387,LARGE(INDEX(ISNUMBER(--MID(feed!L387,ROW($1:$19),1))*
ROW($1:$19),0),ROW($1:$19))+1,1)*10^ROW($1:$19)/10)</f>
        <v>12</v>
      </c>
      <c r="M405" t="str">
        <f>feed!M387</f>
        <v>Central Planning</v>
      </c>
      <c r="N405">
        <f>SUMPRODUCT(MID(0&amp;feed!N387,LARGE(INDEX(ISNUMBER(--MID(feed!N387,ROW($1:$5),1))*
ROW($1:$5),0),ROW($1:$5))+1,1)*10^ROW($1:$5)/10)</f>
        <v>1696</v>
      </c>
      <c r="O405">
        <f>SUMPRODUCT(MID(0&amp;feed!O387,LARGE(INDEX(ISNUMBER(--MID(feed!O387,ROW($1:$5),1))*
ROW($1:$5),0),ROW($1:$5))+1,1)*10^ROW($1:$5)/10)</f>
        <v>418</v>
      </c>
      <c r="P405" t="str">
        <f>feed!P387</f>
        <v>Untapped</v>
      </c>
      <c r="Q405">
        <f>IF(P405=0,40, IF(P405="Depleted",0, IF(P405="Near Depletion",10, IF(P405="Plentiful",70, IF(P405="Untapped",90,"Error")))))</f>
        <v>90</v>
      </c>
      <c r="R405" t="str">
        <f>feed!Q387</f>
        <v>Somewhat Large</v>
      </c>
      <c r="S405">
        <f>IF(R405="None",0, IF(R405="Meagre",1.5, IF(R405="Small",3, IF(R405="Mediocre",4.5, IF(R405="Somewhat Large",6, IF(R405="Large",7.5, IF(R405="Powerful",9, IF(R405="Very Powerful",10,"Error"))))))))</f>
        <v>6</v>
      </c>
      <c r="T405" t="str">
        <f>feed!R387</f>
        <v>Congo</v>
      </c>
      <c r="U405" t="str">
        <f>feed!S387</f>
        <v>Soviet Union</v>
      </c>
      <c r="V405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42690</v>
      </c>
      <c r="W405" t="str">
        <f>feed!U387</f>
        <v>http://blocgame.com/stats.php?id=62967</v>
      </c>
      <c r="X405" s="4">
        <f>SUMPRODUCT(MID(0&amp;feed!V387,LARGE(INDEX(ISNUMBER(--MID(feed!V387,ROW($1:$5),1))*
ROW($1:$5),0),ROW($1:$5))+1,1)*10^ROW($1:$5)/10)</f>
        <v>2</v>
      </c>
      <c r="Y405">
        <f>feed!W387</f>
        <v>0</v>
      </c>
      <c r="Z405" s="4">
        <f>V405-H405*750-K405*375-L405*375</f>
        <v>29940</v>
      </c>
      <c r="AA405" s="8">
        <f>V405/N405</f>
        <v>25.170990566037737</v>
      </c>
      <c r="AB405" s="4">
        <f>N405/6</f>
        <v>282.66666666666669</v>
      </c>
      <c r="AC405" s="4">
        <f>V405/6</f>
        <v>7115</v>
      </c>
    </row>
    <row r="406" spans="1:29" hidden="1" x14ac:dyDescent="0.25">
      <c r="A406" t="str">
        <f>feed!A440</f>
        <v>Syraan</v>
      </c>
      <c r="B406" t="str">
        <f>feed!B440</f>
        <v>Desus</v>
      </c>
      <c r="C406" t="str">
        <f>feed!C440</f>
        <v>The Order</v>
      </c>
      <c r="D406">
        <f>SUMPRODUCT(MID(0&amp;feed!D440,LARGE(INDEX(ISNUMBER(--MID(feed!D440,ROW($1:$19),1))*
ROW($1:$19),0),ROW($1:$19))+1,1)*10^ROW($1:$19)/10)</f>
        <v>140</v>
      </c>
      <c r="E406">
        <f>SUMPRODUCT(MID(0&amp;feed!E440,LARGE(INDEX(ISNUMBER(--MID(feed!E440,ROW($1:$19),1))*
ROW($1:$19),0),ROW($1:$19))+1,1)*10^ROW($1:$19)/10)</f>
        <v>8</v>
      </c>
      <c r="F406" t="str">
        <f>feed!F440</f>
        <v>Second World War surplus</v>
      </c>
      <c r="G406" t="str">
        <f>feed!G440</f>
        <v>Gandhi-like</v>
      </c>
      <c r="H406">
        <f>SUMPRODUCT(MID(0&amp;feed!H440,LARGE(INDEX(ISNUMBER(--MID(feed!H440,ROW($1:$19),1))*
ROW($1:$19),0),ROW($1:$19))+1,1)*10^ROW($1:$19)/10)</f>
        <v>2</v>
      </c>
      <c r="I406" t="str">
        <f>feed!I440</f>
        <v>Good</v>
      </c>
      <c r="J406">
        <f>SUMPRODUCT(MID(0&amp;feed!J440,LARGE(INDEX(ISNUMBER(--MID(feed!J440,ROW($1:$19),1))*
ROW($1:$19),0),ROW($1:$19))+1,1)*10^ROW($1:$19)/10)</f>
        <v>16</v>
      </c>
      <c r="K406">
        <f>SUMPRODUCT(MID(0&amp;feed!K440,LARGE(INDEX(ISNUMBER(--MID(feed!K440,ROW($1:$19),1))*
ROW($1:$19),0),ROW($1:$19))+1,1)*10^ROW($1:$19)/10)</f>
        <v>9</v>
      </c>
      <c r="L406">
        <f>SUMPRODUCT(MID(0&amp;feed!L440,LARGE(INDEX(ISNUMBER(--MID(feed!L440,ROW($1:$19),1))*
ROW($1:$19),0),ROW($1:$19))+1,1)*10^ROW($1:$19)/10)</f>
        <v>7</v>
      </c>
      <c r="M406" t="str">
        <f>feed!M440</f>
        <v>Central Planning</v>
      </c>
      <c r="N406">
        <f>SUMPRODUCT(MID(0&amp;feed!N440,LARGE(INDEX(ISNUMBER(--MID(feed!N440,ROW($1:$5),1))*
ROW($1:$5),0),ROW($1:$5))+1,1)*10^ROW($1:$5)/10)</f>
        <v>1517</v>
      </c>
      <c r="O406">
        <f>SUMPRODUCT(MID(0&amp;feed!O440,LARGE(INDEX(ISNUMBER(--MID(feed!O440,ROW($1:$5),1))*
ROW($1:$5),0),ROW($1:$5))+1,1)*10^ROW($1:$5)/10)</f>
        <v>5715</v>
      </c>
      <c r="P406" t="str">
        <f>feed!P440</f>
        <v>Untapped</v>
      </c>
      <c r="Q406">
        <f>IF(P406=0,40, IF(P406="Depleted",0, IF(P406="Near Depletion",10, IF(P406="Plentiful",70, IF(P406="Untapped",90,"Error")))))</f>
        <v>90</v>
      </c>
      <c r="R406" t="str">
        <f>feed!Q440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feed!R440</f>
        <v>Egypt</v>
      </c>
      <c r="U406" t="str">
        <f>feed!S440</f>
        <v>Soviet Union</v>
      </c>
      <c r="V406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17385</v>
      </c>
      <c r="W406" t="str">
        <f>feed!U440</f>
        <v>http://blocgame.com/stats.php?id=59870</v>
      </c>
      <c r="X406" s="4">
        <f>SUMPRODUCT(MID(0&amp;feed!V440,LARGE(INDEX(ISNUMBER(--MID(feed!V440,ROW($1:$5),1))*
ROW($1:$5),0),ROW($1:$5))+1,1)*10^ROW($1:$5)/10)</f>
        <v>1</v>
      </c>
      <c r="Y406">
        <f>feed!W440</f>
        <v>0</v>
      </c>
      <c r="Z406" s="4">
        <f>V406-H406*750-K406*375-L406*375</f>
        <v>9885</v>
      </c>
      <c r="AA406" s="8">
        <f>V406/N406</f>
        <v>11.460118655240606</v>
      </c>
      <c r="AB406" s="4">
        <f>N406/6</f>
        <v>252.83333333333334</v>
      </c>
      <c r="AC406" s="4">
        <f>V406/6</f>
        <v>2897.5</v>
      </c>
    </row>
    <row r="407" spans="1:29" x14ac:dyDescent="0.25">
      <c r="A407" t="str">
        <f>feed!A835</f>
        <v>Miowword</v>
      </c>
      <c r="B407" t="str">
        <f>feed!B835</f>
        <v>Miowkiller</v>
      </c>
      <c r="C407" t="str">
        <f>feed!C835</f>
        <v>PIRATES</v>
      </c>
      <c r="D407">
        <f>SUMPRODUCT(MID(0&amp;feed!D835,LARGE(INDEX(ISNUMBER(--MID(feed!D835,ROW($1:$19),1))*
ROW($1:$19),0),ROW($1:$19))+1,1)*10^ROW($1:$19)/10)</f>
        <v>7</v>
      </c>
      <c r="E407">
        <f>SUMPRODUCT(MID(0&amp;feed!E835,LARGE(INDEX(ISNUMBER(--MID(feed!E835,ROW($1:$19),1))*
ROW($1:$19),0),ROW($1:$19))+1,1)*10^ROW($1:$19)/10)</f>
        <v>0</v>
      </c>
      <c r="F407" t="str">
        <f>feed!F835</f>
        <v>First World War surplus</v>
      </c>
      <c r="G407" t="str">
        <f>feed!G835</f>
        <v>Good</v>
      </c>
      <c r="H407">
        <f>SUMPRODUCT(MID(0&amp;feed!H835,LARGE(INDEX(ISNUMBER(--MID(feed!H835,ROW($1:$19),1))*
ROW($1:$19),0),ROW($1:$19))+1,1)*10^ROW($1:$19)/10)</f>
        <v>2</v>
      </c>
      <c r="I407" t="str">
        <f>feed!I835</f>
        <v>Undisciplined Rabble</v>
      </c>
      <c r="J407">
        <f>SUMPRODUCT(MID(0&amp;feed!J835,LARGE(INDEX(ISNUMBER(--MID(feed!J835,ROW($1:$19),1))*
ROW($1:$19),0),ROW($1:$19))+1,1)*10^ROW($1:$19)/10)</f>
        <v>5</v>
      </c>
      <c r="K407">
        <f>SUMPRODUCT(MID(0&amp;feed!K835,LARGE(INDEX(ISNUMBER(--MID(feed!K835,ROW($1:$19),1))*
ROW($1:$19),0),ROW($1:$19))+1,1)*10^ROW($1:$19)/10)</f>
        <v>10</v>
      </c>
      <c r="L407">
        <f>SUMPRODUCT(MID(0&amp;feed!L835,LARGE(INDEX(ISNUMBER(--MID(feed!L835,ROW($1:$19),1))*
ROW($1:$19),0),ROW($1:$19))+1,1)*10^ROW($1:$19)/10)</f>
        <v>2</v>
      </c>
      <c r="M407" t="str">
        <f>feed!M835</f>
        <v>Mixed Economy</v>
      </c>
      <c r="N407">
        <f>SUMPRODUCT(MID(0&amp;feed!N835,LARGE(INDEX(ISNUMBER(--MID(feed!N835,ROW($1:$5),1))*
ROW($1:$5),0),ROW($1:$5))+1,1)*10^ROW($1:$5)/10)</f>
        <v>535</v>
      </c>
      <c r="O407">
        <f>SUMPRODUCT(MID(0&amp;feed!O835,LARGE(INDEX(ISNUMBER(--MID(feed!O835,ROW($1:$5),1))*
ROW($1:$5),0),ROW($1:$5))+1,1)*10^ROW($1:$5)/10)</f>
        <v>430</v>
      </c>
      <c r="P407" t="str">
        <f>feed!P835</f>
        <v>Untapped</v>
      </c>
      <c r="Q407">
        <f>IF(P407=0,40, IF(P407="Depleted",0, IF(P407="Near Depletion",10, IF(P407="Plentiful",70, IF(P407="Untapped",90,"Error")))))</f>
        <v>90</v>
      </c>
      <c r="R407" t="str">
        <f>feed!Q835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feed!R835</f>
        <v>Indochina</v>
      </c>
      <c r="U407" t="str">
        <f>feed!S835</f>
        <v>Soviet Union</v>
      </c>
      <c r="V407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31415</v>
      </c>
      <c r="W407" t="str">
        <f>feed!U835</f>
        <v>http://blocgame.com/stats.php?id=65572</v>
      </c>
      <c r="X407" s="4">
        <f>SUMPRODUCT(MID(0&amp;feed!V835,LARGE(INDEX(ISNUMBER(--MID(feed!V835,ROW($1:$5),1))*
ROW($1:$5),0),ROW($1:$5))+1,1)*10^ROW($1:$5)/10)</f>
        <v>0</v>
      </c>
      <c r="Y407">
        <f>feed!W835</f>
        <v>0</v>
      </c>
      <c r="Z407" s="4">
        <f>V407-H407*750-K407*375-L407*375</f>
        <v>25415</v>
      </c>
      <c r="AA407" s="8">
        <f>V407/N407</f>
        <v>58.719626168224302</v>
      </c>
      <c r="AB407" s="4">
        <f>N407/6</f>
        <v>89.166666666666671</v>
      </c>
      <c r="AC407" s="4">
        <f>V407/6</f>
        <v>5235.833333333333</v>
      </c>
    </row>
    <row r="408" spans="1:29" hidden="1" x14ac:dyDescent="0.25">
      <c r="A408" t="str">
        <f>feed!A224</f>
        <v>Novaya</v>
      </c>
      <c r="B408" t="str">
        <f>feed!B224</f>
        <v>ScarletMarines</v>
      </c>
      <c r="C408" t="str">
        <f>feed!C224</f>
        <v>The Order</v>
      </c>
      <c r="D408">
        <f>SUMPRODUCT(MID(0&amp;feed!D224,LARGE(INDEX(ISNUMBER(--MID(feed!D224,ROW($1:$19),1))*
ROW($1:$19),0),ROW($1:$19))+1,1)*10^ROW($1:$19)/10)</f>
        <v>47</v>
      </c>
      <c r="E408">
        <f>SUMPRODUCT(MID(0&amp;feed!E224,LARGE(INDEX(ISNUMBER(--MID(feed!E224,ROW($1:$19),1))*
ROW($1:$19),0),ROW($1:$19))+1,1)*10^ROW($1:$19)/10)</f>
        <v>5</v>
      </c>
      <c r="F408" t="str">
        <f>feed!F224</f>
        <v>Korean War surplus</v>
      </c>
      <c r="G408" t="str">
        <f>feed!G224</f>
        <v>Gandhi-like</v>
      </c>
      <c r="H408">
        <f>SUMPRODUCT(MID(0&amp;feed!H224,LARGE(INDEX(ISNUMBER(--MID(feed!H224,ROW($1:$19),1))*
ROW($1:$19),0),ROW($1:$19))+1,1)*10^ROW($1:$19)/10)</f>
        <v>2</v>
      </c>
      <c r="I408" t="str">
        <f>feed!I224</f>
        <v>Elite</v>
      </c>
      <c r="J408">
        <f>SUMPRODUCT(MID(0&amp;feed!J224,LARGE(INDEX(ISNUMBER(--MID(feed!J224,ROW($1:$19),1))*
ROW($1:$19),0),ROW($1:$19))+1,1)*10^ROW($1:$19)/10)</f>
        <v>15</v>
      </c>
      <c r="K408">
        <f>SUMPRODUCT(MID(0&amp;feed!K224,LARGE(INDEX(ISNUMBER(--MID(feed!K224,ROW($1:$19),1))*
ROW($1:$19),0),ROW($1:$19))+1,1)*10^ROW($1:$19)/10)</f>
        <v>5</v>
      </c>
      <c r="L408">
        <f>SUMPRODUCT(MID(0&amp;feed!L224,LARGE(INDEX(ISNUMBER(--MID(feed!L224,ROW($1:$19),1))*
ROW($1:$19),0),ROW($1:$19))+1,1)*10^ROW($1:$19)/10)</f>
        <v>5</v>
      </c>
      <c r="M408" t="str">
        <f>feed!M224</f>
        <v>Central Planning</v>
      </c>
      <c r="N408">
        <f>SUMPRODUCT(MID(0&amp;feed!N224,LARGE(INDEX(ISNUMBER(--MID(feed!N224,ROW($1:$5),1))*
ROW($1:$5),0),ROW($1:$5))+1,1)*10^ROW($1:$5)/10)</f>
        <v>2437</v>
      </c>
      <c r="O408">
        <f>SUMPRODUCT(MID(0&amp;feed!O224,LARGE(INDEX(ISNUMBER(--MID(feed!O224,ROW($1:$5),1))*
ROW($1:$5),0),ROW($1:$5))+1,1)*10^ROW($1:$5)/10)</f>
        <v>374</v>
      </c>
      <c r="P408" t="str">
        <f>feed!P224</f>
        <v>Untapped</v>
      </c>
      <c r="Q408">
        <f>IF(P408=0,40, IF(P408="Depleted",0, IF(P408="Near Depletion",10, IF(P408="Plentiful",70, IF(P408="Untapped",90,"Error")))))</f>
        <v>90</v>
      </c>
      <c r="R408" t="str">
        <f>feed!Q224</f>
        <v>Mediocre</v>
      </c>
      <c r="S408">
        <f>IF(R408="None",0, IF(R408="Meagre",1.5, IF(R408="Small",3, IF(R408="Mediocre",4.5, IF(R408="Somewhat Large",6, IF(R408="Large",7.5, IF(R408="Powerful",9, IF(R408="Very Powerful",10,"Error"))))))))</f>
        <v>4.5</v>
      </c>
      <c r="T408" t="str">
        <f>feed!R224</f>
        <v>Pacific Rim</v>
      </c>
      <c r="U408" t="str">
        <f>feed!S224</f>
        <v>Neutral</v>
      </c>
      <c r="V40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20100</v>
      </c>
      <c r="W408" t="str">
        <f>feed!U224</f>
        <v>http://blocgame.com/stats.php?id=62840</v>
      </c>
      <c r="X408" s="4">
        <f>SUMPRODUCT(MID(0&amp;feed!V224,LARGE(INDEX(ISNUMBER(--MID(feed!V224,ROW($1:$5),1))*
ROW($1:$5),0),ROW($1:$5))+1,1)*10^ROW($1:$5)/10)</f>
        <v>0</v>
      </c>
      <c r="Y408">
        <f>feed!W224</f>
        <v>0</v>
      </c>
      <c r="Z408" s="4">
        <f>V408-H408*750-K408*375-L408*375</f>
        <v>14850</v>
      </c>
      <c r="AA408" s="8">
        <f>V408/N408</f>
        <v>8.2478457119409114</v>
      </c>
      <c r="AB408" s="4">
        <f>N408/6</f>
        <v>406.16666666666669</v>
      </c>
      <c r="AC408" s="4">
        <f>V408/6</f>
        <v>3350</v>
      </c>
    </row>
    <row r="409" spans="1:29" hidden="1" x14ac:dyDescent="0.25">
      <c r="A409" t="str">
        <f>feed!A142</f>
        <v>FuchukFakhu</v>
      </c>
      <c r="B409" t="str">
        <f>feed!B142</f>
        <v>KondaKondi</v>
      </c>
      <c r="C409" t="str">
        <f>feed!C142</f>
        <v>PIRATES</v>
      </c>
      <c r="D409">
        <f>SUMPRODUCT(MID(0&amp;feed!D142,LARGE(INDEX(ISNUMBER(--MID(feed!D142,ROW($1:$19),1))*
ROW($1:$19),0),ROW($1:$19))+1,1)*10^ROW($1:$19)/10)</f>
        <v>85</v>
      </c>
      <c r="E409">
        <f>SUMPRODUCT(MID(0&amp;feed!E142,LARGE(INDEX(ISNUMBER(--MID(feed!E142,ROW($1:$19),1))*
ROW($1:$19),0),ROW($1:$19))+1,1)*10^ROW($1:$19)/10)</f>
        <v>11</v>
      </c>
      <c r="F409" t="str">
        <f>feed!F142</f>
        <v>Second World War surplus</v>
      </c>
      <c r="G409" t="str">
        <f>feed!G142</f>
        <v>Gandhi-like</v>
      </c>
      <c r="H409">
        <f>SUMPRODUCT(MID(0&amp;feed!H142,LARGE(INDEX(ISNUMBER(--MID(feed!H142,ROW($1:$19),1))*
ROW($1:$19),0),ROW($1:$19))+1,1)*10^ROW($1:$19)/10)</f>
        <v>2</v>
      </c>
      <c r="I409" t="str">
        <f>feed!I142</f>
        <v>Standard</v>
      </c>
      <c r="J409">
        <f>SUMPRODUCT(MID(0&amp;feed!J142,LARGE(INDEX(ISNUMBER(--MID(feed!J142,ROW($1:$19),1))*
ROW($1:$19),0),ROW($1:$19))+1,1)*10^ROW($1:$19)/10)</f>
        <v>15</v>
      </c>
      <c r="K409">
        <f>SUMPRODUCT(MID(0&amp;feed!K142,LARGE(INDEX(ISNUMBER(--MID(feed!K142,ROW($1:$19),1))*
ROW($1:$19),0),ROW($1:$19))+1,1)*10^ROW($1:$19)/10)</f>
        <v>13</v>
      </c>
      <c r="L409">
        <f>SUMPRODUCT(MID(0&amp;feed!L142,LARGE(INDEX(ISNUMBER(--MID(feed!L142,ROW($1:$19),1))*
ROW($1:$19),0),ROW($1:$19))+1,1)*10^ROW($1:$19)/10)</f>
        <v>3</v>
      </c>
      <c r="M409" t="str">
        <f>feed!M142</f>
        <v>Free Market</v>
      </c>
      <c r="N409">
        <f>SUMPRODUCT(MID(0&amp;feed!N142,LARGE(INDEX(ISNUMBER(--MID(feed!N142,ROW($1:$5),1))*
ROW($1:$5),0),ROW($1:$5))+1,1)*10^ROW($1:$5)/10)</f>
        <v>2939</v>
      </c>
      <c r="O409">
        <f>SUMPRODUCT(MID(0&amp;feed!O142,LARGE(INDEX(ISNUMBER(--MID(feed!O142,ROW($1:$5),1))*
ROW($1:$5),0),ROW($1:$5))+1,1)*10^ROW($1:$5)/10)</f>
        <v>3</v>
      </c>
      <c r="P409" t="str">
        <f>feed!P142</f>
        <v>Near Depletion</v>
      </c>
      <c r="Q409">
        <f>IF(P409=0,40, IF(P409="Depleted",0, IF(P409="Near Depletion",10, IF(P409="Plentiful",70, IF(P409="Untapped",90,"Error")))))</f>
        <v>10</v>
      </c>
      <c r="R409" t="str">
        <f>feed!Q142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feed!R142</f>
        <v>Southern Africa</v>
      </c>
      <c r="U409" t="str">
        <f>feed!S142</f>
        <v>United States</v>
      </c>
      <c r="V40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7809</v>
      </c>
      <c r="W409" t="str">
        <f>feed!U142</f>
        <v>http://blocgame.com/stats.php?id=61483</v>
      </c>
      <c r="X409" s="4">
        <f>SUMPRODUCT(MID(0&amp;feed!V142,LARGE(INDEX(ISNUMBER(--MID(feed!V142,ROW($1:$5),1))*
ROW($1:$5),0),ROW($1:$5))+1,1)*10^ROW($1:$5)/10)</f>
        <v>0</v>
      </c>
      <c r="Y409">
        <f>feed!W142</f>
        <v>0</v>
      </c>
      <c r="Z409" s="4">
        <f>V409-H409*750-K409*375-L409*375</f>
        <v>309</v>
      </c>
      <c r="AA409" s="8">
        <f>V409/N409</f>
        <v>2.6570261993875466</v>
      </c>
      <c r="AB409" s="4">
        <f>N409/6</f>
        <v>489.83333333333331</v>
      </c>
      <c r="AC409" s="4">
        <f>V409/6</f>
        <v>1301.5</v>
      </c>
    </row>
    <row r="410" spans="1:29" hidden="1" x14ac:dyDescent="0.25">
      <c r="A410" t="str">
        <f>feed!A1033</f>
        <v>Magahion</v>
      </c>
      <c r="B410" t="str">
        <f>feed!B1033</f>
        <v>Hira</v>
      </c>
      <c r="C410" t="str">
        <f>feed!C1033</f>
        <v>Socialist Arab Union</v>
      </c>
      <c r="D410">
        <f>SUMPRODUCT(MID(0&amp;feed!D1033,LARGE(INDEX(ISNUMBER(--MID(feed!D1033,ROW($1:$19),1))*
ROW($1:$19),0),ROW($1:$19))+1,1)*10^ROW($1:$19)/10)</f>
        <v>55</v>
      </c>
      <c r="E410">
        <f>SUMPRODUCT(MID(0&amp;feed!E1033,LARGE(INDEX(ISNUMBER(--MID(feed!E1033,ROW($1:$19),1))*
ROW($1:$19),0),ROW($1:$19))+1,1)*10^ROW($1:$19)/10)</f>
        <v>2</v>
      </c>
      <c r="F410" t="str">
        <f>feed!F1033</f>
        <v>First World War surplus</v>
      </c>
      <c r="G410" t="str">
        <f>feed!G1033</f>
        <v>Gandhi-like</v>
      </c>
      <c r="H410">
        <f>SUMPRODUCT(MID(0&amp;feed!H1033,LARGE(INDEX(ISNUMBER(--MID(feed!H1033,ROW($1:$19),1))*
ROW($1:$19),0),ROW($1:$19))+1,1)*10^ROW($1:$19)/10)</f>
        <v>2</v>
      </c>
      <c r="I410" t="str">
        <f>feed!I1033</f>
        <v>Standard</v>
      </c>
      <c r="J410">
        <f>SUMPRODUCT(MID(0&amp;feed!J1033,LARGE(INDEX(ISNUMBER(--MID(feed!J1033,ROW($1:$19),1))*
ROW($1:$19),0),ROW($1:$19))+1,1)*10^ROW($1:$19)/10)</f>
        <v>14</v>
      </c>
      <c r="K410">
        <f>SUMPRODUCT(MID(0&amp;feed!K1033,LARGE(INDEX(ISNUMBER(--MID(feed!K1033,ROW($1:$19),1))*
ROW($1:$19),0),ROW($1:$19))+1,1)*10^ROW($1:$19)/10)</f>
        <v>10</v>
      </c>
      <c r="L410">
        <f>SUMPRODUCT(MID(0&amp;feed!L1033,LARGE(INDEX(ISNUMBER(--MID(feed!L1033,ROW($1:$19),1))*
ROW($1:$19),0),ROW($1:$19))+1,1)*10^ROW($1:$19)/10)</f>
        <v>2</v>
      </c>
      <c r="M410" t="str">
        <f>feed!M1033</f>
        <v>Central Planning</v>
      </c>
      <c r="N410">
        <f>SUMPRODUCT(MID(0&amp;feed!N1033,LARGE(INDEX(ISNUMBER(--MID(feed!N1033,ROW($1:$5),1))*
ROW($1:$5),0),ROW($1:$5))+1,1)*10^ROW($1:$5)/10)</f>
        <v>344</v>
      </c>
      <c r="O410">
        <f>SUMPRODUCT(MID(0&amp;feed!O1033,LARGE(INDEX(ISNUMBER(--MID(feed!O1033,ROW($1:$5),1))*
ROW($1:$5),0),ROW($1:$5))+1,1)*10^ROW($1:$5)/10)</f>
        <v>781</v>
      </c>
      <c r="P410" t="str">
        <f>feed!P1033</f>
        <v>Untapped</v>
      </c>
      <c r="Q410">
        <f>IF(P410=0,40, IF(P410="Depleted",0, IF(P410="Near Depletion",10, IF(P410="Plentiful",70, IF(P410="Untapped",90,"Error")))))</f>
        <v>90</v>
      </c>
      <c r="R410" t="str">
        <f>feed!Q1033</f>
        <v>Somewhat Large</v>
      </c>
      <c r="S410">
        <f>IF(R410="None",0, IF(R410="Meagre",1.5, IF(R410="Small",3, IF(R410="Mediocre",4.5, IF(R410="Somewhat Large",6, IF(R410="Large",7.5, IF(R410="Powerful",9, IF(R410="Very Powerful",10,"Error"))))))))</f>
        <v>6</v>
      </c>
      <c r="T410" t="str">
        <f>feed!R1033</f>
        <v>East Africa</v>
      </c>
      <c r="U410" t="str">
        <f>feed!S1033</f>
        <v>Soviet Union</v>
      </c>
      <c r="V410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30877</v>
      </c>
      <c r="W410" t="str">
        <f>feed!U1033</f>
        <v>http://blocgame.com/stats.php?id=65308</v>
      </c>
      <c r="X410" s="4">
        <f>SUMPRODUCT(MID(0&amp;feed!V1033,LARGE(INDEX(ISNUMBER(--MID(feed!V1033,ROW($1:$5),1))*
ROW($1:$5),0),ROW($1:$5))+1,1)*10^ROW($1:$5)/10)</f>
        <v>0</v>
      </c>
      <c r="Y410">
        <f>feed!W1033</f>
        <v>0</v>
      </c>
      <c r="Z410" s="4">
        <f>V410-H410*750-K410*375-L410*375</f>
        <v>24877</v>
      </c>
      <c r="AA410" s="8">
        <f>V410/N410</f>
        <v>89.758720930232556</v>
      </c>
      <c r="AB410" s="4">
        <f>N410/6</f>
        <v>57.333333333333336</v>
      </c>
      <c r="AC410" s="4">
        <f>V410/6</f>
        <v>5146.166666666667</v>
      </c>
    </row>
    <row r="411" spans="1:29" hidden="1" x14ac:dyDescent="0.25">
      <c r="A411" t="str">
        <f>feed!A915</f>
        <v>Rupina</v>
      </c>
      <c r="B411" t="str">
        <f>feed!B915</f>
        <v>Rupina</v>
      </c>
      <c r="C411" t="str">
        <f>feed!C915</f>
        <v>The Federal Colonies</v>
      </c>
      <c r="D411">
        <f>SUMPRODUCT(MID(0&amp;feed!D915,LARGE(INDEX(ISNUMBER(--MID(feed!D915,ROW($1:$19),1))*
ROW($1:$19),0),ROW($1:$19))+1,1)*10^ROW($1:$19)/10)</f>
        <v>53</v>
      </c>
      <c r="E411">
        <f>SUMPRODUCT(MID(0&amp;feed!E915,LARGE(INDEX(ISNUMBER(--MID(feed!E915,ROW($1:$19),1))*
ROW($1:$19),0),ROW($1:$19))+1,1)*10^ROW($1:$19)/10)</f>
        <v>2</v>
      </c>
      <c r="F411" t="str">
        <f>feed!F915</f>
        <v>First World War surplus</v>
      </c>
      <c r="G411" t="str">
        <f>feed!G915</f>
        <v>Gandhi-like</v>
      </c>
      <c r="H411">
        <f>SUMPRODUCT(MID(0&amp;feed!H915,LARGE(INDEX(ISNUMBER(--MID(feed!H915,ROW($1:$19),1))*
ROW($1:$19),0),ROW($1:$19))+1,1)*10^ROW($1:$19)/10)</f>
        <v>2</v>
      </c>
      <c r="I411" t="str">
        <f>feed!I915</f>
        <v>Standard</v>
      </c>
      <c r="J411">
        <f>SUMPRODUCT(MID(0&amp;feed!J915,LARGE(INDEX(ISNUMBER(--MID(feed!J915,ROW($1:$19),1))*
ROW($1:$19),0),ROW($1:$19))+1,1)*10^ROW($1:$19)/10)</f>
        <v>14</v>
      </c>
      <c r="K411">
        <f>SUMPRODUCT(MID(0&amp;feed!K915,LARGE(INDEX(ISNUMBER(--MID(feed!K915,ROW($1:$19),1))*
ROW($1:$19),0),ROW($1:$19))+1,1)*10^ROW($1:$19)/10)</f>
        <v>10</v>
      </c>
      <c r="L411">
        <f>SUMPRODUCT(MID(0&amp;feed!L915,LARGE(INDEX(ISNUMBER(--MID(feed!L915,ROW($1:$19),1))*
ROW($1:$19),0),ROW($1:$19))+1,1)*10^ROW($1:$19)/10)</f>
        <v>2</v>
      </c>
      <c r="M411" t="str">
        <f>feed!M915</f>
        <v>Free Market</v>
      </c>
      <c r="N411">
        <f>SUMPRODUCT(MID(0&amp;feed!N915,LARGE(INDEX(ISNUMBER(--MID(feed!N915,ROW($1:$5),1))*
ROW($1:$5),0),ROW($1:$5))+1,1)*10^ROW($1:$5)/10)</f>
        <v>434</v>
      </c>
      <c r="O411">
        <f>SUMPRODUCT(MID(0&amp;feed!O915,LARGE(INDEX(ISNUMBER(--MID(feed!O915,ROW($1:$5),1))*
ROW($1:$5),0),ROW($1:$5))+1,1)*10^ROW($1:$5)/10)</f>
        <v>505</v>
      </c>
      <c r="P411" t="str">
        <f>feed!P915</f>
        <v>Untapped</v>
      </c>
      <c r="Q411">
        <f>IF(P411=0,40, IF(P411="Depleted",0, IF(P411="Near Depletion",10, IF(P411="Plentiful",70, IF(P411="Untapped",90,"Error")))))</f>
        <v>90</v>
      </c>
      <c r="R411" t="str">
        <f>feed!Q915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feed!R915</f>
        <v>Gran Colombia</v>
      </c>
      <c r="U411" t="str">
        <f>feed!S915</f>
        <v>United States</v>
      </c>
      <c r="V411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36142</v>
      </c>
      <c r="W411" t="str">
        <f>feed!U915</f>
        <v>http://blocgame.com/stats.php?id=50287</v>
      </c>
      <c r="X411" s="4">
        <f>SUMPRODUCT(MID(0&amp;feed!V915,LARGE(INDEX(ISNUMBER(--MID(feed!V915,ROW($1:$5),1))*
ROW($1:$5),0),ROW($1:$5))+1,1)*10^ROW($1:$5)/10)</f>
        <v>0</v>
      </c>
      <c r="Y411">
        <f>feed!W915</f>
        <v>0</v>
      </c>
      <c r="Z411" s="4">
        <f>V411-H411*750-K411*375-L411*375</f>
        <v>30142</v>
      </c>
      <c r="AA411" s="8">
        <f>V411/N411</f>
        <v>83.276497695852541</v>
      </c>
      <c r="AB411" s="4">
        <f>N411/6</f>
        <v>72.333333333333329</v>
      </c>
      <c r="AC411" s="4">
        <f>V411/6</f>
        <v>6023.666666666667</v>
      </c>
    </row>
    <row r="412" spans="1:29" hidden="1" x14ac:dyDescent="0.25">
      <c r="A412" t="str">
        <f>feed!A913</f>
        <v>grapondiu</v>
      </c>
      <c r="B412" t="str">
        <f>feed!B913</f>
        <v>yamado</v>
      </c>
      <c r="C412" t="str">
        <f>feed!C913</f>
        <v>The Order</v>
      </c>
      <c r="D412">
        <f>SUMPRODUCT(MID(0&amp;feed!D913,LARGE(INDEX(ISNUMBER(--MID(feed!D913,ROW($1:$19),1))*
ROW($1:$19),0),ROW($1:$19))+1,1)*10^ROW($1:$19)/10)</f>
        <v>48</v>
      </c>
      <c r="E412">
        <f>SUMPRODUCT(MID(0&amp;feed!E913,LARGE(INDEX(ISNUMBER(--MID(feed!E913,ROW($1:$19),1))*
ROW($1:$19),0),ROW($1:$19))+1,1)*10^ROW($1:$19)/10)</f>
        <v>2</v>
      </c>
      <c r="F412" t="str">
        <f>feed!F913</f>
        <v>First World War surplus</v>
      </c>
      <c r="G412" t="str">
        <f>feed!G913</f>
        <v>Gandhi-like</v>
      </c>
      <c r="H412">
        <f>SUMPRODUCT(MID(0&amp;feed!H913,LARGE(INDEX(ISNUMBER(--MID(feed!H913,ROW($1:$19),1))*
ROW($1:$19),0),ROW($1:$19))+1,1)*10^ROW($1:$19)/10)</f>
        <v>2</v>
      </c>
      <c r="I412" t="str">
        <f>feed!I913</f>
        <v>Good</v>
      </c>
      <c r="J412">
        <f>SUMPRODUCT(MID(0&amp;feed!J913,LARGE(INDEX(ISNUMBER(--MID(feed!J913,ROW($1:$19),1))*
ROW($1:$19),0),ROW($1:$19))+1,1)*10^ROW($1:$19)/10)</f>
        <v>14</v>
      </c>
      <c r="K412">
        <f>SUMPRODUCT(MID(0&amp;feed!K913,LARGE(INDEX(ISNUMBER(--MID(feed!K913,ROW($1:$19),1))*
ROW($1:$19),0),ROW($1:$19))+1,1)*10^ROW($1:$19)/10)</f>
        <v>12</v>
      </c>
      <c r="L412">
        <f>SUMPRODUCT(MID(0&amp;feed!L913,LARGE(INDEX(ISNUMBER(--MID(feed!L913,ROW($1:$19),1))*
ROW($1:$19),0),ROW($1:$19))+1,1)*10^ROW($1:$19)/10)</f>
        <v>2</v>
      </c>
      <c r="M412" t="str">
        <f>feed!M913</f>
        <v>Central Planning</v>
      </c>
      <c r="N412">
        <f>SUMPRODUCT(MID(0&amp;feed!N913,LARGE(INDEX(ISNUMBER(--MID(feed!N913,ROW($1:$5),1))*
ROW($1:$5),0),ROW($1:$5))+1,1)*10^ROW($1:$5)/10)</f>
        <v>436</v>
      </c>
      <c r="O412">
        <f>SUMPRODUCT(MID(0&amp;feed!O913,LARGE(INDEX(ISNUMBER(--MID(feed!O913,ROW($1:$5),1))*
ROW($1:$5),0),ROW($1:$5))+1,1)*10^ROW($1:$5)/10)</f>
        <v>2107</v>
      </c>
      <c r="P412" t="str">
        <f>feed!P913</f>
        <v>Untapped</v>
      </c>
      <c r="Q412">
        <f>IF(P412=0,40, IF(P412="Depleted",0, IF(P412="Near Depletion",10, IF(P412="Plentiful",70, IF(P412="Untapped",90,"Error")))))</f>
        <v>90</v>
      </c>
      <c r="R412" t="str">
        <f>feed!Q913</f>
        <v>Somewhat Large</v>
      </c>
      <c r="S412">
        <f>IF(R412="None",0, IF(R412="Meagre",1.5, IF(R412="Small",3, IF(R412="Mediocre",4.5, IF(R412="Somewhat Large",6, IF(R412="Large",7.5, IF(R412="Powerful",9, IF(R412="Very Powerful",10,"Error"))))))))</f>
        <v>6</v>
      </c>
      <c r="T412" t="str">
        <f>feed!R913</f>
        <v>West Africa</v>
      </c>
      <c r="U412" t="str">
        <f>feed!S913</f>
        <v>Soviet Union</v>
      </c>
      <c r="V41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35691</v>
      </c>
      <c r="W412" t="str">
        <f>feed!U913</f>
        <v>http://blocgame.com/stats.php?id=65382</v>
      </c>
      <c r="X412" s="4">
        <f>SUMPRODUCT(MID(0&amp;feed!V913,LARGE(INDEX(ISNUMBER(--MID(feed!V913,ROW($1:$5),1))*
ROW($1:$5),0),ROW($1:$5))+1,1)*10^ROW($1:$5)/10)</f>
        <v>0</v>
      </c>
      <c r="Y412">
        <f>feed!W913</f>
        <v>0</v>
      </c>
      <c r="Z412" s="4">
        <f>V412-H412*750-K412*375-L412*375</f>
        <v>28941</v>
      </c>
      <c r="AA412" s="8">
        <f>V412/N412</f>
        <v>81.86009174311927</v>
      </c>
      <c r="AB412" s="4">
        <f>N412/6</f>
        <v>72.666666666666671</v>
      </c>
      <c r="AC412" s="4">
        <f>V412/6</f>
        <v>5948.5</v>
      </c>
    </row>
    <row r="413" spans="1:29" hidden="1" x14ac:dyDescent="0.25">
      <c r="A413" t="str">
        <f>feed!A939</f>
        <v>Bombay</v>
      </c>
      <c r="B413" t="str">
        <f>feed!B939</f>
        <v>Bombay</v>
      </c>
      <c r="C413" t="str">
        <f>feed!C939</f>
        <v>Interpol</v>
      </c>
      <c r="D413">
        <f>SUMPRODUCT(MID(0&amp;feed!D939,LARGE(INDEX(ISNUMBER(--MID(feed!D939,ROW($1:$19),1))*
ROW($1:$19),0),ROW($1:$19))+1,1)*10^ROW($1:$19)/10)</f>
        <v>58</v>
      </c>
      <c r="E413">
        <f>SUMPRODUCT(MID(0&amp;feed!E939,LARGE(INDEX(ISNUMBER(--MID(feed!E939,ROW($1:$19),1))*
ROW($1:$19),0),ROW($1:$19))+1,1)*10^ROW($1:$19)/10)</f>
        <v>0</v>
      </c>
      <c r="F413" t="str">
        <f>feed!F939</f>
        <v>First World War surplus</v>
      </c>
      <c r="G413" t="str">
        <f>feed!G939</f>
        <v>Gandhi-like</v>
      </c>
      <c r="H413">
        <f>SUMPRODUCT(MID(0&amp;feed!H939,LARGE(INDEX(ISNUMBER(--MID(feed!H939,ROW($1:$19),1))*
ROW($1:$19),0),ROW($1:$19))+1,1)*10^ROW($1:$19)/10)</f>
        <v>2</v>
      </c>
      <c r="I413" t="str">
        <f>feed!I939</f>
        <v>Poor</v>
      </c>
      <c r="J413">
        <f>SUMPRODUCT(MID(0&amp;feed!J939,LARGE(INDEX(ISNUMBER(--MID(feed!J939,ROW($1:$19),1))*
ROW($1:$19),0),ROW($1:$19))+1,1)*10^ROW($1:$19)/10)</f>
        <v>14</v>
      </c>
      <c r="K413">
        <f>SUMPRODUCT(MID(0&amp;feed!K939,LARGE(INDEX(ISNUMBER(--MID(feed!K939,ROW($1:$19),1))*
ROW($1:$19),0),ROW($1:$19))+1,1)*10^ROW($1:$19)/10)</f>
        <v>13</v>
      </c>
      <c r="L413">
        <f>SUMPRODUCT(MID(0&amp;feed!L939,LARGE(INDEX(ISNUMBER(--MID(feed!L939,ROW($1:$19),1))*
ROW($1:$19),0),ROW($1:$19))+1,1)*10^ROW($1:$19)/10)</f>
        <v>5</v>
      </c>
      <c r="M413" t="str">
        <f>feed!M939</f>
        <v>Central Planning</v>
      </c>
      <c r="N413">
        <f>SUMPRODUCT(MID(0&amp;feed!N939,LARGE(INDEX(ISNUMBER(--MID(feed!N939,ROW($1:$5),1))*
ROW($1:$5),0),ROW($1:$5))+1,1)*10^ROW($1:$5)/10)</f>
        <v>413</v>
      </c>
      <c r="O413">
        <f>SUMPRODUCT(MID(0&amp;feed!O939,LARGE(INDEX(ISNUMBER(--MID(feed!O939,ROW($1:$5),1))*
ROW($1:$5),0),ROW($1:$5))+1,1)*10^ROW($1:$5)/10)</f>
        <v>3555</v>
      </c>
      <c r="P413" t="str">
        <f>feed!P939</f>
        <v>Untapped</v>
      </c>
      <c r="Q413">
        <f>IF(P413=0,40, IF(P413="Depleted",0, IF(P413="Near Depletion",10, IF(P413="Plentiful",70, IF(P413="Untapped",90,"Error")))))</f>
        <v>90</v>
      </c>
      <c r="R413" t="str">
        <f>feed!Q939</f>
        <v>Meagre</v>
      </c>
      <c r="S413">
        <f>IF(R413="None",0, IF(R413="Meagre",1.5, IF(R413="Small",3, IF(R413="Mediocre",4.5, IF(R413="Somewhat Large",6, IF(R413="Large",7.5, IF(R413="Powerful",9, IF(R413="Very Powerful",10,"Error"))))))))</f>
        <v>1.5</v>
      </c>
      <c r="T413" t="str">
        <f>feed!R939</f>
        <v>Arabia</v>
      </c>
      <c r="U413" t="str">
        <f>feed!S939</f>
        <v>Soviet Union</v>
      </c>
      <c r="V413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413" t="str">
        <f>feed!U939</f>
        <v>http://blocgame.com/stats.php?id=51989</v>
      </c>
      <c r="X413" s="4">
        <f>SUMPRODUCT(MID(0&amp;feed!V939,LARGE(INDEX(ISNUMBER(--MID(feed!V939,ROW($1:$5),1))*
ROW($1:$5),0),ROW($1:$5))+1,1)*10^ROW($1:$5)/10)</f>
        <v>0</v>
      </c>
      <c r="Y413">
        <f>feed!W939</f>
        <v>0</v>
      </c>
      <c r="Z413" s="4">
        <f>V413-H413*750-K413*375-L413*375</f>
        <v>19736</v>
      </c>
      <c r="AA413" s="8">
        <f>V413/N413</f>
        <v>67.762711864406782</v>
      </c>
      <c r="AB413" s="4">
        <f>N413/6</f>
        <v>68.833333333333329</v>
      </c>
      <c r="AC413" s="4">
        <f>V413/6</f>
        <v>4664.333333333333</v>
      </c>
    </row>
    <row r="414" spans="1:29" hidden="1" x14ac:dyDescent="0.25">
      <c r="A414" t="str">
        <f>feed!A825</f>
        <v>Sucanti</v>
      </c>
      <c r="B414" t="str">
        <f>feed!B825</f>
        <v>Draban</v>
      </c>
      <c r="C414" t="str">
        <f>feed!C825</f>
        <v>The Order</v>
      </c>
      <c r="D414">
        <f>SUMPRODUCT(MID(0&amp;feed!D825,LARGE(INDEX(ISNUMBER(--MID(feed!D825,ROW($1:$19),1))*
ROW($1:$19),0),ROW($1:$19))+1,1)*10^ROW($1:$19)/10)</f>
        <v>58</v>
      </c>
      <c r="E414">
        <f>SUMPRODUCT(MID(0&amp;feed!E825,LARGE(INDEX(ISNUMBER(--MID(feed!E825,ROW($1:$19),1))*
ROW($1:$19),0),ROW($1:$19))+1,1)*10^ROW($1:$19)/10)</f>
        <v>0</v>
      </c>
      <c r="F414" t="str">
        <f>feed!F825</f>
        <v>First World War surplus</v>
      </c>
      <c r="G414" t="str">
        <f>feed!G825</f>
        <v>Gandhi-like</v>
      </c>
      <c r="H414">
        <f>SUMPRODUCT(MID(0&amp;feed!H825,LARGE(INDEX(ISNUMBER(--MID(feed!H825,ROW($1:$19),1))*
ROW($1:$19),0),ROW($1:$19))+1,1)*10^ROW($1:$19)/10)</f>
        <v>2</v>
      </c>
      <c r="I414" t="str">
        <f>feed!I825</f>
        <v>Standard</v>
      </c>
      <c r="J414">
        <f>SUMPRODUCT(MID(0&amp;feed!J825,LARGE(INDEX(ISNUMBER(--MID(feed!J825,ROW($1:$19),1))*
ROW($1:$19),0),ROW($1:$19))+1,1)*10^ROW($1:$19)/10)</f>
        <v>14</v>
      </c>
      <c r="K414">
        <f>SUMPRODUCT(MID(0&amp;feed!K825,LARGE(INDEX(ISNUMBER(--MID(feed!K825,ROW($1:$19),1))*
ROW($1:$19),0),ROW($1:$19))+1,1)*10^ROW($1:$19)/10)</f>
        <v>9</v>
      </c>
      <c r="L414">
        <f>SUMPRODUCT(MID(0&amp;feed!L825,LARGE(INDEX(ISNUMBER(--MID(feed!L825,ROW($1:$19),1))*
ROW($1:$19),0),ROW($1:$19))+1,1)*10^ROW($1:$19)/10)</f>
        <v>3</v>
      </c>
      <c r="M414" t="str">
        <f>feed!M825</f>
        <v>Free Market</v>
      </c>
      <c r="N414">
        <f>SUMPRODUCT(MID(0&amp;feed!N825,LARGE(INDEX(ISNUMBER(--MID(feed!N825,ROW($1:$5),1))*
ROW($1:$5),0),ROW($1:$5))+1,1)*10^ROW($1:$5)/10)</f>
        <v>550</v>
      </c>
      <c r="O414">
        <f>SUMPRODUCT(MID(0&amp;feed!O825,LARGE(INDEX(ISNUMBER(--MID(feed!O825,ROW($1:$5),1))*
ROW($1:$5),0),ROW($1:$5))+1,1)*10^ROW($1:$5)/10)</f>
        <v>312</v>
      </c>
      <c r="P414" t="str">
        <f>feed!P825</f>
        <v>Untapped</v>
      </c>
      <c r="Q414">
        <f>IF(P414=0,40, IF(P414="Depleted",0, IF(P414="Near Depletion",10, IF(P414="Plentiful",70, IF(P414="Untapped",90,"Error")))))</f>
        <v>90</v>
      </c>
      <c r="R414" t="str">
        <f>feed!Q825</f>
        <v>Meagre</v>
      </c>
      <c r="S414">
        <f>IF(R414="None",0, IF(R414="Meagre",1.5, IF(R414="Small",3, IF(R414="Mediocre",4.5, IF(R414="Somewhat Large",6, IF(R414="Large",7.5, IF(R414="Powerful",9, IF(R414="Very Powerful",10,"Error"))))))))</f>
        <v>1.5</v>
      </c>
      <c r="T414" t="str">
        <f>feed!R825</f>
        <v>Pacific Rim</v>
      </c>
      <c r="U414" t="str">
        <f>feed!S825</f>
        <v>United States</v>
      </c>
      <c r="V414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414" t="str">
        <f>feed!U825</f>
        <v>http://blocgame.com/stats.php?id=49810</v>
      </c>
      <c r="X414" s="4">
        <f>SUMPRODUCT(MID(0&amp;feed!V825,LARGE(INDEX(ISNUMBER(--MID(feed!V825,ROW($1:$5),1))*
ROW($1:$5),0),ROW($1:$5))+1,1)*10^ROW($1:$5)/10)</f>
        <v>0</v>
      </c>
      <c r="Y414">
        <f>feed!W825</f>
        <v>0</v>
      </c>
      <c r="Z414" s="4">
        <f>V414-H414*750-K414*375-L414*375</f>
        <v>22651</v>
      </c>
      <c r="AA414" s="8">
        <f>V414/N414</f>
        <v>52.092727272727274</v>
      </c>
      <c r="AB414" s="4">
        <f>N414/6</f>
        <v>91.666666666666671</v>
      </c>
      <c r="AC414" s="4">
        <f>V414/6</f>
        <v>4775.166666666667</v>
      </c>
    </row>
    <row r="415" spans="1:29" x14ac:dyDescent="0.25">
      <c r="A415" t="str">
        <f>feed!A821</f>
        <v>Weeabo Island</v>
      </c>
      <c r="B415" t="str">
        <f>feed!B821</f>
        <v>misterjohnson</v>
      </c>
      <c r="C415" t="str">
        <f>feed!C821</f>
        <v>Interpol</v>
      </c>
      <c r="D415">
        <f>SUMPRODUCT(MID(0&amp;feed!D821,LARGE(INDEX(ISNUMBER(--MID(feed!D821,ROW($1:$19),1))*
ROW($1:$19),0),ROW($1:$19))+1,1)*10^ROW($1:$19)/10)</f>
        <v>13</v>
      </c>
      <c r="E415">
        <f>SUMPRODUCT(MID(0&amp;feed!E821,LARGE(INDEX(ISNUMBER(--MID(feed!E821,ROW($1:$19),1))*
ROW($1:$19),0),ROW($1:$19))+1,1)*10^ROW($1:$19)/10)</f>
        <v>0</v>
      </c>
      <c r="F415" t="str">
        <f>feed!F821</f>
        <v>Finest of the 19th century</v>
      </c>
      <c r="G415" t="str">
        <f>feed!G821</f>
        <v>Angelic</v>
      </c>
      <c r="H415">
        <f>SUMPRODUCT(MID(0&amp;feed!H821,LARGE(INDEX(ISNUMBER(--MID(feed!H821,ROW($1:$19),1))*
ROW($1:$19),0),ROW($1:$19))+1,1)*10^ROW($1:$19)/10)</f>
        <v>0</v>
      </c>
      <c r="I415" t="str">
        <f>feed!I821</f>
        <v>Standard</v>
      </c>
      <c r="J415">
        <f>SUMPRODUCT(MID(0&amp;feed!J821,LARGE(INDEX(ISNUMBER(--MID(feed!J821,ROW($1:$19),1))*
ROW($1:$19),0),ROW($1:$19))+1,1)*10^ROW($1:$19)/10)</f>
        <v>12</v>
      </c>
      <c r="K415">
        <f>SUMPRODUCT(MID(0&amp;feed!K821,LARGE(INDEX(ISNUMBER(--MID(feed!K821,ROW($1:$19),1))*
ROW($1:$19),0),ROW($1:$19))+1,1)*10^ROW($1:$19)/10)</f>
        <v>8</v>
      </c>
      <c r="L415">
        <f>SUMPRODUCT(MID(0&amp;feed!L821,LARGE(INDEX(ISNUMBER(--MID(feed!L821,ROW($1:$19),1))*
ROW($1:$19),0),ROW($1:$19))+1,1)*10^ROW($1:$19)/10)</f>
        <v>10</v>
      </c>
      <c r="M415" t="str">
        <f>feed!M821</f>
        <v>Central Planning</v>
      </c>
      <c r="N415">
        <f>SUMPRODUCT(MID(0&amp;feed!N821,LARGE(INDEX(ISNUMBER(--MID(feed!N821,ROW($1:$5),1))*
ROW($1:$5),0),ROW($1:$5))+1,1)*10^ROW($1:$5)/10)</f>
        <v>559</v>
      </c>
      <c r="O415">
        <f>SUMPRODUCT(MID(0&amp;feed!O821,LARGE(INDEX(ISNUMBER(--MID(feed!O821,ROW($1:$5),1))*
ROW($1:$5),0),ROW($1:$5))+1,1)*10^ROW($1:$5)/10)</f>
        <v>3172</v>
      </c>
      <c r="P415" t="str">
        <f>feed!P821</f>
        <v>Untapped</v>
      </c>
      <c r="Q415">
        <f>IF(P415=0,40, IF(P415="Depleted",0, IF(P415="Near Depletion",10, IF(P415="Plentiful",70, IF(P415="Untapped",90,"Error")))))</f>
        <v>90</v>
      </c>
      <c r="R415" t="str">
        <f>feed!Q821</f>
        <v>Powerful</v>
      </c>
      <c r="S415">
        <f>IF(R415="None",0, IF(R415="Meagre",1.5, IF(R415="Small",3, IF(R415="Mediocre",4.5, IF(R415="Somewhat Large",6, IF(R415="Large",7.5, IF(R415="Powerful",9, IF(R415="Very Powerful",10,"Error"))))))))</f>
        <v>9</v>
      </c>
      <c r="T415" t="str">
        <f>feed!R821</f>
        <v>Persia</v>
      </c>
      <c r="U415" t="str">
        <f>feed!S821</f>
        <v>Soviet Union</v>
      </c>
      <c r="V415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29837</v>
      </c>
      <c r="W415" t="str">
        <f>feed!U821</f>
        <v>http://blocgame.com/stats.php?id=64179</v>
      </c>
      <c r="X415" s="4">
        <f>SUMPRODUCT(MID(0&amp;feed!V821,LARGE(INDEX(ISNUMBER(--MID(feed!V821,ROW($1:$5),1))*
ROW($1:$5),0),ROW($1:$5))+1,1)*10^ROW($1:$5)/10)</f>
        <v>0</v>
      </c>
      <c r="Y415">
        <f>feed!W821</f>
        <v>0</v>
      </c>
      <c r="Z415" s="4">
        <f>V415-H415*750-K415*375-L415*375</f>
        <v>23087</v>
      </c>
      <c r="AA415" s="8">
        <f>V415/N415</f>
        <v>53.375670840787123</v>
      </c>
      <c r="AB415" s="4">
        <f>N415/6</f>
        <v>93.166666666666671</v>
      </c>
      <c r="AC415" s="4">
        <f>V415/6</f>
        <v>4972.833333333333</v>
      </c>
    </row>
    <row r="416" spans="1:29" hidden="1" x14ac:dyDescent="0.25">
      <c r="A416" t="str">
        <f>feed!A688</f>
        <v>Amrans fans</v>
      </c>
      <c r="B416" t="str">
        <f>feed!B688</f>
        <v>apaiblues83</v>
      </c>
      <c r="C416" t="str">
        <f>feed!C688</f>
        <v>Celestial Beingsï¿½</v>
      </c>
      <c r="D416">
        <f>SUMPRODUCT(MID(0&amp;feed!D688,LARGE(INDEX(ISNUMBER(--MID(feed!D688,ROW($1:$19),1))*
ROW($1:$19),0),ROW($1:$19))+1,1)*10^ROW($1:$19)/10)</f>
        <v>65</v>
      </c>
      <c r="E416">
        <f>SUMPRODUCT(MID(0&amp;feed!E688,LARGE(INDEX(ISNUMBER(--MID(feed!E688,ROW($1:$19),1))*
ROW($1:$19),0),ROW($1:$19))+1,1)*10^ROW($1:$19)/10)</f>
        <v>1</v>
      </c>
      <c r="F416" t="str">
        <f>feed!F688</f>
        <v>Second World War surplus</v>
      </c>
      <c r="G416" t="str">
        <f>feed!G688</f>
        <v>Gandhi-like</v>
      </c>
      <c r="H416">
        <f>SUMPRODUCT(MID(0&amp;feed!H688,LARGE(INDEX(ISNUMBER(--MID(feed!H688,ROW($1:$19),1))*
ROW($1:$19),0),ROW($1:$19))+1,1)*10^ROW($1:$19)/10)</f>
        <v>2</v>
      </c>
      <c r="I416" t="str">
        <f>feed!I688</f>
        <v>Good</v>
      </c>
      <c r="J416">
        <f>SUMPRODUCT(MID(0&amp;feed!J688,LARGE(INDEX(ISNUMBER(--MID(feed!J688,ROW($1:$19),1))*
ROW($1:$19),0),ROW($1:$19))+1,1)*10^ROW($1:$19)/10)</f>
        <v>14</v>
      </c>
      <c r="K416">
        <f>SUMPRODUCT(MID(0&amp;feed!K688,LARGE(INDEX(ISNUMBER(--MID(feed!K688,ROW($1:$19),1))*
ROW($1:$19),0),ROW($1:$19))+1,1)*10^ROW($1:$19)/10)</f>
        <v>21</v>
      </c>
      <c r="L416">
        <f>SUMPRODUCT(MID(0&amp;feed!L688,LARGE(INDEX(ISNUMBER(--MID(feed!L688,ROW($1:$19),1))*
ROW($1:$19),0),ROW($1:$19))+1,1)*10^ROW($1:$19)/10)</f>
        <v>9</v>
      </c>
      <c r="M416" t="str">
        <f>feed!M688</f>
        <v>Central Planning</v>
      </c>
      <c r="N416">
        <f>SUMPRODUCT(MID(0&amp;feed!N688,LARGE(INDEX(ISNUMBER(--MID(feed!N688,ROW($1:$5),1))*
ROW($1:$5),0),ROW($1:$5))+1,1)*10^ROW($1:$5)/10)</f>
        <v>834</v>
      </c>
      <c r="O416">
        <f>SUMPRODUCT(MID(0&amp;feed!O688,LARGE(INDEX(ISNUMBER(--MID(feed!O688,ROW($1:$5),1))*
ROW($1:$5),0),ROW($1:$5))+1,1)*10^ROW($1:$5)/10)</f>
        <v>311</v>
      </c>
      <c r="P416" t="str">
        <f>feed!P688</f>
        <v>Untapped</v>
      </c>
      <c r="Q416">
        <f>IF(P416=0,40, IF(P416="Depleted",0, IF(P416="Near Depletion",10, IF(P416="Plentiful",70, IF(P416="Untapped",90,"Error")))))</f>
        <v>90</v>
      </c>
      <c r="R416" t="str">
        <f>feed!Q688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feed!R688</f>
        <v>Caribbean</v>
      </c>
      <c r="U416" t="str">
        <f>feed!S688</f>
        <v>Soviet Union</v>
      </c>
      <c r="V416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39425</v>
      </c>
      <c r="W416" t="str">
        <f>feed!U688</f>
        <v>http://blocgame.com/stats.php?id=62203</v>
      </c>
      <c r="X416" s="4">
        <f>SUMPRODUCT(MID(0&amp;feed!V688,LARGE(INDEX(ISNUMBER(--MID(feed!V688,ROW($1:$5),1))*
ROW($1:$5),0),ROW($1:$5))+1,1)*10^ROW($1:$5)/10)</f>
        <v>0</v>
      </c>
      <c r="Y416">
        <f>feed!W688</f>
        <v>0</v>
      </c>
      <c r="Z416" s="4">
        <f>V416-H416*750-K416*375-L416*375</f>
        <v>26675</v>
      </c>
      <c r="AA416" s="8">
        <f>V416/N416</f>
        <v>47.272182254196643</v>
      </c>
      <c r="AB416" s="4">
        <f>N416/6</f>
        <v>139</v>
      </c>
      <c r="AC416" s="4">
        <f>V416/6</f>
        <v>6570.833333333333</v>
      </c>
    </row>
    <row r="417" spans="1:29" hidden="1" x14ac:dyDescent="0.25">
      <c r="A417" t="str">
        <f>feed!A677</f>
        <v>Rising Dawn</v>
      </c>
      <c r="B417" t="str">
        <f>feed!B677</f>
        <v>White Light</v>
      </c>
      <c r="C417" t="str">
        <f>feed!C677</f>
        <v>Armat Corporation</v>
      </c>
      <c r="D417">
        <f>SUMPRODUCT(MID(0&amp;feed!D677,LARGE(INDEX(ISNUMBER(--MID(feed!D677,ROW($1:$19),1))*
ROW($1:$19),0),ROW($1:$19))+1,1)*10^ROW($1:$19)/10)</f>
        <v>78</v>
      </c>
      <c r="E417">
        <f>SUMPRODUCT(MID(0&amp;feed!E677,LARGE(INDEX(ISNUMBER(--MID(feed!E677,ROW($1:$19),1))*
ROW($1:$19),0),ROW($1:$19))+1,1)*10^ROW($1:$19)/10)</f>
        <v>0</v>
      </c>
      <c r="F417" t="str">
        <f>feed!F677</f>
        <v>Second World War surplus</v>
      </c>
      <c r="G417" t="str">
        <f>feed!G677</f>
        <v>Gandhi-like</v>
      </c>
      <c r="H417">
        <f>SUMPRODUCT(MID(0&amp;feed!H677,LARGE(INDEX(ISNUMBER(--MID(feed!H677,ROW($1:$19),1))*
ROW($1:$19),0),ROW($1:$19))+1,1)*10^ROW($1:$19)/10)</f>
        <v>2</v>
      </c>
      <c r="I417" t="str">
        <f>feed!I677</f>
        <v>Good</v>
      </c>
      <c r="J417">
        <f>SUMPRODUCT(MID(0&amp;feed!J677,LARGE(INDEX(ISNUMBER(--MID(feed!J677,ROW($1:$19),1))*
ROW($1:$19),0),ROW($1:$19))+1,1)*10^ROW($1:$19)/10)</f>
        <v>14</v>
      </c>
      <c r="K417">
        <f>SUMPRODUCT(MID(0&amp;feed!K677,LARGE(INDEX(ISNUMBER(--MID(feed!K677,ROW($1:$19),1))*
ROW($1:$19),0),ROW($1:$19))+1,1)*10^ROW($1:$19)/10)</f>
        <v>17</v>
      </c>
      <c r="L417">
        <f>SUMPRODUCT(MID(0&amp;feed!L677,LARGE(INDEX(ISNUMBER(--MID(feed!L677,ROW($1:$19),1))*
ROW($1:$19),0),ROW($1:$19))+1,1)*10^ROW($1:$19)/10)</f>
        <v>6</v>
      </c>
      <c r="M417" t="str">
        <f>feed!M677</f>
        <v>Free Market</v>
      </c>
      <c r="N417">
        <f>SUMPRODUCT(MID(0&amp;feed!N677,LARGE(INDEX(ISNUMBER(--MID(feed!N677,ROW($1:$5),1))*
ROW($1:$5),0),ROW($1:$5))+1,1)*10^ROW($1:$5)/10)</f>
        <v>851</v>
      </c>
      <c r="O417">
        <f>SUMPRODUCT(MID(0&amp;feed!O677,LARGE(INDEX(ISNUMBER(--MID(feed!O677,ROW($1:$5),1))*
ROW($1:$5),0),ROW($1:$5))+1,1)*10^ROW($1:$5)/10)</f>
        <v>247</v>
      </c>
      <c r="P417">
        <f>feed!P677</f>
        <v>0</v>
      </c>
      <c r="Q417">
        <f>IF(P417=0,40, IF(P417="Depleted",0, IF(P417="Near Depletion",10, IF(P417="Plentiful",70, IF(P417="Untapped",90,"Error")))))</f>
        <v>40</v>
      </c>
      <c r="R417" t="str">
        <f>feed!Q677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feed!R677</f>
        <v>Southern Cone</v>
      </c>
      <c r="U417" t="str">
        <f>feed!S677</f>
        <v>United States</v>
      </c>
      <c r="V41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35973</v>
      </c>
      <c r="W417" t="str">
        <f>feed!U677</f>
        <v>http://blocgame.com/stats.php?id=64681</v>
      </c>
      <c r="X417" s="4">
        <f>SUMPRODUCT(MID(0&amp;feed!V677,LARGE(INDEX(ISNUMBER(--MID(feed!V677,ROW($1:$5),1))*
ROW($1:$5),0),ROW($1:$5))+1,1)*10^ROW($1:$5)/10)</f>
        <v>0</v>
      </c>
      <c r="Y417">
        <f>feed!W677</f>
        <v>0</v>
      </c>
      <c r="Z417" s="4">
        <f>V417-H417*750-K417*375-L417*375</f>
        <v>25848</v>
      </c>
      <c r="AA417" s="8">
        <f>V417/N417</f>
        <v>42.271445358401877</v>
      </c>
      <c r="AB417" s="4">
        <f>N417/6</f>
        <v>141.83333333333334</v>
      </c>
      <c r="AC417" s="4">
        <f>V417/6</f>
        <v>5995.5</v>
      </c>
    </row>
    <row r="418" spans="1:29" hidden="1" x14ac:dyDescent="0.25">
      <c r="A418" t="str">
        <f>feed!A876</f>
        <v>ASIATICA</v>
      </c>
      <c r="B418" t="str">
        <f>feed!B876</f>
        <v>KaBaar</v>
      </c>
      <c r="C418">
        <f>feed!C876</f>
        <v>0</v>
      </c>
      <c r="D418">
        <f>SUMPRODUCT(MID(0&amp;feed!D876,LARGE(INDEX(ISNUMBER(--MID(feed!D876,ROW($1:$19),1))*
ROW($1:$19),0),ROW($1:$19))+1,1)*10^ROW($1:$19)/10)</f>
        <v>9</v>
      </c>
      <c r="E418">
        <f>SUMPRODUCT(MID(0&amp;feed!E876,LARGE(INDEX(ISNUMBER(--MID(feed!E876,ROW($1:$19),1))*
ROW($1:$19),0),ROW($1:$19))+1,1)*10^ROW($1:$19)/10)</f>
        <v>0</v>
      </c>
      <c r="F418" t="str">
        <f>feed!F876</f>
        <v>Finest of the 19th century</v>
      </c>
      <c r="G418" t="str">
        <f>feed!G876</f>
        <v>Gandhi-like</v>
      </c>
      <c r="H418">
        <f>SUMPRODUCT(MID(0&amp;feed!H876,LARGE(INDEX(ISNUMBER(--MID(feed!H876,ROW($1:$19),1))*
ROW($1:$19),0),ROW($1:$19))+1,1)*10^ROW($1:$19)/10)</f>
        <v>2</v>
      </c>
      <c r="I418" t="str">
        <f>feed!I876</f>
        <v>Undisciplined Rabble</v>
      </c>
      <c r="J418">
        <f>SUMPRODUCT(MID(0&amp;feed!J876,LARGE(INDEX(ISNUMBER(--MID(feed!J876,ROW($1:$19),1))*
ROW($1:$19),0),ROW($1:$19))+1,1)*10^ROW($1:$19)/10)</f>
        <v>14</v>
      </c>
      <c r="K418">
        <f>SUMPRODUCT(MID(0&amp;feed!K876,LARGE(INDEX(ISNUMBER(--MID(feed!K876,ROW($1:$19),1))*
ROW($1:$19),0),ROW($1:$19))+1,1)*10^ROW($1:$19)/10)</f>
        <v>6</v>
      </c>
      <c r="L418">
        <f>SUMPRODUCT(MID(0&amp;feed!L876,LARGE(INDEX(ISNUMBER(--MID(feed!L876,ROW($1:$19),1))*
ROW($1:$19),0),ROW($1:$19))+1,1)*10^ROW($1:$19)/10)</f>
        <v>3</v>
      </c>
      <c r="M418" t="str">
        <f>feed!M876</f>
        <v>Central Planning</v>
      </c>
      <c r="N418">
        <f>SUMPRODUCT(MID(0&amp;feed!N876,LARGE(INDEX(ISNUMBER(--MID(feed!N876,ROW($1:$5),1))*
ROW($1:$5),0),ROW($1:$5))+1,1)*10^ROW($1:$5)/10)</f>
        <v>474</v>
      </c>
      <c r="O418">
        <f>SUMPRODUCT(MID(0&amp;feed!O876,LARGE(INDEX(ISNUMBER(--MID(feed!O876,ROW($1:$5),1))*
ROW($1:$5),0),ROW($1:$5))+1,1)*10^ROW($1:$5)/10)</f>
        <v>1109</v>
      </c>
      <c r="P418" t="str">
        <f>feed!P876</f>
        <v>Untapped</v>
      </c>
      <c r="Q418">
        <f>IF(P418=0,40, IF(P418="Depleted",0, IF(P418="Near Depletion",10, IF(P418="Plentiful",70, IF(P418="Untapped",90,"Error")))))</f>
        <v>90</v>
      </c>
      <c r="R418" t="str">
        <f>feed!Q876</f>
        <v>Meagre</v>
      </c>
      <c r="S418">
        <f>IF(R418="None",0, IF(R418="Meagre",1.5, IF(R418="Small",3, IF(R418="Mediocre",4.5, IF(R418="Somewhat Large",6, IF(R418="Large",7.5, IF(R418="Powerful",9, IF(R418="Very Powerful",10,"Error"))))))))</f>
        <v>1.5</v>
      </c>
      <c r="T418" t="str">
        <f>feed!R876</f>
        <v>Egypt</v>
      </c>
      <c r="U418" t="str">
        <f>feed!S876</f>
        <v>Soviet Union</v>
      </c>
      <c r="V41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13750</v>
      </c>
      <c r="W418" t="str">
        <f>feed!U876</f>
        <v>http://blocgame.com/stats.php?id=65294</v>
      </c>
      <c r="X418" s="4">
        <f>SUMPRODUCT(MID(0&amp;feed!V876,LARGE(INDEX(ISNUMBER(--MID(feed!V876,ROW($1:$5),1))*
ROW($1:$5),0),ROW($1:$5))+1,1)*10^ROW($1:$5)/10)</f>
        <v>0</v>
      </c>
      <c r="Y418">
        <f>feed!W876</f>
        <v>0</v>
      </c>
      <c r="Z418" s="4">
        <f>V418-H418*750-K418*375-L418*375</f>
        <v>8875</v>
      </c>
      <c r="AA418" s="8">
        <f>V418/N418</f>
        <v>29.008438818565402</v>
      </c>
      <c r="AB418" s="4">
        <f>N418/6</f>
        <v>79</v>
      </c>
      <c r="AC418" s="4">
        <f>V418/6</f>
        <v>2291.6666666666665</v>
      </c>
    </row>
    <row r="419" spans="1:29" hidden="1" x14ac:dyDescent="0.25">
      <c r="A419" t="str">
        <f>feed!A681</f>
        <v>WeWuz</v>
      </c>
      <c r="B419" t="str">
        <f>feed!B681</f>
        <v>OfficerDarrenWilson</v>
      </c>
      <c r="C419" t="str">
        <f>feed!C681</f>
        <v>SPQR</v>
      </c>
      <c r="D419">
        <f>SUMPRODUCT(MID(0&amp;feed!D681,LARGE(INDEX(ISNUMBER(--MID(feed!D681,ROW($1:$19),1))*
ROW($1:$19),0),ROW($1:$19))+1,1)*10^ROW($1:$19)/10)</f>
        <v>3</v>
      </c>
      <c r="E419">
        <f>SUMPRODUCT(MID(0&amp;feed!E681,LARGE(INDEX(ISNUMBER(--MID(feed!E681,ROW($1:$19),1))*
ROW($1:$19),0),ROW($1:$19))+1,1)*10^ROW($1:$19)/10)</f>
        <v>0</v>
      </c>
      <c r="F419" t="str">
        <f>feed!F681</f>
        <v>Second World War surplus</v>
      </c>
      <c r="G419" t="str">
        <f>feed!G681</f>
        <v>Good</v>
      </c>
      <c r="H419">
        <f>SUMPRODUCT(MID(0&amp;feed!H681,LARGE(INDEX(ISNUMBER(--MID(feed!H681,ROW($1:$19),1))*
ROW($1:$19),0),ROW($1:$19))+1,1)*10^ROW($1:$19)/10)</f>
        <v>2</v>
      </c>
      <c r="I419" t="str">
        <f>feed!I681</f>
        <v>Elite</v>
      </c>
      <c r="J419">
        <f>SUMPRODUCT(MID(0&amp;feed!J681,LARGE(INDEX(ISNUMBER(--MID(feed!J681,ROW($1:$19),1))*
ROW($1:$19),0),ROW($1:$19))+1,1)*10^ROW($1:$19)/10)</f>
        <v>14</v>
      </c>
      <c r="K419">
        <f>SUMPRODUCT(MID(0&amp;feed!K681,LARGE(INDEX(ISNUMBER(--MID(feed!K681,ROW($1:$19),1))*
ROW($1:$19),0),ROW($1:$19))+1,1)*10^ROW($1:$19)/10)</f>
        <v>11</v>
      </c>
      <c r="L419">
        <f>SUMPRODUCT(MID(0&amp;feed!L681,LARGE(INDEX(ISNUMBER(--MID(feed!L681,ROW($1:$19),1))*
ROW($1:$19),0),ROW($1:$19))+1,1)*10^ROW($1:$19)/10)</f>
        <v>4</v>
      </c>
      <c r="M419" t="str">
        <f>feed!M681</f>
        <v>Mixed Economy</v>
      </c>
      <c r="N419">
        <f>SUMPRODUCT(MID(0&amp;feed!N681,LARGE(INDEX(ISNUMBER(--MID(feed!N681,ROW($1:$5),1))*
ROW($1:$5),0),ROW($1:$5))+1,1)*10^ROW($1:$5)/10)</f>
        <v>847</v>
      </c>
      <c r="O419">
        <f>SUMPRODUCT(MID(0&amp;feed!O681,LARGE(INDEX(ISNUMBER(--MID(feed!O681,ROW($1:$5),1))*
ROW($1:$5),0),ROW($1:$5))+1,1)*10^ROW($1:$5)/10)</f>
        <v>2461</v>
      </c>
      <c r="P419" t="str">
        <f>feed!P681</f>
        <v>Untapped</v>
      </c>
      <c r="Q419">
        <f>IF(P419=0,40, IF(P419="Depleted",0, IF(P419="Near Depletion",10, IF(P419="Plentiful",70, IF(P419="Untapped",90,"Error")))))</f>
        <v>90</v>
      </c>
      <c r="R419" t="str">
        <f>feed!Q681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feed!R681</f>
        <v>Egypt</v>
      </c>
      <c r="U419" t="str">
        <f>feed!S681</f>
        <v>Neutral</v>
      </c>
      <c r="V419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11120</v>
      </c>
      <c r="W419" t="str">
        <f>feed!U681</f>
        <v>http://blocgame.com/stats.php?id=63547</v>
      </c>
      <c r="X419" s="4">
        <f>SUMPRODUCT(MID(0&amp;feed!V681,LARGE(INDEX(ISNUMBER(--MID(feed!V681,ROW($1:$5),1))*
ROW($1:$5),0),ROW($1:$5))+1,1)*10^ROW($1:$5)/10)</f>
        <v>0</v>
      </c>
      <c r="Y419">
        <f>feed!W681</f>
        <v>0</v>
      </c>
      <c r="Z419" s="4">
        <f>V419-H419*750-K419*375-L419*375</f>
        <v>3995</v>
      </c>
      <c r="AA419" s="8">
        <f>V419/N419</f>
        <v>13.128689492325856</v>
      </c>
      <c r="AB419" s="4">
        <f>N419/6</f>
        <v>141.16666666666666</v>
      </c>
      <c r="AC419" s="4">
        <f>V419/6</f>
        <v>1853.3333333333333</v>
      </c>
    </row>
    <row r="420" spans="1:29" hidden="1" x14ac:dyDescent="0.25">
      <c r="A420" t="str">
        <f>feed!A714</f>
        <v>Lain</v>
      </c>
      <c r="B420" t="str">
        <f>feed!B714</f>
        <v>Red Terror</v>
      </c>
      <c r="C420" t="str">
        <f>feed!C714</f>
        <v>The Order</v>
      </c>
      <c r="D420">
        <f>SUMPRODUCT(MID(0&amp;feed!D714,LARGE(INDEX(ISNUMBER(--MID(feed!D714,ROW($1:$19),1))*
ROW($1:$19),0),ROW($1:$19))+1,1)*10^ROW($1:$19)/10)</f>
        <v>111</v>
      </c>
      <c r="E420">
        <f>SUMPRODUCT(MID(0&amp;feed!E714,LARGE(INDEX(ISNUMBER(--MID(feed!E714,ROW($1:$19),1))*
ROW($1:$19),0),ROW($1:$19))+1,1)*10^ROW($1:$19)/10)</f>
        <v>6</v>
      </c>
      <c r="F420" t="str">
        <f>feed!F714</f>
        <v>Korean War surplus</v>
      </c>
      <c r="G420" t="str">
        <f>feed!G714</f>
        <v>Gandhi-like</v>
      </c>
      <c r="H420">
        <f>SUMPRODUCT(MID(0&amp;feed!H714,LARGE(INDEX(ISNUMBER(--MID(feed!H714,ROW($1:$19),1))*
ROW($1:$19),0),ROW($1:$19))+1,1)*10^ROW($1:$19)/10)</f>
        <v>2</v>
      </c>
      <c r="I420" t="str">
        <f>feed!I714</f>
        <v>Poor</v>
      </c>
      <c r="J420">
        <f>SUMPRODUCT(MID(0&amp;feed!J714,LARGE(INDEX(ISNUMBER(--MID(feed!J714,ROW($1:$19),1))*
ROW($1:$19),0),ROW($1:$19))+1,1)*10^ROW($1:$19)/10)</f>
        <v>13</v>
      </c>
      <c r="K420">
        <f>SUMPRODUCT(MID(0&amp;feed!K714,LARGE(INDEX(ISNUMBER(--MID(feed!K714,ROW($1:$19),1))*
ROW($1:$19),0),ROW($1:$19))+1,1)*10^ROW($1:$19)/10)</f>
        <v>32</v>
      </c>
      <c r="L420">
        <f>SUMPRODUCT(MID(0&amp;feed!L714,LARGE(INDEX(ISNUMBER(--MID(feed!L714,ROW($1:$19),1))*
ROW($1:$19),0),ROW($1:$19))+1,1)*10^ROW($1:$19)/10)</f>
        <v>15</v>
      </c>
      <c r="M420" t="str">
        <f>feed!M714</f>
        <v>Central Planning</v>
      </c>
      <c r="N420">
        <f>SUMPRODUCT(MID(0&amp;feed!N714,LARGE(INDEX(ISNUMBER(--MID(feed!N714,ROW($1:$5),1))*
ROW($1:$5),0),ROW($1:$5))+1,1)*10^ROW($1:$5)/10)</f>
        <v>775</v>
      </c>
      <c r="O420">
        <f>SUMPRODUCT(MID(0&amp;feed!O714,LARGE(INDEX(ISNUMBER(--MID(feed!O714,ROW($1:$5),1))*
ROW($1:$5),0),ROW($1:$5))+1,1)*10^ROW($1:$5)/10)</f>
        <v>6784</v>
      </c>
      <c r="P420" t="str">
        <f>feed!P714</f>
        <v>Near Depletion</v>
      </c>
      <c r="Q420">
        <f>IF(P420=0,40, IF(P420="Depleted",0, IF(P420="Near Depletion",10, IF(P420="Plentiful",70, IF(P420="Untapped",90,"Error")))))</f>
        <v>10</v>
      </c>
      <c r="R420" t="str">
        <f>feed!Q714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feed!R714</f>
        <v>Egypt</v>
      </c>
      <c r="U420" t="str">
        <f>feed!S714</f>
        <v>Soviet Union</v>
      </c>
      <c r="V420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32213</v>
      </c>
      <c r="W420" t="str">
        <f>feed!U714</f>
        <v>http://blocgame.com/stats.php?id=54938</v>
      </c>
      <c r="X420" s="4">
        <f>SUMPRODUCT(MID(0&amp;feed!V714,LARGE(INDEX(ISNUMBER(--MID(feed!V714,ROW($1:$5),1))*
ROW($1:$5),0),ROW($1:$5))+1,1)*10^ROW($1:$5)/10)</f>
        <v>0</v>
      </c>
      <c r="Y420">
        <f>feed!W714</f>
        <v>0</v>
      </c>
      <c r="Z420" s="4">
        <f>V420-H420*750-K420*375-L420*375</f>
        <v>13088</v>
      </c>
      <c r="AA420" s="8">
        <f>V420/N420</f>
        <v>41.565161290322578</v>
      </c>
      <c r="AB420" s="4">
        <f>N420/6</f>
        <v>129.16666666666666</v>
      </c>
      <c r="AC420" s="4">
        <f>V420/6</f>
        <v>5368.833333333333</v>
      </c>
    </row>
    <row r="421" spans="1:29" hidden="1" x14ac:dyDescent="0.25">
      <c r="A421" t="str">
        <f>feed!A532</f>
        <v>Planeptune</v>
      </c>
      <c r="B421" t="str">
        <f>feed!B532</f>
        <v>Nep-Nep</v>
      </c>
      <c r="C421" t="str">
        <f>feed!C532</f>
        <v>Interpol</v>
      </c>
      <c r="D421">
        <f>SUMPRODUCT(MID(0&amp;feed!D532,LARGE(INDEX(ISNUMBER(--MID(feed!D532,ROW($1:$19),1))*
ROW($1:$19),0),ROW($1:$19))+1,1)*10^ROW($1:$19)/10)</f>
        <v>66</v>
      </c>
      <c r="E421">
        <f>SUMPRODUCT(MID(0&amp;feed!E532,LARGE(INDEX(ISNUMBER(--MID(feed!E532,ROW($1:$19),1))*
ROW($1:$19),0),ROW($1:$19))+1,1)*10^ROW($1:$19)/10)</f>
        <v>0</v>
      </c>
      <c r="F421" t="str">
        <f>feed!F532</f>
        <v>Second World War surplus</v>
      </c>
      <c r="G421" t="str">
        <f>feed!G532</f>
        <v>Gandhi-like</v>
      </c>
      <c r="H421">
        <f>SUMPRODUCT(MID(0&amp;feed!H532,LARGE(INDEX(ISNUMBER(--MID(feed!H532,ROW($1:$19),1))*
ROW($1:$19),0),ROW($1:$19))+1,1)*10^ROW($1:$19)/10)</f>
        <v>2</v>
      </c>
      <c r="I421" t="str">
        <f>feed!I532</f>
        <v>Good</v>
      </c>
      <c r="J421">
        <f>SUMPRODUCT(MID(0&amp;feed!J532,LARGE(INDEX(ISNUMBER(--MID(feed!J532,ROW($1:$19),1))*
ROW($1:$19),0),ROW($1:$19))+1,1)*10^ROW($1:$19)/10)</f>
        <v>13</v>
      </c>
      <c r="K421">
        <f>SUMPRODUCT(MID(0&amp;feed!K532,LARGE(INDEX(ISNUMBER(--MID(feed!K532,ROW($1:$19),1))*
ROW($1:$19),0),ROW($1:$19))+1,1)*10^ROW($1:$19)/10)</f>
        <v>18</v>
      </c>
      <c r="L421">
        <f>SUMPRODUCT(MID(0&amp;feed!L532,LARGE(INDEX(ISNUMBER(--MID(feed!L532,ROW($1:$19),1))*
ROW($1:$19),0),ROW($1:$19))+1,1)*10^ROW($1:$19)/10)</f>
        <v>6</v>
      </c>
      <c r="M421" t="str">
        <f>feed!M532</f>
        <v>Free Market</v>
      </c>
      <c r="N421">
        <f>SUMPRODUCT(MID(0&amp;feed!N532,LARGE(INDEX(ISNUMBER(--MID(feed!N532,ROW($1:$5),1))*
ROW($1:$5),0),ROW($1:$5))+1,1)*10^ROW($1:$5)/10)</f>
        <v>1192</v>
      </c>
      <c r="O421">
        <f>SUMPRODUCT(MID(0&amp;feed!O532,LARGE(INDEX(ISNUMBER(--MID(feed!O532,ROW($1:$5),1))*
ROW($1:$5),0),ROW($1:$5))+1,1)*10^ROW($1:$5)/10)</f>
        <v>338</v>
      </c>
      <c r="P421" t="str">
        <f>feed!P532</f>
        <v>Untapped</v>
      </c>
      <c r="Q421">
        <f>IF(P421=0,40, IF(P421="Depleted",0, IF(P421="Near Depletion",10, IF(P421="Plentiful",70, IF(P421="Untapped",90,"Error")))))</f>
        <v>90</v>
      </c>
      <c r="R421" t="str">
        <f>feed!Q532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feed!R532</f>
        <v>Pacific Rim</v>
      </c>
      <c r="U421" t="str">
        <f>feed!S532</f>
        <v>United States</v>
      </c>
      <c r="V421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32730</v>
      </c>
      <c r="W421" t="str">
        <f>feed!U532</f>
        <v>http://blocgame.com/stats.php?id=55590</v>
      </c>
      <c r="X421" s="4">
        <f>SUMPRODUCT(MID(0&amp;feed!V532,LARGE(INDEX(ISNUMBER(--MID(feed!V532,ROW($1:$5),1))*
ROW($1:$5),0),ROW($1:$5))+1,1)*10^ROW($1:$5)/10)</f>
        <v>0</v>
      </c>
      <c r="Y421">
        <f>feed!W532</f>
        <v>0.05</v>
      </c>
      <c r="Z421" s="4">
        <f>V421-H421*750-K421*375-L421*375</f>
        <v>22230</v>
      </c>
      <c r="AA421" s="8">
        <f>V421/N421</f>
        <v>27.458053691275168</v>
      </c>
      <c r="AB421" s="4">
        <f>N421/6</f>
        <v>198.66666666666666</v>
      </c>
      <c r="AC421" s="4">
        <f>V421/6</f>
        <v>5455</v>
      </c>
    </row>
    <row r="422" spans="1:29" hidden="1" x14ac:dyDescent="0.25">
      <c r="A422" t="str">
        <f>feed!A552</f>
        <v>bukitbendera98</v>
      </c>
      <c r="B422" t="str">
        <f>feed!B552</f>
        <v>myms7375</v>
      </c>
      <c r="C422" t="str">
        <f>feed!C552</f>
        <v>PIRATES</v>
      </c>
      <c r="D422">
        <f>SUMPRODUCT(MID(0&amp;feed!D552,LARGE(INDEX(ISNUMBER(--MID(feed!D552,ROW($1:$19),1))*
ROW($1:$19),0),ROW($1:$19))+1,1)*10^ROW($1:$19)/10)</f>
        <v>2</v>
      </c>
      <c r="E422">
        <f>SUMPRODUCT(MID(0&amp;feed!E552,LARGE(INDEX(ISNUMBER(--MID(feed!E552,ROW($1:$19),1))*
ROW($1:$19),0),ROW($1:$19))+1,1)*10^ROW($1:$19)/10)</f>
        <v>1</v>
      </c>
      <c r="F422" t="str">
        <f>feed!F552</f>
        <v>Second World War surplus</v>
      </c>
      <c r="G422" t="str">
        <f>feed!G552</f>
        <v>Normal</v>
      </c>
      <c r="H422">
        <f>SUMPRODUCT(MID(0&amp;feed!H552,LARGE(INDEX(ISNUMBER(--MID(feed!H552,ROW($1:$19),1))*
ROW($1:$19),0),ROW($1:$19))+1,1)*10^ROW($1:$19)/10)</f>
        <v>2</v>
      </c>
      <c r="I422" t="str">
        <f>feed!I552</f>
        <v>Undisciplined Rabble</v>
      </c>
      <c r="J422">
        <f>SUMPRODUCT(MID(0&amp;feed!J552,LARGE(INDEX(ISNUMBER(--MID(feed!J552,ROW($1:$19),1))*
ROW($1:$19),0),ROW($1:$19))+1,1)*10^ROW($1:$19)/10)</f>
        <v>13</v>
      </c>
      <c r="K422">
        <f>SUMPRODUCT(MID(0&amp;feed!K552,LARGE(INDEX(ISNUMBER(--MID(feed!K552,ROW($1:$19),1))*
ROW($1:$19),0),ROW($1:$19))+1,1)*10^ROW($1:$19)/10)</f>
        <v>10</v>
      </c>
      <c r="L422">
        <f>SUMPRODUCT(MID(0&amp;feed!L552,LARGE(INDEX(ISNUMBER(--MID(feed!L552,ROW($1:$19),1))*
ROW($1:$19),0),ROW($1:$19))+1,1)*10^ROW($1:$19)/10)</f>
        <v>6</v>
      </c>
      <c r="M422" t="str">
        <f>feed!M552</f>
        <v>Mixed Economy</v>
      </c>
      <c r="N422">
        <f>SUMPRODUCT(MID(0&amp;feed!N552,LARGE(INDEX(ISNUMBER(--MID(feed!N552,ROW($1:$5),1))*
ROW($1:$5),0),ROW($1:$5))+1,1)*10^ROW($1:$5)/10)</f>
        <v>1129</v>
      </c>
      <c r="O422">
        <f>SUMPRODUCT(MID(0&amp;feed!O552,LARGE(INDEX(ISNUMBER(--MID(feed!O552,ROW($1:$5),1))*
ROW($1:$5),0),ROW($1:$5))+1,1)*10^ROW($1:$5)/10)</f>
        <v>2980</v>
      </c>
      <c r="P422" t="str">
        <f>feed!P552</f>
        <v>Untapped</v>
      </c>
      <c r="Q422">
        <f>IF(P422=0,40, IF(P422="Depleted",0, IF(P422="Near Depletion",10, IF(P422="Plentiful",70, IF(P422="Untapped",90,"Error")))))</f>
        <v>90</v>
      </c>
      <c r="R422" t="str">
        <f>feed!Q552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feed!R552</f>
        <v>Arabia</v>
      </c>
      <c r="U422" t="str">
        <f>feed!S552</f>
        <v>Neutral</v>
      </c>
      <c r="V42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422" t="str">
        <f>feed!U552</f>
        <v>http://blocgame.com/stats.php?id=62501</v>
      </c>
      <c r="X422" s="4">
        <f>SUMPRODUCT(MID(0&amp;feed!V552,LARGE(INDEX(ISNUMBER(--MID(feed!V552,ROW($1:$5),1))*
ROW($1:$5),0),ROW($1:$5))+1,1)*10^ROW($1:$5)/10)</f>
        <v>0</v>
      </c>
      <c r="Y422">
        <f>feed!W552</f>
        <v>0</v>
      </c>
      <c r="Z422" s="4">
        <f>V422-H422*750-K422*375-L422*375</f>
        <v>3173</v>
      </c>
      <c r="AA422" s="8">
        <f>V422/N422</f>
        <v>9.4534986713906104</v>
      </c>
      <c r="AB422" s="4">
        <f>N422/6</f>
        <v>188.16666666666666</v>
      </c>
      <c r="AC422" s="4">
        <f>V422/6</f>
        <v>1778.8333333333333</v>
      </c>
    </row>
    <row r="423" spans="1:29" hidden="1" x14ac:dyDescent="0.25">
      <c r="A423" t="str">
        <f>feed!A131</f>
        <v>OnePiece</v>
      </c>
      <c r="B423" t="str">
        <f>feed!B131</f>
        <v>AkiManang</v>
      </c>
      <c r="C423" t="str">
        <f>feed!C131</f>
        <v>Celestial Beingsï¿½</v>
      </c>
      <c r="D423">
        <f>SUMPRODUCT(MID(0&amp;feed!D131,LARGE(INDEX(ISNUMBER(--MID(feed!D131,ROW($1:$19),1))*
ROW($1:$19),0),ROW($1:$19))+1,1)*10^ROW($1:$19)/10)</f>
        <v>5</v>
      </c>
      <c r="E423">
        <f>SUMPRODUCT(MID(0&amp;feed!E131,LARGE(INDEX(ISNUMBER(--MID(feed!E131,ROW($1:$19),1))*
ROW($1:$19),0),ROW($1:$19))+1,1)*10^ROW($1:$19)/10)</f>
        <v>3</v>
      </c>
      <c r="F423" t="str">
        <f>feed!F131</f>
        <v>Second World War surplus</v>
      </c>
      <c r="G423" t="str">
        <f>feed!G131</f>
        <v>Gandhi-like</v>
      </c>
      <c r="H423">
        <f>SUMPRODUCT(MID(0&amp;feed!H131,LARGE(INDEX(ISNUMBER(--MID(feed!H131,ROW($1:$19),1))*
ROW($1:$19),0),ROW($1:$19))+1,1)*10^ROW($1:$19)/10)</f>
        <v>2</v>
      </c>
      <c r="I423" t="str">
        <f>feed!I131</f>
        <v>Undisciplined Rabble</v>
      </c>
      <c r="J423">
        <f>SUMPRODUCT(MID(0&amp;feed!J131,LARGE(INDEX(ISNUMBER(--MID(feed!J131,ROW($1:$19),1))*
ROW($1:$19),0),ROW($1:$19))+1,1)*10^ROW($1:$19)/10)</f>
        <v>12</v>
      </c>
      <c r="K423">
        <f>SUMPRODUCT(MID(0&amp;feed!K131,LARGE(INDEX(ISNUMBER(--MID(feed!K131,ROW($1:$19),1))*
ROW($1:$19),0),ROW($1:$19))+1,1)*10^ROW($1:$19)/10)</f>
        <v>28</v>
      </c>
      <c r="L423">
        <f>SUMPRODUCT(MID(0&amp;feed!L131,LARGE(INDEX(ISNUMBER(--MID(feed!L131,ROW($1:$19),1))*
ROW($1:$19),0),ROW($1:$19))+1,1)*10^ROW($1:$19)/10)</f>
        <v>15</v>
      </c>
      <c r="M423" t="str">
        <f>feed!M131</f>
        <v>Central Planning</v>
      </c>
      <c r="N423">
        <f>SUMPRODUCT(MID(0&amp;feed!N131,LARGE(INDEX(ISNUMBER(--MID(feed!N131,ROW($1:$5),1))*
ROW($1:$5),0),ROW($1:$5))+1,1)*10^ROW($1:$5)/10)</f>
        <v>3026</v>
      </c>
      <c r="O423">
        <f>SUMPRODUCT(MID(0&amp;feed!O131,LARGE(INDEX(ISNUMBER(--MID(feed!O131,ROW($1:$5),1))*
ROW($1:$5),0),ROW($1:$5))+1,1)*10^ROW($1:$5)/10)</f>
        <v>4992</v>
      </c>
      <c r="P423">
        <f>feed!P131</f>
        <v>0</v>
      </c>
      <c r="Q423">
        <f>IF(P423=0,40, IF(P423="Depleted",0, IF(P423="Near Depletion",10, IF(P423="Plentiful",70, IF(P423="Untapped",90,"Error")))))</f>
        <v>40</v>
      </c>
      <c r="R423" t="str">
        <f>feed!Q131</f>
        <v>Powerful</v>
      </c>
      <c r="S423">
        <f>IF(R423="None",0, IF(R423="Meagre",1.5, IF(R423="Small",3, IF(R423="Mediocre",4.5, IF(R423="Somewhat Large",6, IF(R423="Large",7.5, IF(R423="Powerful",9, IF(R423="Very Powerful",10,"Error"))))))))</f>
        <v>9</v>
      </c>
      <c r="T423" t="str">
        <f>feed!R131</f>
        <v>Persia</v>
      </c>
      <c r="U423" t="str">
        <f>feed!S131</f>
        <v>Soviet Union</v>
      </c>
      <c r="V423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25082</v>
      </c>
      <c r="W423" t="str">
        <f>feed!U131</f>
        <v>http://blocgame.com/stats.php?id=63126</v>
      </c>
      <c r="X423" s="4">
        <f>SUMPRODUCT(MID(0&amp;feed!V131,LARGE(INDEX(ISNUMBER(--MID(feed!V131,ROW($1:$5),1))*
ROW($1:$5),0),ROW($1:$5))+1,1)*10^ROW($1:$5)/10)</f>
        <v>0</v>
      </c>
      <c r="Y423">
        <f>feed!W131</f>
        <v>0</v>
      </c>
      <c r="Z423" s="4">
        <f>V423-H423*750-K423*375-L423*375</f>
        <v>7457</v>
      </c>
      <c r="AA423" s="8">
        <f>V423/N423</f>
        <v>8.288830138797092</v>
      </c>
      <c r="AB423" s="4">
        <f>N423/6</f>
        <v>504.33333333333331</v>
      </c>
      <c r="AC423" s="4">
        <f>V423/6</f>
        <v>4180.333333333333</v>
      </c>
    </row>
    <row r="424" spans="1:29" hidden="1" x14ac:dyDescent="0.25">
      <c r="A424" t="str">
        <f>feed!A19</f>
        <v>Rome Reloaded</v>
      </c>
      <c r="B424" t="str">
        <f>feed!B19</f>
        <v>Tiberius Ceaser</v>
      </c>
      <c r="C424" t="str">
        <f>feed!C19</f>
        <v>SPQR</v>
      </c>
      <c r="D424">
        <f>SUMPRODUCT(MID(0&amp;feed!D19,LARGE(INDEX(ISNUMBER(--MID(feed!D19,ROW($1:$19),1))*
ROW($1:$19),0),ROW($1:$19))+1,1)*10^ROW($1:$19)/10)</f>
        <v>78</v>
      </c>
      <c r="E424">
        <f>SUMPRODUCT(MID(0&amp;feed!E19,LARGE(INDEX(ISNUMBER(--MID(feed!E19,ROW($1:$19),1))*
ROW($1:$19),0),ROW($1:$19))+1,1)*10^ROW($1:$19)/10)</f>
        <v>7</v>
      </c>
      <c r="F424" t="str">
        <f>feed!F19</f>
        <v>Korean War surplus</v>
      </c>
      <c r="G424" t="str">
        <f>feed!G19</f>
        <v>Gandhi-like</v>
      </c>
      <c r="H424">
        <f>SUMPRODUCT(MID(0&amp;feed!H19,LARGE(INDEX(ISNUMBER(--MID(feed!H19,ROW($1:$19),1))*
ROW($1:$19),0),ROW($1:$19))+1,1)*10^ROW($1:$19)/10)</f>
        <v>2</v>
      </c>
      <c r="I424" t="str">
        <f>feed!I19</f>
        <v>Good</v>
      </c>
      <c r="J424">
        <f>SUMPRODUCT(MID(0&amp;feed!J19,LARGE(INDEX(ISNUMBER(--MID(feed!J19,ROW($1:$19),1))*
ROW($1:$19),0),ROW($1:$19))+1,1)*10^ROW($1:$19)/10)</f>
        <v>12</v>
      </c>
      <c r="K424">
        <f>SUMPRODUCT(MID(0&amp;feed!K19,LARGE(INDEX(ISNUMBER(--MID(feed!K19,ROW($1:$19),1))*
ROW($1:$19),0),ROW($1:$19))+1,1)*10^ROW($1:$19)/10)</f>
        <v>18</v>
      </c>
      <c r="L424">
        <f>SUMPRODUCT(MID(0&amp;feed!L19,LARGE(INDEX(ISNUMBER(--MID(feed!L19,ROW($1:$19),1))*
ROW($1:$19),0),ROW($1:$19))+1,1)*10^ROW($1:$19)/10)</f>
        <v>12</v>
      </c>
      <c r="M424" t="str">
        <f>feed!M19</f>
        <v>Central Planning</v>
      </c>
      <c r="N424">
        <f>SUMPRODUCT(MID(0&amp;feed!N19,LARGE(INDEX(ISNUMBER(--MID(feed!N19,ROW($1:$5),1))*
ROW($1:$5),0),ROW($1:$5))+1,1)*10^ROW($1:$5)/10)</f>
        <v>4586</v>
      </c>
      <c r="O424">
        <f>SUMPRODUCT(MID(0&amp;feed!O19,LARGE(INDEX(ISNUMBER(--MID(feed!O19,ROW($1:$5),1))*
ROW($1:$5),0),ROW($1:$5))+1,1)*10^ROW($1:$5)/10)</f>
        <v>4390</v>
      </c>
      <c r="P424">
        <f>feed!P19</f>
        <v>0</v>
      </c>
      <c r="Q424">
        <f>IF(P424=0,40, IF(P424="Depleted",0, IF(P424="Near Depletion",10, IF(P424="Plentiful",70, IF(P424="Untapped",90,"Error")))))</f>
        <v>40</v>
      </c>
      <c r="R424" t="str">
        <f>feed!Q19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feed!R19</f>
        <v>Mesopotamia</v>
      </c>
      <c r="U424" t="str">
        <f>feed!S19</f>
        <v>Soviet Union</v>
      </c>
      <c r="V424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424" t="str">
        <f>feed!U19</f>
        <v>http://blocgame.com/stats.php?id=1421</v>
      </c>
      <c r="X424" s="4">
        <f>SUMPRODUCT(MID(0&amp;feed!V19,LARGE(INDEX(ISNUMBER(--MID(feed!V19,ROW($1:$5),1))*
ROW($1:$5),0),ROW($1:$5))+1,1)*10^ROW($1:$5)/10)</f>
        <v>0</v>
      </c>
      <c r="Y424">
        <f>feed!W19</f>
        <v>0</v>
      </c>
      <c r="Z424" s="4">
        <f>V424-H424*750-K424*375-L424*375</f>
        <v>211</v>
      </c>
      <c r="AA424" s="8">
        <f>V424/N424</f>
        <v>2.8262102049716527</v>
      </c>
      <c r="AB424" s="4">
        <f>N424/6</f>
        <v>764.33333333333337</v>
      </c>
      <c r="AC424" s="4">
        <f>V424/6</f>
        <v>2160.1666666666665</v>
      </c>
    </row>
    <row r="425" spans="1:29" x14ac:dyDescent="0.25">
      <c r="A425" t="str">
        <f>feed!A805</f>
        <v>ID 309</v>
      </c>
      <c r="B425" t="str">
        <f>feed!B805</f>
        <v>cxcxxxxx</v>
      </c>
      <c r="C425" t="str">
        <f>feed!C805</f>
        <v>Brotherhood of Nod</v>
      </c>
      <c r="D425">
        <f>SUMPRODUCT(MID(0&amp;feed!D805,LARGE(INDEX(ISNUMBER(--MID(feed!D805,ROW($1:$19),1))*
ROW($1:$19),0),ROW($1:$19))+1,1)*10^ROW($1:$19)/10)</f>
        <v>79</v>
      </c>
      <c r="E425">
        <f>SUMPRODUCT(MID(0&amp;feed!E805,LARGE(INDEX(ISNUMBER(--MID(feed!E805,ROW($1:$19),1))*
ROW($1:$19),0),ROW($1:$19))+1,1)*10^ROW($1:$19)/10)</f>
        <v>0</v>
      </c>
      <c r="F425" t="str">
        <f>feed!F805</f>
        <v>Second World War surplus</v>
      </c>
      <c r="G425" t="str">
        <f>feed!G805</f>
        <v>Gandhi-like</v>
      </c>
      <c r="H425">
        <f>SUMPRODUCT(MID(0&amp;feed!H805,LARGE(INDEX(ISNUMBER(--MID(feed!H805,ROW($1:$19),1))*
ROW($1:$19),0),ROW($1:$19))+1,1)*10^ROW($1:$19)/10)</f>
        <v>2</v>
      </c>
      <c r="I425" t="str">
        <f>feed!I805</f>
        <v>Poor</v>
      </c>
      <c r="J425">
        <f>SUMPRODUCT(MID(0&amp;feed!J805,LARGE(INDEX(ISNUMBER(--MID(feed!J805,ROW($1:$19),1))*
ROW($1:$19),0),ROW($1:$19))+1,1)*10^ROW($1:$19)/10)</f>
        <v>14</v>
      </c>
      <c r="K425">
        <f>SUMPRODUCT(MID(0&amp;feed!K805,LARGE(INDEX(ISNUMBER(--MID(feed!K805,ROW($1:$19),1))*
ROW($1:$19),0),ROW($1:$19))+1,1)*10^ROW($1:$19)/10)</f>
        <v>8</v>
      </c>
      <c r="L425">
        <f>SUMPRODUCT(MID(0&amp;feed!L805,LARGE(INDEX(ISNUMBER(--MID(feed!L805,ROW($1:$19),1))*
ROW($1:$19),0),ROW($1:$19))+1,1)*10^ROW($1:$19)/10)</f>
        <v>3</v>
      </c>
      <c r="M425" t="str">
        <f>feed!M805</f>
        <v>Central Planning</v>
      </c>
      <c r="N425">
        <f>SUMPRODUCT(MID(0&amp;feed!N805,LARGE(INDEX(ISNUMBER(--MID(feed!N805,ROW($1:$5),1))*
ROW($1:$5),0),ROW($1:$5))+1,1)*10^ROW($1:$5)/10)</f>
        <v>591</v>
      </c>
      <c r="O425">
        <f>SUMPRODUCT(MID(0&amp;feed!O805,LARGE(INDEX(ISNUMBER(--MID(feed!O805,ROW($1:$5),1))*
ROW($1:$5),0),ROW($1:$5))+1,1)*10^ROW($1:$5)/10)</f>
        <v>3478</v>
      </c>
      <c r="P425" t="str">
        <f>feed!P805</f>
        <v>Untapped</v>
      </c>
      <c r="Q425">
        <f>IF(P425=0,40, IF(P425="Depleted",0, IF(P425="Near Depletion",10, IF(P425="Plentiful",70, IF(P425="Untapped",90,"Error")))))</f>
        <v>90</v>
      </c>
      <c r="R425" t="str">
        <f>feed!Q805</f>
        <v>Somewhat Large</v>
      </c>
      <c r="S425">
        <f>IF(R425="None",0, IF(R425="Meagre",1.5, IF(R425="Small",3, IF(R425="Mediocre",4.5, IF(R425="Somewhat Large",6, IF(R425="Large",7.5, IF(R425="Powerful",9, IF(R425="Very Powerful",10,"Error"))))))))</f>
        <v>6</v>
      </c>
      <c r="T425" t="str">
        <f>feed!R805</f>
        <v>Persia</v>
      </c>
      <c r="U425" t="str">
        <f>feed!S805</f>
        <v>Soviet Union</v>
      </c>
      <c r="V42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29670</v>
      </c>
      <c r="W425" t="str">
        <f>feed!U805</f>
        <v>http://blocgame.com/stats.php?id=64985</v>
      </c>
      <c r="X425" s="4">
        <f>SUMPRODUCT(MID(0&amp;feed!V805,LARGE(INDEX(ISNUMBER(--MID(feed!V805,ROW($1:$5),1))*
ROW($1:$5),0),ROW($1:$5))+1,1)*10^ROW($1:$5)/10)</f>
        <v>0</v>
      </c>
      <c r="Y425">
        <f>feed!W805</f>
        <v>0</v>
      </c>
      <c r="Z425" s="4">
        <f>V425-H425*750-K425*375-L425*375</f>
        <v>24045</v>
      </c>
      <c r="AA425" s="8">
        <f>V425/N425</f>
        <v>50.203045685279186</v>
      </c>
      <c r="AB425" s="4">
        <f>N425/6</f>
        <v>98.5</v>
      </c>
      <c r="AC425" s="4">
        <f>V425/6</f>
        <v>4945</v>
      </c>
    </row>
    <row r="426" spans="1:29" hidden="1" x14ac:dyDescent="0.25">
      <c r="A426" t="str">
        <f>feed!A989</f>
        <v>Zerram</v>
      </c>
      <c r="B426" t="str">
        <f>feed!B989</f>
        <v>Bilgorin</v>
      </c>
      <c r="C426" t="str">
        <f>feed!C989</f>
        <v>The Order</v>
      </c>
      <c r="D426">
        <f>SUMPRODUCT(MID(0&amp;feed!D989,LARGE(INDEX(ISNUMBER(--MID(feed!D989,ROW($1:$19),1))*
ROW($1:$19),0),ROW($1:$19))+1,1)*10^ROW($1:$19)/10)</f>
        <v>40</v>
      </c>
      <c r="E426">
        <f>SUMPRODUCT(MID(0&amp;feed!E989,LARGE(INDEX(ISNUMBER(--MID(feed!E989,ROW($1:$19),1))*
ROW($1:$19),0),ROW($1:$19))+1,1)*10^ROW($1:$19)/10)</f>
        <v>0</v>
      </c>
      <c r="F426" t="str">
        <f>feed!F989</f>
        <v>First World War surplus</v>
      </c>
      <c r="G426" t="str">
        <f>feed!G989</f>
        <v>Gandhi-like</v>
      </c>
      <c r="H426">
        <f>SUMPRODUCT(MID(0&amp;feed!H989,LARGE(INDEX(ISNUMBER(--MID(feed!H989,ROW($1:$19),1))*
ROW($1:$19),0),ROW($1:$19))+1,1)*10^ROW($1:$19)/10)</f>
        <v>2</v>
      </c>
      <c r="I426" t="str">
        <f>feed!I989</f>
        <v>Standard</v>
      </c>
      <c r="J426">
        <f>SUMPRODUCT(MID(0&amp;feed!J989,LARGE(INDEX(ISNUMBER(--MID(feed!J989,ROW($1:$19),1))*
ROW($1:$19),0),ROW($1:$19))+1,1)*10^ROW($1:$19)/10)</f>
        <v>11</v>
      </c>
      <c r="K426">
        <f>SUMPRODUCT(MID(0&amp;feed!K989,LARGE(INDEX(ISNUMBER(--MID(feed!K989,ROW($1:$19),1))*
ROW($1:$19),0),ROW($1:$19))+1,1)*10^ROW($1:$19)/10)</f>
        <v>11</v>
      </c>
      <c r="L426">
        <f>SUMPRODUCT(MID(0&amp;feed!L989,LARGE(INDEX(ISNUMBER(--MID(feed!L989,ROW($1:$19),1))*
ROW($1:$19),0),ROW($1:$19))+1,1)*10^ROW($1:$19)/10)</f>
        <v>3</v>
      </c>
      <c r="M426" t="str">
        <f>feed!M989</f>
        <v>Central Planning</v>
      </c>
      <c r="N426">
        <f>SUMPRODUCT(MID(0&amp;feed!N989,LARGE(INDEX(ISNUMBER(--MID(feed!N989,ROW($1:$5),1))*
ROW($1:$5),0),ROW($1:$5))+1,1)*10^ROW($1:$5)/10)</f>
        <v>368</v>
      </c>
      <c r="O426">
        <f>SUMPRODUCT(MID(0&amp;feed!O989,LARGE(INDEX(ISNUMBER(--MID(feed!O989,ROW($1:$5),1))*
ROW($1:$5),0),ROW($1:$5))+1,1)*10^ROW($1:$5)/10)</f>
        <v>349</v>
      </c>
      <c r="P426" t="str">
        <f>feed!P989</f>
        <v>Untapped</v>
      </c>
      <c r="Q426">
        <f>IF(P426=0,40, IF(P426="Depleted",0, IF(P426="Near Depletion",10, IF(P426="Plentiful",70, IF(P426="Untapped",90,"Error")))))</f>
        <v>90</v>
      </c>
      <c r="R426" t="str">
        <f>feed!Q989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feed!R989</f>
        <v>Guinea</v>
      </c>
      <c r="U426" t="str">
        <f>feed!S989</f>
        <v>Soviet Union</v>
      </c>
      <c r="V426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38566</v>
      </c>
      <c r="W426" t="str">
        <f>feed!U989</f>
        <v>http://blocgame.com/stats.php?id=65344</v>
      </c>
      <c r="X426" s="4">
        <f>SUMPRODUCT(MID(0&amp;feed!V989,LARGE(INDEX(ISNUMBER(--MID(feed!V989,ROW($1:$5),1))*
ROW($1:$5),0),ROW($1:$5))+1,1)*10^ROW($1:$5)/10)</f>
        <v>0</v>
      </c>
      <c r="Y426">
        <f>feed!W989</f>
        <v>0</v>
      </c>
      <c r="Z426" s="4">
        <f>V426-H426*750-K426*375-L426*375</f>
        <v>31816</v>
      </c>
      <c r="AA426" s="8">
        <f>V426/N426</f>
        <v>104.79891304347827</v>
      </c>
      <c r="AB426" s="4">
        <f>N426/6</f>
        <v>61.333333333333336</v>
      </c>
      <c r="AC426" s="4">
        <f>V426/6</f>
        <v>6427.666666666667</v>
      </c>
    </row>
    <row r="427" spans="1:29" hidden="1" x14ac:dyDescent="0.25">
      <c r="A427" t="str">
        <f>feed!A901</f>
        <v>Bowen</v>
      </c>
      <c r="B427" t="str">
        <f>feed!B901</f>
        <v>Rice</v>
      </c>
      <c r="C427" t="str">
        <f>feed!C901</f>
        <v>PIRATES</v>
      </c>
      <c r="D427">
        <f>SUMPRODUCT(MID(0&amp;feed!D901,LARGE(INDEX(ISNUMBER(--MID(feed!D901,ROW($1:$19),1))*
ROW($1:$19),0),ROW($1:$19))+1,1)*10^ROW($1:$19)/10)</f>
        <v>119</v>
      </c>
      <c r="E427">
        <f>SUMPRODUCT(MID(0&amp;feed!E901,LARGE(INDEX(ISNUMBER(--MID(feed!E901,ROW($1:$19),1))*
ROW($1:$19),0),ROW($1:$19))+1,1)*10^ROW($1:$19)/10)</f>
        <v>2</v>
      </c>
      <c r="F427" t="str">
        <f>feed!F901</f>
        <v>Second World War surplus</v>
      </c>
      <c r="G427" t="str">
        <f>feed!G901</f>
        <v>Gandhi-like</v>
      </c>
      <c r="H427">
        <f>SUMPRODUCT(MID(0&amp;feed!H901,LARGE(INDEX(ISNUMBER(--MID(feed!H901,ROW($1:$19),1))*
ROW($1:$19),0),ROW($1:$19))+1,1)*10^ROW($1:$19)/10)</f>
        <v>2</v>
      </c>
      <c r="I427" t="str">
        <f>feed!I901</f>
        <v>Standard</v>
      </c>
      <c r="J427">
        <f>SUMPRODUCT(MID(0&amp;feed!J901,LARGE(INDEX(ISNUMBER(--MID(feed!J901,ROW($1:$19),1))*
ROW($1:$19),0),ROW($1:$19))+1,1)*10^ROW($1:$19)/10)</f>
        <v>11</v>
      </c>
      <c r="K427">
        <f>SUMPRODUCT(MID(0&amp;feed!K901,LARGE(INDEX(ISNUMBER(--MID(feed!K901,ROW($1:$19),1))*
ROW($1:$19),0),ROW($1:$19))+1,1)*10^ROW($1:$19)/10)</f>
        <v>10</v>
      </c>
      <c r="L427">
        <f>SUMPRODUCT(MID(0&amp;feed!L901,LARGE(INDEX(ISNUMBER(--MID(feed!L901,ROW($1:$19),1))*
ROW($1:$19),0),ROW($1:$19))+1,1)*10^ROW($1:$19)/10)</f>
        <v>6</v>
      </c>
      <c r="M427" t="str">
        <f>feed!M901</f>
        <v>Mixed Economy</v>
      </c>
      <c r="N427">
        <f>SUMPRODUCT(MID(0&amp;feed!N901,LARGE(INDEX(ISNUMBER(--MID(feed!N901,ROW($1:$5),1))*
ROW($1:$5),0),ROW($1:$5))+1,1)*10^ROW($1:$5)/10)</f>
        <v>442</v>
      </c>
      <c r="O427">
        <f>SUMPRODUCT(MID(0&amp;feed!O901,LARGE(INDEX(ISNUMBER(--MID(feed!O901,ROW($1:$5),1))*
ROW($1:$5),0),ROW($1:$5))+1,1)*10^ROW($1:$5)/10)</f>
        <v>3778</v>
      </c>
      <c r="P427" t="str">
        <f>feed!P901</f>
        <v>Plentiful</v>
      </c>
      <c r="Q427">
        <f>IF(P427=0,40, IF(P427="Depleted",0, IF(P427="Near Depletion",10, IF(P427="Plentiful",70, IF(P427="Untapped",90,"Error")))))</f>
        <v>70</v>
      </c>
      <c r="R427" t="str">
        <f>feed!Q901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feed!R901</f>
        <v>Mesopotamia</v>
      </c>
      <c r="U427" t="str">
        <f>feed!S901</f>
        <v>Neutral</v>
      </c>
      <c r="V427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32492</v>
      </c>
      <c r="W427" t="str">
        <f>feed!U901</f>
        <v>http://blocgame.com/stats.php?id=50453</v>
      </c>
      <c r="X427" s="4">
        <f>SUMPRODUCT(MID(0&amp;feed!V901,LARGE(INDEX(ISNUMBER(--MID(feed!V901,ROW($1:$5),1))*
ROW($1:$5),0),ROW($1:$5))+1,1)*10^ROW($1:$5)/10)</f>
        <v>0</v>
      </c>
      <c r="Y427">
        <f>feed!W901</f>
        <v>0</v>
      </c>
      <c r="Z427" s="4">
        <f>V427-H427*750-K427*375-L427*375</f>
        <v>24992</v>
      </c>
      <c r="AA427" s="8">
        <f>V427/N427</f>
        <v>73.511312217194572</v>
      </c>
      <c r="AB427" s="4">
        <f>N427/6</f>
        <v>73.666666666666671</v>
      </c>
      <c r="AC427" s="4">
        <f>V427/6</f>
        <v>5415.333333333333</v>
      </c>
    </row>
    <row r="428" spans="1:29" hidden="1" x14ac:dyDescent="0.25">
      <c r="A428" t="str">
        <f>feed!A902</f>
        <v>Menodux</v>
      </c>
      <c r="B428" t="str">
        <f>feed!B902</f>
        <v>Suferio</v>
      </c>
      <c r="C428" t="str">
        <f>feed!C902</f>
        <v>The Khilafah</v>
      </c>
      <c r="D428">
        <f>SUMPRODUCT(MID(0&amp;feed!D902,LARGE(INDEX(ISNUMBER(--MID(feed!D902,ROW($1:$19),1))*
ROW($1:$19),0),ROW($1:$19))+1,1)*10^ROW($1:$19)/10)</f>
        <v>48</v>
      </c>
      <c r="E428">
        <f>SUMPRODUCT(MID(0&amp;feed!E902,LARGE(INDEX(ISNUMBER(--MID(feed!E902,ROW($1:$19),1))*
ROW($1:$19),0),ROW($1:$19))+1,1)*10^ROW($1:$19)/10)</f>
        <v>2</v>
      </c>
      <c r="F428" t="str">
        <f>feed!F902</f>
        <v>First World War surplus</v>
      </c>
      <c r="G428" t="str">
        <f>feed!G902</f>
        <v>Gandhi-like</v>
      </c>
      <c r="H428">
        <f>SUMPRODUCT(MID(0&amp;feed!H902,LARGE(INDEX(ISNUMBER(--MID(feed!H902,ROW($1:$19),1))*
ROW($1:$19),0),ROW($1:$19))+1,1)*10^ROW($1:$19)/10)</f>
        <v>2</v>
      </c>
      <c r="I428" t="str">
        <f>feed!I902</f>
        <v>Good</v>
      </c>
      <c r="J428">
        <f>SUMPRODUCT(MID(0&amp;feed!J902,LARGE(INDEX(ISNUMBER(--MID(feed!J902,ROW($1:$19),1))*
ROW($1:$19),0),ROW($1:$19))+1,1)*10^ROW($1:$19)/10)</f>
        <v>11</v>
      </c>
      <c r="K428">
        <f>SUMPRODUCT(MID(0&amp;feed!K902,LARGE(INDEX(ISNUMBER(--MID(feed!K902,ROW($1:$19),1))*
ROW($1:$19),0),ROW($1:$19))+1,1)*10^ROW($1:$19)/10)</f>
        <v>11</v>
      </c>
      <c r="L428">
        <f>SUMPRODUCT(MID(0&amp;feed!L902,LARGE(INDEX(ISNUMBER(--MID(feed!L902,ROW($1:$19),1))*
ROW($1:$19),0),ROW($1:$19))+1,1)*10^ROW($1:$19)/10)</f>
        <v>5</v>
      </c>
      <c r="M428" t="str">
        <f>feed!M902</f>
        <v>Central Planning</v>
      </c>
      <c r="N428">
        <f>SUMPRODUCT(MID(0&amp;feed!N902,LARGE(INDEX(ISNUMBER(--MID(feed!N902,ROW($1:$5),1))*
ROW($1:$5),0),ROW($1:$5))+1,1)*10^ROW($1:$5)/10)</f>
        <v>442</v>
      </c>
      <c r="O428">
        <f>SUMPRODUCT(MID(0&amp;feed!O902,LARGE(INDEX(ISNUMBER(--MID(feed!O902,ROW($1:$5),1))*
ROW($1:$5),0),ROW($1:$5))+1,1)*10^ROW($1:$5)/10)</f>
        <v>6512</v>
      </c>
      <c r="P428" t="str">
        <f>feed!P902</f>
        <v>Untapped</v>
      </c>
      <c r="Q428">
        <f>IF(P428=0,40, IF(P428="Depleted",0, IF(P428="Near Depletion",10, IF(P428="Plentiful",70, IF(P428="Untapped",90,"Error")))))</f>
        <v>90</v>
      </c>
      <c r="R428" t="str">
        <f>feed!Q902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feed!R902</f>
        <v>Egypt</v>
      </c>
      <c r="U428" t="str">
        <f>feed!S902</f>
        <v>Soviet Union</v>
      </c>
      <c r="V428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31393</v>
      </c>
      <c r="W428" t="str">
        <f>feed!U902</f>
        <v>http://blocgame.com/stats.php?id=65396</v>
      </c>
      <c r="X428" s="4">
        <f>SUMPRODUCT(MID(0&amp;feed!V902,LARGE(INDEX(ISNUMBER(--MID(feed!V902,ROW($1:$5),1))*
ROW($1:$5),0),ROW($1:$5))+1,1)*10^ROW($1:$5)/10)</f>
        <v>0</v>
      </c>
      <c r="Y428">
        <f>feed!W902</f>
        <v>0</v>
      </c>
      <c r="Z428" s="4">
        <f>V428-H428*750-K428*375-L428*375</f>
        <v>23893</v>
      </c>
      <c r="AA428" s="8">
        <f>V428/N428</f>
        <v>71.024886877828052</v>
      </c>
      <c r="AB428" s="4">
        <f>N428/6</f>
        <v>73.666666666666671</v>
      </c>
      <c r="AC428" s="4">
        <f>V428/6</f>
        <v>5232.166666666667</v>
      </c>
    </row>
    <row r="429" spans="1:29" hidden="1" x14ac:dyDescent="0.25">
      <c r="A429" t="str">
        <f>feed!A938</f>
        <v>Ansari</v>
      </c>
      <c r="B429" t="str">
        <f>feed!B938</f>
        <v>Abad</v>
      </c>
      <c r="C429" t="str">
        <f>feed!C938</f>
        <v>The Khilafah</v>
      </c>
      <c r="D429">
        <f>SUMPRODUCT(MID(0&amp;feed!D938,LARGE(INDEX(ISNUMBER(--MID(feed!D938,ROW($1:$19),1))*
ROW($1:$19),0),ROW($1:$19))+1,1)*10^ROW($1:$19)/10)</f>
        <v>59</v>
      </c>
      <c r="E429">
        <f>SUMPRODUCT(MID(0&amp;feed!E938,LARGE(INDEX(ISNUMBER(--MID(feed!E938,ROW($1:$19),1))*
ROW($1:$19),0),ROW($1:$19))+1,1)*10^ROW($1:$19)/10)</f>
        <v>0</v>
      </c>
      <c r="F429" t="str">
        <f>feed!F938</f>
        <v>First World War surplus</v>
      </c>
      <c r="G429" t="str">
        <f>feed!G938</f>
        <v>Angelic</v>
      </c>
      <c r="H429">
        <f>SUMPRODUCT(MID(0&amp;feed!H938,LARGE(INDEX(ISNUMBER(--MID(feed!H938,ROW($1:$19),1))*
ROW($1:$19),0),ROW($1:$19))+1,1)*10^ROW($1:$19)/10)</f>
        <v>2</v>
      </c>
      <c r="I429" t="str">
        <f>feed!I938</f>
        <v>Standard</v>
      </c>
      <c r="J429">
        <f>SUMPRODUCT(MID(0&amp;feed!J938,LARGE(INDEX(ISNUMBER(--MID(feed!J938,ROW($1:$19),1))*
ROW($1:$19),0),ROW($1:$19))+1,1)*10^ROW($1:$19)/10)</f>
        <v>11</v>
      </c>
      <c r="K429">
        <f>SUMPRODUCT(MID(0&amp;feed!K938,LARGE(INDEX(ISNUMBER(--MID(feed!K938,ROW($1:$19),1))*
ROW($1:$19),0),ROW($1:$19))+1,1)*10^ROW($1:$19)/10)</f>
        <v>15</v>
      </c>
      <c r="L429">
        <f>SUMPRODUCT(MID(0&amp;feed!L938,LARGE(INDEX(ISNUMBER(--MID(feed!L938,ROW($1:$19),1))*
ROW($1:$19),0),ROW($1:$19))+1,1)*10^ROW($1:$19)/10)</f>
        <v>2</v>
      </c>
      <c r="M429" t="str">
        <f>feed!M938</f>
        <v>Free Market</v>
      </c>
      <c r="N429">
        <f>SUMPRODUCT(MID(0&amp;feed!N938,LARGE(INDEX(ISNUMBER(--MID(feed!N938,ROW($1:$5),1))*
ROW($1:$5),0),ROW($1:$5))+1,1)*10^ROW($1:$5)/10)</f>
        <v>414</v>
      </c>
      <c r="O429">
        <f>SUMPRODUCT(MID(0&amp;feed!O938,LARGE(INDEX(ISNUMBER(--MID(feed!O938,ROW($1:$5),1))*
ROW($1:$5),0),ROW($1:$5))+1,1)*10^ROW($1:$5)/10)</f>
        <v>18</v>
      </c>
      <c r="P429" t="str">
        <f>feed!P938</f>
        <v>Untapped</v>
      </c>
      <c r="Q429">
        <f>IF(P429=0,40, IF(P429="Depleted",0, IF(P429="Near Depletion",10, IF(P429="Plentiful",70, IF(P429="Untapped",90,"Error")))))</f>
        <v>90</v>
      </c>
      <c r="R429" t="str">
        <f>feed!Q938</f>
        <v>Small</v>
      </c>
      <c r="S429">
        <f>IF(R429="None",0, IF(R429="Meagre",1.5, IF(R429="Small",3, IF(R429="Mediocre",4.5, IF(R429="Somewhat Large",6, IF(R429="Large",7.5, IF(R429="Powerful",9, IF(R429="Very Powerful",10,"Error"))))))))</f>
        <v>3</v>
      </c>
      <c r="T429" t="str">
        <f>feed!R938</f>
        <v>Congo</v>
      </c>
      <c r="U429" t="str">
        <f>feed!S938</f>
        <v>United States</v>
      </c>
      <c r="V429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29071</v>
      </c>
      <c r="W429" t="str">
        <f>feed!U938</f>
        <v>http://blocgame.com/stats.php?id=50625</v>
      </c>
      <c r="X429" s="4">
        <f>SUMPRODUCT(MID(0&amp;feed!V938,LARGE(INDEX(ISNUMBER(--MID(feed!V938,ROW($1:$5),1))*
ROW($1:$5),0),ROW($1:$5))+1,1)*10^ROW($1:$5)/10)</f>
        <v>0</v>
      </c>
      <c r="Y429">
        <f>feed!W938</f>
        <v>0</v>
      </c>
      <c r="Z429" s="4">
        <f>V429-H429*750-K429*375-L429*375</f>
        <v>21196</v>
      </c>
      <c r="AA429" s="8">
        <f>V429/N429</f>
        <v>70.219806763285021</v>
      </c>
      <c r="AB429" s="4">
        <f>N429/6</f>
        <v>69</v>
      </c>
      <c r="AC429" s="4">
        <f>V429/6</f>
        <v>4845.166666666667</v>
      </c>
    </row>
    <row r="430" spans="1:29" hidden="1" x14ac:dyDescent="0.25">
      <c r="A430" t="str">
        <f>feed!A888</f>
        <v>Selle Isla</v>
      </c>
      <c r="B430" t="str">
        <f>feed!B888</f>
        <v>Selle</v>
      </c>
      <c r="C430" t="str">
        <f>feed!C888</f>
        <v>SPQR</v>
      </c>
      <c r="D430">
        <f>SUMPRODUCT(MID(0&amp;feed!D888,LARGE(INDEX(ISNUMBER(--MID(feed!D888,ROW($1:$19),1))*
ROW($1:$19),0),ROW($1:$19))+1,1)*10^ROW($1:$19)/10)</f>
        <v>81</v>
      </c>
      <c r="E430">
        <f>SUMPRODUCT(MID(0&amp;feed!E888,LARGE(INDEX(ISNUMBER(--MID(feed!E888,ROW($1:$19),1))*
ROW($1:$19),0),ROW($1:$19))+1,1)*10^ROW($1:$19)/10)</f>
        <v>1</v>
      </c>
      <c r="F430" t="str">
        <f>feed!F888</f>
        <v>First World War surplus</v>
      </c>
      <c r="G430" t="str">
        <f>feed!G888</f>
        <v>Gandhi-like</v>
      </c>
      <c r="H430">
        <f>SUMPRODUCT(MID(0&amp;feed!H888,LARGE(INDEX(ISNUMBER(--MID(feed!H888,ROW($1:$19),1))*
ROW($1:$19),0),ROW($1:$19))+1,1)*10^ROW($1:$19)/10)</f>
        <v>2</v>
      </c>
      <c r="I430" t="str">
        <f>feed!I888</f>
        <v>Undisciplined Rabble</v>
      </c>
      <c r="J430">
        <f>SUMPRODUCT(MID(0&amp;feed!J888,LARGE(INDEX(ISNUMBER(--MID(feed!J888,ROW($1:$19),1))*
ROW($1:$19),0),ROW($1:$19))+1,1)*10^ROW($1:$19)/10)</f>
        <v>11</v>
      </c>
      <c r="K430">
        <f>SUMPRODUCT(MID(0&amp;feed!K888,LARGE(INDEX(ISNUMBER(--MID(feed!K888,ROW($1:$19),1))*
ROW($1:$19),0),ROW($1:$19))+1,1)*10^ROW($1:$19)/10)</f>
        <v>11</v>
      </c>
      <c r="L430">
        <f>SUMPRODUCT(MID(0&amp;feed!L888,LARGE(INDEX(ISNUMBER(--MID(feed!L888,ROW($1:$19),1))*
ROW($1:$19),0),ROW($1:$19))+1,1)*10^ROW($1:$19)/10)</f>
        <v>10</v>
      </c>
      <c r="M430" t="str">
        <f>feed!M888</f>
        <v>Mixed Economy</v>
      </c>
      <c r="N430">
        <f>SUMPRODUCT(MID(0&amp;feed!N888,LARGE(INDEX(ISNUMBER(--MID(feed!N888,ROW($1:$5),1))*
ROW($1:$5),0),ROW($1:$5))+1,1)*10^ROW($1:$5)/10)</f>
        <v>459</v>
      </c>
      <c r="O430">
        <f>SUMPRODUCT(MID(0&amp;feed!O888,LARGE(INDEX(ISNUMBER(--MID(feed!O888,ROW($1:$5),1))*
ROW($1:$5),0),ROW($1:$5))+1,1)*10^ROW($1:$5)/10)</f>
        <v>5667</v>
      </c>
      <c r="P430" t="str">
        <f>feed!P888</f>
        <v>Untapped</v>
      </c>
      <c r="Q430">
        <f>IF(P430=0,40, IF(P430="Depleted",0, IF(P430="Near Depletion",10, IF(P430="Plentiful",70, IF(P430="Untapped",90,"Error")))))</f>
        <v>90</v>
      </c>
      <c r="R430" t="str">
        <f>feed!Q888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feed!R888</f>
        <v>Egypt</v>
      </c>
      <c r="U430" t="str">
        <f>feed!S888</f>
        <v>Soviet Union</v>
      </c>
      <c r="V43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31594</v>
      </c>
      <c r="W430" t="str">
        <f>feed!U888</f>
        <v>http://blocgame.com/stats.php?id=64991</v>
      </c>
      <c r="X430" s="4">
        <f>SUMPRODUCT(MID(0&amp;feed!V888,LARGE(INDEX(ISNUMBER(--MID(feed!V888,ROW($1:$5),1))*
ROW($1:$5),0),ROW($1:$5))+1,1)*10^ROW($1:$5)/10)</f>
        <v>0</v>
      </c>
      <c r="Y430">
        <f>feed!W888</f>
        <v>0</v>
      </c>
      <c r="Z430" s="4">
        <f>V430-H430*750-K430*375-L430*375</f>
        <v>22219</v>
      </c>
      <c r="AA430" s="8">
        <f>V430/N430</f>
        <v>68.832244008714596</v>
      </c>
      <c r="AB430" s="4">
        <f>N430/6</f>
        <v>76.5</v>
      </c>
      <c r="AC430" s="4">
        <f>V430/6</f>
        <v>5265.666666666667</v>
      </c>
    </row>
    <row r="431" spans="1:29" hidden="1" x14ac:dyDescent="0.25">
      <c r="A431" t="str">
        <f>feed!A919</f>
        <v>Igguana</v>
      </c>
      <c r="B431" t="str">
        <f>feed!B919</f>
        <v>Yerram</v>
      </c>
      <c r="C431" t="str">
        <f>feed!C919</f>
        <v>The Order</v>
      </c>
      <c r="D431">
        <f>SUMPRODUCT(MID(0&amp;feed!D919,LARGE(INDEX(ISNUMBER(--MID(feed!D919,ROW($1:$19),1))*
ROW($1:$19),0),ROW($1:$19))+1,1)*10^ROW($1:$19)/10)</f>
        <v>58</v>
      </c>
      <c r="E431">
        <f>SUMPRODUCT(MID(0&amp;feed!E919,LARGE(INDEX(ISNUMBER(--MID(feed!E919,ROW($1:$19),1))*
ROW($1:$19),0),ROW($1:$19))+1,1)*10^ROW($1:$19)/10)</f>
        <v>0</v>
      </c>
      <c r="F431" t="str">
        <f>feed!F919</f>
        <v>First World War surplus</v>
      </c>
      <c r="G431" t="str">
        <f>feed!G919</f>
        <v>Gandhi-like</v>
      </c>
      <c r="H431">
        <f>SUMPRODUCT(MID(0&amp;feed!H919,LARGE(INDEX(ISNUMBER(--MID(feed!H919,ROW($1:$19),1))*
ROW($1:$19),0),ROW($1:$19))+1,1)*10^ROW($1:$19)/10)</f>
        <v>2</v>
      </c>
      <c r="I431" t="str">
        <f>feed!I919</f>
        <v>Standard</v>
      </c>
      <c r="J431">
        <f>SUMPRODUCT(MID(0&amp;feed!J919,LARGE(INDEX(ISNUMBER(--MID(feed!J919,ROW($1:$19),1))*
ROW($1:$19),0),ROW($1:$19))+1,1)*10^ROW($1:$19)/10)</f>
        <v>11</v>
      </c>
      <c r="K431">
        <f>SUMPRODUCT(MID(0&amp;feed!K919,LARGE(INDEX(ISNUMBER(--MID(feed!K919,ROW($1:$19),1))*
ROW($1:$19),0),ROW($1:$19))+1,1)*10^ROW($1:$19)/10)</f>
        <v>12</v>
      </c>
      <c r="L431">
        <f>SUMPRODUCT(MID(0&amp;feed!L919,LARGE(INDEX(ISNUMBER(--MID(feed!L919,ROW($1:$19),1))*
ROW($1:$19),0),ROW($1:$19))+1,1)*10^ROW($1:$19)/10)</f>
        <v>3</v>
      </c>
      <c r="M431" t="str">
        <f>feed!M919</f>
        <v>Central Planning</v>
      </c>
      <c r="N431">
        <f>SUMPRODUCT(MID(0&amp;feed!N919,LARGE(INDEX(ISNUMBER(--MID(feed!N919,ROW($1:$5),1))*
ROW($1:$5),0),ROW($1:$5))+1,1)*10^ROW($1:$5)/10)</f>
        <v>430</v>
      </c>
      <c r="O431">
        <f>SUMPRODUCT(MID(0&amp;feed!O919,LARGE(INDEX(ISNUMBER(--MID(feed!O919,ROW($1:$5),1))*
ROW($1:$5),0),ROW($1:$5))+1,1)*10^ROW($1:$5)/10)</f>
        <v>35</v>
      </c>
      <c r="P431" t="str">
        <f>feed!P919</f>
        <v>Untapped</v>
      </c>
      <c r="Q431">
        <f>IF(P431=0,40, IF(P431="Depleted",0, IF(P431="Near Depletion",10, IF(P431="Plentiful",70, IF(P431="Untapped",90,"Error")))))</f>
        <v>90</v>
      </c>
      <c r="R431" t="str">
        <f>feed!Q919</f>
        <v>Meagre</v>
      </c>
      <c r="S431">
        <f>IF(R431="None",0, IF(R431="Meagre",1.5, IF(R431="Small",3, IF(R431="Mediocre",4.5, IF(R431="Somewhat Large",6, IF(R431="Large",7.5, IF(R431="Powerful",9, IF(R431="Very Powerful",10,"Error"))))))))</f>
        <v>1.5</v>
      </c>
      <c r="T431" t="str">
        <f>feed!R919</f>
        <v>Pacific Rim</v>
      </c>
      <c r="U431" t="str">
        <f>feed!S919</f>
        <v>Soviet Union</v>
      </c>
      <c r="V43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27990</v>
      </c>
      <c r="W431" t="str">
        <f>feed!U919</f>
        <v>http://blocgame.com/stats.php?id=65310</v>
      </c>
      <c r="X431" s="4">
        <f>SUMPRODUCT(MID(0&amp;feed!V919,LARGE(INDEX(ISNUMBER(--MID(feed!V919,ROW($1:$5),1))*
ROW($1:$5),0),ROW($1:$5))+1,1)*10^ROW($1:$5)/10)</f>
        <v>0</v>
      </c>
      <c r="Y431">
        <f>feed!W919</f>
        <v>0</v>
      </c>
      <c r="Z431" s="4">
        <f>V431-H431*750-K431*375-L431*375</f>
        <v>20865</v>
      </c>
      <c r="AA431" s="8">
        <f>V431/N431</f>
        <v>65.093023255813947</v>
      </c>
      <c r="AB431" s="4">
        <f>N431/6</f>
        <v>71.666666666666671</v>
      </c>
      <c r="AC431" s="4">
        <f>V431/6</f>
        <v>4665</v>
      </c>
    </row>
    <row r="432" spans="1:29" hidden="1" x14ac:dyDescent="0.25">
      <c r="A432" t="str">
        <f>feed!A854</f>
        <v>Grettistan</v>
      </c>
      <c r="B432" t="str">
        <f>feed!B854</f>
        <v>Grett</v>
      </c>
      <c r="C432" t="str">
        <f>feed!C854</f>
        <v>Brotherhood of Nod</v>
      </c>
      <c r="D432">
        <f>SUMPRODUCT(MID(0&amp;feed!D854,LARGE(INDEX(ISNUMBER(--MID(feed!D854,ROW($1:$19),1))*
ROW($1:$19),0),ROW($1:$19))+1,1)*10^ROW($1:$19)/10)</f>
        <v>69</v>
      </c>
      <c r="E432">
        <f>SUMPRODUCT(MID(0&amp;feed!E854,LARGE(INDEX(ISNUMBER(--MID(feed!E854,ROW($1:$19),1))*
ROW($1:$19),0),ROW($1:$19))+1,1)*10^ROW($1:$19)/10)</f>
        <v>2</v>
      </c>
      <c r="F432" t="str">
        <f>feed!F854</f>
        <v>First World War surplus</v>
      </c>
      <c r="G432" t="str">
        <f>feed!G854</f>
        <v>Gandhi-like</v>
      </c>
      <c r="H432">
        <f>SUMPRODUCT(MID(0&amp;feed!H854,LARGE(INDEX(ISNUMBER(--MID(feed!H854,ROW($1:$19),1))*
ROW($1:$19),0),ROW($1:$19))+1,1)*10^ROW($1:$19)/10)</f>
        <v>2</v>
      </c>
      <c r="I432" t="str">
        <f>feed!I854</f>
        <v>Standard</v>
      </c>
      <c r="J432">
        <f>SUMPRODUCT(MID(0&amp;feed!J854,LARGE(INDEX(ISNUMBER(--MID(feed!J854,ROW($1:$19),1))*
ROW($1:$19),0),ROW($1:$19))+1,1)*10^ROW($1:$19)/10)</f>
        <v>11</v>
      </c>
      <c r="K432">
        <f>SUMPRODUCT(MID(0&amp;feed!K854,LARGE(INDEX(ISNUMBER(--MID(feed!K854,ROW($1:$19),1))*
ROW($1:$19),0),ROW($1:$19))+1,1)*10^ROW($1:$19)/10)</f>
        <v>14</v>
      </c>
      <c r="L432">
        <f>SUMPRODUCT(MID(0&amp;feed!L854,LARGE(INDEX(ISNUMBER(--MID(feed!L854,ROW($1:$19),1))*
ROW($1:$19),0),ROW($1:$19))+1,1)*10^ROW($1:$19)/10)</f>
        <v>3</v>
      </c>
      <c r="M432" t="str">
        <f>feed!M854</f>
        <v>Central Planning</v>
      </c>
      <c r="N432">
        <f>SUMPRODUCT(MID(0&amp;feed!N854,LARGE(INDEX(ISNUMBER(--MID(feed!N854,ROW($1:$5),1))*
ROW($1:$5),0),ROW($1:$5))+1,1)*10^ROW($1:$5)/10)</f>
        <v>508</v>
      </c>
      <c r="O432">
        <f>SUMPRODUCT(MID(0&amp;feed!O854,LARGE(INDEX(ISNUMBER(--MID(feed!O854,ROW($1:$5),1))*
ROW($1:$5),0),ROW($1:$5))+1,1)*10^ROW($1:$5)/10)</f>
        <v>150</v>
      </c>
      <c r="P432" t="str">
        <f>feed!P854</f>
        <v>Untapped</v>
      </c>
      <c r="Q432">
        <f>IF(P432=0,40, IF(P432="Depleted",0, IF(P432="Near Depletion",10, IF(P432="Plentiful",70, IF(P432="Untapped",90,"Error")))))</f>
        <v>90</v>
      </c>
      <c r="R432" t="str">
        <f>feed!Q854</f>
        <v>Somewhat Large</v>
      </c>
      <c r="S432">
        <f>IF(R432="None",0, IF(R432="Meagre",1.5, IF(R432="Small",3, IF(R432="Mediocre",4.5, IF(R432="Somewhat Large",6, IF(R432="Large",7.5, IF(R432="Powerful",9, IF(R432="Very Powerful",10,"Error"))))))))</f>
        <v>6</v>
      </c>
      <c r="T432" t="str">
        <f>feed!R854</f>
        <v>Southern Africa</v>
      </c>
      <c r="U432" t="str">
        <f>feed!S854</f>
        <v>Soviet Union</v>
      </c>
      <c r="V432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32666</v>
      </c>
      <c r="W432" t="str">
        <f>feed!U854</f>
        <v>http://blocgame.com/stats.php?id=51214</v>
      </c>
      <c r="X432" s="4">
        <f>SUMPRODUCT(MID(0&amp;feed!V854,LARGE(INDEX(ISNUMBER(--MID(feed!V854,ROW($1:$5),1))*
ROW($1:$5),0),ROW($1:$5))+1,1)*10^ROW($1:$5)/10)</f>
        <v>0</v>
      </c>
      <c r="Y432">
        <f>feed!W854</f>
        <v>0</v>
      </c>
      <c r="Z432" s="4">
        <f>V432-H432*750-K432*375-L432*375</f>
        <v>24791</v>
      </c>
      <c r="AA432" s="8">
        <f>V432/N432</f>
        <v>64.303149606299215</v>
      </c>
      <c r="AB432" s="4">
        <f>N432/6</f>
        <v>84.666666666666671</v>
      </c>
      <c r="AC432" s="4">
        <f>V432/6</f>
        <v>5444.333333333333</v>
      </c>
    </row>
    <row r="433" spans="1:29" hidden="1" x14ac:dyDescent="0.25">
      <c r="A433" t="str">
        <f>feed!A476</f>
        <v>Last Horn</v>
      </c>
      <c r="B433" t="str">
        <f>feed!B476</f>
        <v>Prince Charming</v>
      </c>
      <c r="C433" t="str">
        <f>feed!C476</f>
        <v>The Khilafah</v>
      </c>
      <c r="D433">
        <f>SUMPRODUCT(MID(0&amp;feed!D476,LARGE(INDEX(ISNUMBER(--MID(feed!D476,ROW($1:$19),1))*
ROW($1:$19),0),ROW($1:$19))+1,1)*10^ROW($1:$19)/10)</f>
        <v>128</v>
      </c>
      <c r="E433">
        <f>SUMPRODUCT(MID(0&amp;feed!E476,LARGE(INDEX(ISNUMBER(--MID(feed!E476,ROW($1:$19),1))*
ROW($1:$19),0),ROW($1:$19))+1,1)*10^ROW($1:$19)/10)</f>
        <v>1</v>
      </c>
      <c r="F433" t="str">
        <f>feed!F476</f>
        <v>Korean War surplus</v>
      </c>
      <c r="G433" t="str">
        <f>feed!G476</f>
        <v>Nice</v>
      </c>
      <c r="H433">
        <f>SUMPRODUCT(MID(0&amp;feed!H476,LARGE(INDEX(ISNUMBER(--MID(feed!H476,ROW($1:$19),1))*
ROW($1:$19),0),ROW($1:$19))+1,1)*10^ROW($1:$19)/10)</f>
        <v>2</v>
      </c>
      <c r="I433" t="str">
        <f>feed!I476</f>
        <v>Poor</v>
      </c>
      <c r="J433">
        <f>SUMPRODUCT(MID(0&amp;feed!J476,LARGE(INDEX(ISNUMBER(--MID(feed!J476,ROW($1:$19),1))*
ROW($1:$19),0),ROW($1:$19))+1,1)*10^ROW($1:$19)/10)</f>
        <v>11</v>
      </c>
      <c r="K433">
        <f>SUMPRODUCT(MID(0&amp;feed!K476,LARGE(INDEX(ISNUMBER(--MID(feed!K476,ROW($1:$19),1))*
ROW($1:$19),0),ROW($1:$19))+1,1)*10^ROW($1:$19)/10)</f>
        <v>35</v>
      </c>
      <c r="L433">
        <f>SUMPRODUCT(MID(0&amp;feed!L476,LARGE(INDEX(ISNUMBER(--MID(feed!L476,ROW($1:$19),1))*
ROW($1:$19),0),ROW($1:$19))+1,1)*10^ROW($1:$19)/10)</f>
        <v>7</v>
      </c>
      <c r="M433" t="str">
        <f>feed!M476</f>
        <v>Central Planning</v>
      </c>
      <c r="N433">
        <f>SUMPRODUCT(MID(0&amp;feed!N476,LARGE(INDEX(ISNUMBER(--MID(feed!N476,ROW($1:$5),1))*
ROW($1:$5),0),ROW($1:$5))+1,1)*10^ROW($1:$5)/10)</f>
        <v>1385</v>
      </c>
      <c r="O433">
        <f>SUMPRODUCT(MID(0&amp;feed!O476,LARGE(INDEX(ISNUMBER(--MID(feed!O476,ROW($1:$5),1))*
ROW($1:$5),0),ROW($1:$5))+1,1)*10^ROW($1:$5)/10)</f>
        <v>1006</v>
      </c>
      <c r="P433" t="str">
        <f>feed!P476</f>
        <v>Untapped</v>
      </c>
      <c r="Q433">
        <f>IF(P433=0,40, IF(P433="Depleted",0, IF(P433="Near Depletion",10, IF(P433="Plentiful",70, IF(P433="Untapped",90,"Error")))))</f>
        <v>90</v>
      </c>
      <c r="R433" t="str">
        <f>feed!Q476</f>
        <v>Very Powerful</v>
      </c>
      <c r="S433">
        <f>IF(R433="None",0, IF(R433="Meagre",1.5, IF(R433="Small",3, IF(R433="Mediocre",4.5, IF(R433="Somewhat Large",6, IF(R433="Large",7.5, IF(R433="Powerful",9, IF(R433="Very Powerful",10,"Error"))))))))</f>
        <v>10</v>
      </c>
      <c r="T433" t="str">
        <f>feed!R476</f>
        <v>West Africa</v>
      </c>
      <c r="U433" t="str">
        <f>feed!S476</f>
        <v>Soviet Union</v>
      </c>
      <c r="V433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42743</v>
      </c>
      <c r="W433" t="str">
        <f>feed!U476</f>
        <v>http://blocgame.com/stats.php?id=64043</v>
      </c>
      <c r="X433" s="4">
        <f>SUMPRODUCT(MID(0&amp;feed!V476,LARGE(INDEX(ISNUMBER(--MID(feed!V476,ROW($1:$5),1))*
ROW($1:$5),0),ROW($1:$5))+1,1)*10^ROW($1:$5)/10)</f>
        <v>0</v>
      </c>
      <c r="Y433">
        <f>feed!W476</f>
        <v>0</v>
      </c>
      <c r="Z433" s="4">
        <f>V433-H433*750-K433*375-L433*375</f>
        <v>25493</v>
      </c>
      <c r="AA433" s="8">
        <f>V433/N433</f>
        <v>30.861371841155236</v>
      </c>
      <c r="AB433" s="4">
        <f>N433/6</f>
        <v>230.83333333333334</v>
      </c>
      <c r="AC433" s="4">
        <f>V433/6</f>
        <v>7123.833333333333</v>
      </c>
    </row>
    <row r="434" spans="1:29" hidden="1" x14ac:dyDescent="0.25">
      <c r="A434" t="str">
        <f>feed!A642</f>
        <v>Hamshiretonland</v>
      </c>
      <c r="B434" t="str">
        <f>feed!B642</f>
        <v>Lord Hamshiretonburrough</v>
      </c>
      <c r="C434" t="str">
        <f>feed!C642</f>
        <v>Brotherhood of Nod</v>
      </c>
      <c r="D434">
        <f>SUMPRODUCT(MID(0&amp;feed!D642,LARGE(INDEX(ISNUMBER(--MID(feed!D642,ROW($1:$19),1))*
ROW($1:$19),0),ROW($1:$19))+1,1)*10^ROW($1:$19)/10)</f>
        <v>78</v>
      </c>
      <c r="E434">
        <f>SUMPRODUCT(MID(0&amp;feed!E642,LARGE(INDEX(ISNUMBER(--MID(feed!E642,ROW($1:$19),1))*
ROW($1:$19),0),ROW($1:$19))+1,1)*10^ROW($1:$19)/10)</f>
        <v>0</v>
      </c>
      <c r="F434" t="str">
        <f>feed!F642</f>
        <v>Vietnam War surplus</v>
      </c>
      <c r="G434" t="str">
        <f>feed!G642</f>
        <v>Gandhi-like</v>
      </c>
      <c r="H434">
        <f>SUMPRODUCT(MID(0&amp;feed!H642,LARGE(INDEX(ISNUMBER(--MID(feed!H642,ROW($1:$19),1))*
ROW($1:$19),0),ROW($1:$19))+1,1)*10^ROW($1:$19)/10)</f>
        <v>2</v>
      </c>
      <c r="I434" t="str">
        <f>feed!I642</f>
        <v>Poor</v>
      </c>
      <c r="J434">
        <f>SUMPRODUCT(MID(0&amp;feed!J642,LARGE(INDEX(ISNUMBER(--MID(feed!J642,ROW($1:$19),1))*
ROW($1:$19),0),ROW($1:$19))+1,1)*10^ROW($1:$19)/10)</f>
        <v>11</v>
      </c>
      <c r="K434">
        <f>SUMPRODUCT(MID(0&amp;feed!K642,LARGE(INDEX(ISNUMBER(--MID(feed!K642,ROW($1:$19),1))*
ROW($1:$19),0),ROW($1:$19))+1,1)*10^ROW($1:$19)/10)</f>
        <v>10</v>
      </c>
      <c r="L434">
        <f>SUMPRODUCT(MID(0&amp;feed!L642,LARGE(INDEX(ISNUMBER(--MID(feed!L642,ROW($1:$19),1))*
ROW($1:$19),0),ROW($1:$19))+1,1)*10^ROW($1:$19)/10)</f>
        <v>2</v>
      </c>
      <c r="M434" t="str">
        <f>feed!M642</f>
        <v>Central Planning</v>
      </c>
      <c r="N434">
        <f>SUMPRODUCT(MID(0&amp;feed!N642,LARGE(INDEX(ISNUMBER(--MID(feed!N642,ROW($1:$5),1))*
ROW($1:$5),0),ROW($1:$5))+1,1)*10^ROW($1:$5)/10)</f>
        <v>923</v>
      </c>
      <c r="O434">
        <f>SUMPRODUCT(MID(0&amp;feed!O642,LARGE(INDEX(ISNUMBER(--MID(feed!O642,ROW($1:$5),1))*
ROW($1:$5),0),ROW($1:$5))+1,1)*10^ROW($1:$5)/10)</f>
        <v>160</v>
      </c>
      <c r="P434" t="str">
        <f>feed!P642</f>
        <v>Untapped</v>
      </c>
      <c r="Q434">
        <f>IF(P434=0,40, IF(P434="Depleted",0, IF(P434="Near Depletion",10, IF(P434="Plentiful",70, IF(P434="Untapped",90,"Error")))))</f>
        <v>90</v>
      </c>
      <c r="R434" t="str">
        <f>feed!Q642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feed!R642</f>
        <v>Congo</v>
      </c>
      <c r="U434" t="str">
        <f>feed!S642</f>
        <v>Soviet Union</v>
      </c>
      <c r="V434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21344</v>
      </c>
      <c r="W434" t="str">
        <f>feed!U642</f>
        <v>http://blocgame.com/stats.php?id=58470</v>
      </c>
      <c r="X434" s="4">
        <f>SUMPRODUCT(MID(0&amp;feed!V642,LARGE(INDEX(ISNUMBER(--MID(feed!V642,ROW($1:$5),1))*
ROW($1:$5),0),ROW($1:$5))+1,1)*10^ROW($1:$5)/10)</f>
        <v>0</v>
      </c>
      <c r="Y434">
        <f>feed!W642</f>
        <v>0</v>
      </c>
      <c r="Z434" s="4">
        <f>V434-H434*750-K434*375-L434*375</f>
        <v>15344</v>
      </c>
      <c r="AA434" s="8">
        <f>V434/N434</f>
        <v>23.124593716143011</v>
      </c>
      <c r="AB434" s="4">
        <f>N434/6</f>
        <v>153.83333333333334</v>
      </c>
      <c r="AC434" s="4">
        <f>V434/6</f>
        <v>3557.3333333333335</v>
      </c>
    </row>
    <row r="435" spans="1:29" hidden="1" x14ac:dyDescent="0.25">
      <c r="A435" t="str">
        <f>feed!A482</f>
        <v>Nanyang</v>
      </c>
      <c r="B435" t="str">
        <f>feed!B482</f>
        <v>Mister_N</v>
      </c>
      <c r="C435" t="str">
        <f>feed!C482</f>
        <v>The Order</v>
      </c>
      <c r="D435">
        <f>SUMPRODUCT(MID(0&amp;feed!D482,LARGE(INDEX(ISNUMBER(--MID(feed!D482,ROW($1:$19),1))*
ROW($1:$19),0),ROW($1:$19))+1,1)*10^ROW($1:$19)/10)</f>
        <v>51</v>
      </c>
      <c r="E435">
        <f>SUMPRODUCT(MID(0&amp;feed!E482,LARGE(INDEX(ISNUMBER(--MID(feed!E482,ROW($1:$19),1))*
ROW($1:$19),0),ROW($1:$19))+1,1)*10^ROW($1:$19)/10)</f>
        <v>0</v>
      </c>
      <c r="F435" t="str">
        <f>feed!F482</f>
        <v>Second World War surplus</v>
      </c>
      <c r="G435" t="str">
        <f>feed!G482</f>
        <v>Questionable</v>
      </c>
      <c r="H435">
        <f>SUMPRODUCT(MID(0&amp;feed!H482,LARGE(INDEX(ISNUMBER(--MID(feed!H482,ROW($1:$19),1))*
ROW($1:$19),0),ROW($1:$19))+1,1)*10^ROW($1:$19)/10)</f>
        <v>2</v>
      </c>
      <c r="I435" t="str">
        <f>feed!I482</f>
        <v>Elite</v>
      </c>
      <c r="J435">
        <f>SUMPRODUCT(MID(0&amp;feed!J482,LARGE(INDEX(ISNUMBER(--MID(feed!J482,ROW($1:$19),1))*
ROW($1:$19),0),ROW($1:$19))+1,1)*10^ROW($1:$19)/10)</f>
        <v>11</v>
      </c>
      <c r="K435">
        <f>SUMPRODUCT(MID(0&amp;feed!K482,LARGE(INDEX(ISNUMBER(--MID(feed!K482,ROW($1:$19),1))*
ROW($1:$19),0),ROW($1:$19))+1,1)*10^ROW($1:$19)/10)</f>
        <v>11</v>
      </c>
      <c r="L435">
        <f>SUMPRODUCT(MID(0&amp;feed!L482,LARGE(INDEX(ISNUMBER(--MID(feed!L482,ROW($1:$19),1))*
ROW($1:$19),0),ROW($1:$19))+1,1)*10^ROW($1:$19)/10)</f>
        <v>4</v>
      </c>
      <c r="M435" t="str">
        <f>feed!M482</f>
        <v>Central Planning</v>
      </c>
      <c r="N435">
        <f>SUMPRODUCT(MID(0&amp;feed!N482,LARGE(INDEX(ISNUMBER(--MID(feed!N482,ROW($1:$5),1))*
ROW($1:$5),0),ROW($1:$5))+1,1)*10^ROW($1:$5)/10)</f>
        <v>1360</v>
      </c>
      <c r="O435">
        <f>SUMPRODUCT(MID(0&amp;feed!O482,LARGE(INDEX(ISNUMBER(--MID(feed!O482,ROW($1:$5),1))*
ROW($1:$5),0),ROW($1:$5))+1,1)*10^ROW($1:$5)/10)</f>
        <v>222</v>
      </c>
      <c r="P435" t="str">
        <f>feed!P482</f>
        <v>Untapped</v>
      </c>
      <c r="Q435">
        <f>IF(P435=0,40, IF(P435="Depleted",0, IF(P435="Near Depletion",10, IF(P435="Plentiful",70, IF(P435="Untapped",90,"Error")))))</f>
        <v>90</v>
      </c>
      <c r="R435" t="str">
        <f>feed!Q482</f>
        <v>Very Powerful</v>
      </c>
      <c r="S435">
        <f>IF(R435="None",0, IF(R435="Meagre",1.5, IF(R435="Small",3, IF(R435="Mediocre",4.5, IF(R435="Somewhat Large",6, IF(R435="Large",7.5, IF(R435="Powerful",9, IF(R435="Very Powerful",10,"Error"))))))))</f>
        <v>10</v>
      </c>
      <c r="T435" t="str">
        <f>feed!R482</f>
        <v>Indochina</v>
      </c>
      <c r="U435" t="str">
        <f>feed!S482</f>
        <v>Soviet Union</v>
      </c>
      <c r="V435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435" t="str">
        <f>feed!U482</f>
        <v>http://blocgame.com/stats.php?id=62916</v>
      </c>
      <c r="X435" s="4">
        <f>SUMPRODUCT(MID(0&amp;feed!V482,LARGE(INDEX(ISNUMBER(--MID(feed!V482,ROW($1:$5),1))*
ROW($1:$5),0),ROW($1:$5))+1,1)*10^ROW($1:$5)/10)</f>
        <v>0</v>
      </c>
      <c r="Y435">
        <f>feed!W482</f>
        <v>0</v>
      </c>
      <c r="Z435" s="4">
        <f>V435-H435*750-K435*375-L435*375</f>
        <v>22994</v>
      </c>
      <c r="AA435" s="8">
        <f>V435/N435</f>
        <v>22.146323529411763</v>
      </c>
      <c r="AB435" s="4">
        <f>N435/6</f>
        <v>226.66666666666666</v>
      </c>
      <c r="AC435" s="4">
        <f>V435/6</f>
        <v>5019.833333333333</v>
      </c>
    </row>
    <row r="436" spans="1:29" hidden="1" x14ac:dyDescent="0.25">
      <c r="A436" t="str">
        <f>feed!A328</f>
        <v>EthariousDrag</v>
      </c>
      <c r="B436" t="str">
        <f>feed!B328</f>
        <v>VynerBrook</v>
      </c>
      <c r="C436" t="str">
        <f>feed!C328</f>
        <v>PIRATES</v>
      </c>
      <c r="D436">
        <f>SUMPRODUCT(MID(0&amp;feed!D328,LARGE(INDEX(ISNUMBER(--MID(feed!D328,ROW($1:$19),1))*
ROW($1:$19),0),ROW($1:$19))+1,1)*10^ROW($1:$19)/10)</f>
        <v>83</v>
      </c>
      <c r="E436">
        <f>SUMPRODUCT(MID(0&amp;feed!E328,LARGE(INDEX(ISNUMBER(--MID(feed!E328,ROW($1:$19),1))*
ROW($1:$19),0),ROW($1:$19))+1,1)*10^ROW($1:$19)/10)</f>
        <v>3</v>
      </c>
      <c r="F436" t="str">
        <f>feed!F328</f>
        <v>Second World War surplus</v>
      </c>
      <c r="G436" t="str">
        <f>feed!G328</f>
        <v>Gandhi-like</v>
      </c>
      <c r="H436">
        <f>SUMPRODUCT(MID(0&amp;feed!H328,LARGE(INDEX(ISNUMBER(--MID(feed!H328,ROW($1:$19),1))*
ROW($1:$19),0),ROW($1:$19))+1,1)*10^ROW($1:$19)/10)</f>
        <v>2</v>
      </c>
      <c r="I436" t="str">
        <f>feed!I328</f>
        <v>Good</v>
      </c>
      <c r="J436">
        <f>SUMPRODUCT(MID(0&amp;feed!J328,LARGE(INDEX(ISNUMBER(--MID(feed!J328,ROW($1:$19),1))*
ROW($1:$19),0),ROW($1:$19))+1,1)*10^ROW($1:$19)/10)</f>
        <v>11</v>
      </c>
      <c r="K436">
        <f>SUMPRODUCT(MID(0&amp;feed!K328,LARGE(INDEX(ISNUMBER(--MID(feed!K328,ROW($1:$19),1))*
ROW($1:$19),0),ROW($1:$19))+1,1)*10^ROW($1:$19)/10)</f>
        <v>25</v>
      </c>
      <c r="L436">
        <f>SUMPRODUCT(MID(0&amp;feed!L328,LARGE(INDEX(ISNUMBER(--MID(feed!L328,ROW($1:$19),1))*
ROW($1:$19),0),ROW($1:$19))+1,1)*10^ROW($1:$19)/10)</f>
        <v>11</v>
      </c>
      <c r="M436" t="str">
        <f>feed!M328</f>
        <v>Central Planning</v>
      </c>
      <c r="N436">
        <f>SUMPRODUCT(MID(0&amp;feed!N328,LARGE(INDEX(ISNUMBER(--MID(feed!N328,ROW($1:$5),1))*
ROW($1:$5),0),ROW($1:$5))+1,1)*10^ROW($1:$5)/10)</f>
        <v>1927</v>
      </c>
      <c r="O436">
        <f>SUMPRODUCT(MID(0&amp;feed!O328,LARGE(INDEX(ISNUMBER(--MID(feed!O328,ROW($1:$5),1))*
ROW($1:$5),0),ROW($1:$5))+1,1)*10^ROW($1:$5)/10)</f>
        <v>4762</v>
      </c>
      <c r="P436" t="str">
        <f>feed!P328</f>
        <v>Untapped</v>
      </c>
      <c r="Q436">
        <f>IF(P436=0,40, IF(P436="Depleted",0, IF(P436="Near Depletion",10, IF(P436="Plentiful",70, IF(P436="Untapped",90,"Error")))))</f>
        <v>90</v>
      </c>
      <c r="R436" t="str">
        <f>feed!Q328</f>
        <v>Large</v>
      </c>
      <c r="S436">
        <f>IF(R436="None",0, IF(R436="Meagre",1.5, IF(R436="Small",3, IF(R436="Mediocre",4.5, IF(R436="Somewhat Large",6, IF(R436="Large",7.5, IF(R436="Powerful",9, IF(R436="Very Powerful",10,"Error"))))))))</f>
        <v>7.5</v>
      </c>
      <c r="T436" t="str">
        <f>feed!R328</f>
        <v>Egypt</v>
      </c>
      <c r="U436" t="str">
        <f>feed!S328</f>
        <v>Soviet Union</v>
      </c>
      <c r="V436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32217</v>
      </c>
      <c r="W436" t="str">
        <f>feed!U328</f>
        <v>http://blocgame.com/stats.php?id=64596</v>
      </c>
      <c r="X436" s="4">
        <f>SUMPRODUCT(MID(0&amp;feed!V328,LARGE(INDEX(ISNUMBER(--MID(feed!V328,ROW($1:$5),1))*
ROW($1:$5),0),ROW($1:$5))+1,1)*10^ROW($1:$5)/10)</f>
        <v>0</v>
      </c>
      <c r="Y436">
        <f>feed!W328</f>
        <v>0</v>
      </c>
      <c r="Z436" s="4">
        <f>V436-H436*750-K436*375-L436*375</f>
        <v>17217</v>
      </c>
      <c r="AA436" s="8">
        <f>V436/N436</f>
        <v>16.718733783082513</v>
      </c>
      <c r="AB436" s="4">
        <f>N436/6</f>
        <v>321.16666666666669</v>
      </c>
      <c r="AC436" s="4">
        <f>V436/6</f>
        <v>5369.5</v>
      </c>
    </row>
    <row r="437" spans="1:29" hidden="1" x14ac:dyDescent="0.25">
      <c r="A437" t="str">
        <f>feed!A303</f>
        <v>Masterton East</v>
      </c>
      <c r="B437" t="str">
        <f>feed!B303</f>
        <v>Natedogg</v>
      </c>
      <c r="C437" t="str">
        <f>feed!C303</f>
        <v>Interpol</v>
      </c>
      <c r="D437">
        <f>SUMPRODUCT(MID(0&amp;feed!D303,LARGE(INDEX(ISNUMBER(--MID(feed!D303,ROW($1:$19),1))*
ROW($1:$19),0),ROW($1:$19))+1,1)*10^ROW($1:$19)/10)</f>
        <v>58</v>
      </c>
      <c r="E437">
        <f>SUMPRODUCT(MID(0&amp;feed!E303,LARGE(INDEX(ISNUMBER(--MID(feed!E303,ROW($1:$19),1))*
ROW($1:$19),0),ROW($1:$19))+1,1)*10^ROW($1:$19)/10)</f>
        <v>0</v>
      </c>
      <c r="F437" t="str">
        <f>feed!F303</f>
        <v>Korean War surplus</v>
      </c>
      <c r="G437" t="str">
        <f>feed!G303</f>
        <v>Nice</v>
      </c>
      <c r="H437">
        <f>SUMPRODUCT(MID(0&amp;feed!H303,LARGE(INDEX(ISNUMBER(--MID(feed!H303,ROW($1:$19),1))*
ROW($1:$19),0),ROW($1:$19))+1,1)*10^ROW($1:$19)/10)</f>
        <v>2</v>
      </c>
      <c r="I437" t="str">
        <f>feed!I303</f>
        <v>Elite</v>
      </c>
      <c r="J437">
        <f>SUMPRODUCT(MID(0&amp;feed!J303,LARGE(INDEX(ISNUMBER(--MID(feed!J303,ROW($1:$19),1))*
ROW($1:$19),0),ROW($1:$19))+1,1)*10^ROW($1:$19)/10)</f>
        <v>11</v>
      </c>
      <c r="K437">
        <f>SUMPRODUCT(MID(0&amp;feed!K303,LARGE(INDEX(ISNUMBER(--MID(feed!K303,ROW($1:$19),1))*
ROW($1:$19),0),ROW($1:$19))+1,1)*10^ROW($1:$19)/10)</f>
        <v>10</v>
      </c>
      <c r="L437">
        <f>SUMPRODUCT(MID(0&amp;feed!L303,LARGE(INDEX(ISNUMBER(--MID(feed!L303,ROW($1:$19),1))*
ROW($1:$19),0),ROW($1:$19))+1,1)*10^ROW($1:$19)/10)</f>
        <v>3</v>
      </c>
      <c r="M437" t="str">
        <f>feed!M303</f>
        <v>Free Market</v>
      </c>
      <c r="N437">
        <f>SUMPRODUCT(MID(0&amp;feed!N303,LARGE(INDEX(ISNUMBER(--MID(feed!N303,ROW($1:$5),1))*
ROW($1:$5),0),ROW($1:$5))+1,1)*10^ROW($1:$5)/10)</f>
        <v>2054</v>
      </c>
      <c r="O437">
        <f>SUMPRODUCT(MID(0&amp;feed!O303,LARGE(INDEX(ISNUMBER(--MID(feed!O303,ROW($1:$5),1))*
ROW($1:$5),0),ROW($1:$5))+1,1)*10^ROW($1:$5)/10)</f>
        <v>13</v>
      </c>
      <c r="P437" t="str">
        <f>feed!P303</f>
        <v>Untapped</v>
      </c>
      <c r="Q437">
        <f>IF(P437=0,40, IF(P437="Depleted",0, IF(P437="Near Depletion",10, IF(P437="Plentiful",70, IF(P437="Untapped",90,"Error")))))</f>
        <v>90</v>
      </c>
      <c r="R437" t="str">
        <f>feed!Q303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feed!R303</f>
        <v>Pacific Rim</v>
      </c>
      <c r="U437" t="str">
        <f>feed!S303</f>
        <v>United States</v>
      </c>
      <c r="V437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18665</v>
      </c>
      <c r="W437" t="str">
        <f>feed!U303</f>
        <v>http://blocgame.com/stats.php?id=58225</v>
      </c>
      <c r="X437" s="4">
        <f>SUMPRODUCT(MID(0&amp;feed!V303,LARGE(INDEX(ISNUMBER(--MID(feed!V303,ROW($1:$5),1))*
ROW($1:$5),0),ROW($1:$5))+1,1)*10^ROW($1:$5)/10)</f>
        <v>0</v>
      </c>
      <c r="Y437">
        <f>feed!W303</f>
        <v>0</v>
      </c>
      <c r="Z437" s="4">
        <f>V437-H437*750-K437*375-L437*375</f>
        <v>12290</v>
      </c>
      <c r="AA437" s="8">
        <f>V437/N437</f>
        <v>9.0871470301850046</v>
      </c>
      <c r="AB437" s="4">
        <f>N437/6</f>
        <v>342.33333333333331</v>
      </c>
      <c r="AC437" s="4">
        <f>V437/6</f>
        <v>3110.8333333333335</v>
      </c>
    </row>
    <row r="438" spans="1:29" hidden="1" x14ac:dyDescent="0.25">
      <c r="A438" t="str">
        <f>feed!A337</f>
        <v>Australia Minor</v>
      </c>
      <c r="B438" t="str">
        <f>feed!B337</f>
        <v>[TACTIC]MasterBel2</v>
      </c>
      <c r="C438" t="str">
        <f>feed!C337</f>
        <v>Dictators United</v>
      </c>
      <c r="D438">
        <f>SUMPRODUCT(MID(0&amp;feed!D337,LARGE(INDEX(ISNUMBER(--MID(feed!D337,ROW($1:$19),1))*
ROW($1:$19),0),ROW($1:$19))+1,1)*10^ROW($1:$19)/10)</f>
        <v>25</v>
      </c>
      <c r="E438">
        <f>SUMPRODUCT(MID(0&amp;feed!E337,LARGE(INDEX(ISNUMBER(--MID(feed!E337,ROW($1:$19),1))*
ROW($1:$19),0),ROW($1:$19))+1,1)*10^ROW($1:$19)/10)</f>
        <v>3</v>
      </c>
      <c r="F438" t="str">
        <f>feed!F337</f>
        <v>Second World War surplus</v>
      </c>
      <c r="G438" t="str">
        <f>feed!G337</f>
        <v>Gandhi-like</v>
      </c>
      <c r="H438">
        <f>SUMPRODUCT(MID(0&amp;feed!H337,LARGE(INDEX(ISNUMBER(--MID(feed!H337,ROW($1:$19),1))*
ROW($1:$19),0),ROW($1:$19))+1,1)*10^ROW($1:$19)/10)</f>
        <v>2</v>
      </c>
      <c r="I438" t="str">
        <f>feed!I337</f>
        <v>Elite</v>
      </c>
      <c r="J438">
        <f>SUMPRODUCT(MID(0&amp;feed!J337,LARGE(INDEX(ISNUMBER(--MID(feed!J337,ROW($1:$19),1))*
ROW($1:$19),0),ROW($1:$19))+1,1)*10^ROW($1:$19)/10)</f>
        <v>11</v>
      </c>
      <c r="K438">
        <f>SUMPRODUCT(MID(0&amp;feed!K337,LARGE(INDEX(ISNUMBER(--MID(feed!K337,ROW($1:$19),1))*
ROW($1:$19),0),ROW($1:$19))+1,1)*10^ROW($1:$19)/10)</f>
        <v>24</v>
      </c>
      <c r="L438">
        <f>SUMPRODUCT(MID(0&amp;feed!L337,LARGE(INDEX(ISNUMBER(--MID(feed!L337,ROW($1:$19),1))*
ROW($1:$19),0),ROW($1:$19))+1,1)*10^ROW($1:$19)/10)</f>
        <v>7</v>
      </c>
      <c r="M438" t="str">
        <f>feed!M337</f>
        <v>Central Planning</v>
      </c>
      <c r="N438">
        <f>SUMPRODUCT(MID(0&amp;feed!N337,LARGE(INDEX(ISNUMBER(--MID(feed!N337,ROW($1:$5),1))*
ROW($1:$5),0),ROW($1:$5))+1,1)*10^ROW($1:$5)/10)</f>
        <v>1880</v>
      </c>
      <c r="O438">
        <f>SUMPRODUCT(MID(0&amp;feed!O337,LARGE(INDEX(ISNUMBER(--MID(feed!O337,ROW($1:$5),1))*
ROW($1:$5),0),ROW($1:$5))+1,1)*10^ROW($1:$5)/10)</f>
        <v>334</v>
      </c>
      <c r="P438" t="str">
        <f>feed!P337</f>
        <v>Near Depletion</v>
      </c>
      <c r="Q438">
        <f>IF(P438=0,40, IF(P438="Depleted",0, IF(P438="Near Depletion",10, IF(P438="Plentiful",70, IF(P438="Untapped",90,"Error")))))</f>
        <v>10</v>
      </c>
      <c r="R438" t="str">
        <f>feed!Q337</f>
        <v>Mediocre</v>
      </c>
      <c r="S438">
        <f>IF(R438="None",0, IF(R438="Meagre",1.5, IF(R438="Small",3, IF(R438="Mediocre",4.5, IF(R438="Somewhat Large",6, IF(R438="Large",7.5, IF(R438="Powerful",9, IF(R438="Very Powerful",10,"Error"))))))))</f>
        <v>4.5</v>
      </c>
      <c r="T438" t="str">
        <f>feed!R337</f>
        <v>Southern Cone</v>
      </c>
      <c r="U438" t="str">
        <f>feed!S337</f>
        <v>Soviet Union</v>
      </c>
      <c r="V438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13510</v>
      </c>
      <c r="W438" t="str">
        <f>feed!U337</f>
        <v>http://blocgame.com/stats.php?id=64843</v>
      </c>
      <c r="X438" s="4">
        <f>SUMPRODUCT(MID(0&amp;feed!V337,LARGE(INDEX(ISNUMBER(--MID(feed!V337,ROW($1:$5),1))*
ROW($1:$5),0),ROW($1:$5))+1,1)*10^ROW($1:$5)/10)</f>
        <v>0</v>
      </c>
      <c r="Y438">
        <f>feed!W337</f>
        <v>0</v>
      </c>
      <c r="Z438" s="4">
        <f>V438-H438*750-K438*375-L438*375</f>
        <v>385</v>
      </c>
      <c r="AA438" s="8">
        <f>V438/N438</f>
        <v>7.1861702127659575</v>
      </c>
      <c r="AB438" s="4">
        <f>N438/6</f>
        <v>313.33333333333331</v>
      </c>
      <c r="AC438" s="4">
        <f>V438/6</f>
        <v>2251.6666666666665</v>
      </c>
    </row>
    <row r="439" spans="1:29" hidden="1" x14ac:dyDescent="0.25">
      <c r="A439" t="str">
        <f>feed!A1118</f>
        <v>RedHair</v>
      </c>
      <c r="B439" t="str">
        <f>feed!B1118</f>
        <v>RedHairShanks</v>
      </c>
      <c r="C439">
        <f>feed!C1118</f>
        <v>0</v>
      </c>
      <c r="D439">
        <f>SUMPRODUCT(MID(0&amp;feed!D1118,LARGE(INDEX(ISNUMBER(--MID(feed!D1118,ROW($1:$19),1))*
ROW($1:$19),0),ROW($1:$19))+1,1)*10^ROW($1:$19)/10)</f>
        <v>53</v>
      </c>
      <c r="E439">
        <f>SUMPRODUCT(MID(0&amp;feed!E1118,LARGE(INDEX(ISNUMBER(--MID(feed!E1118,ROW($1:$19),1))*
ROW($1:$19),0),ROW($1:$19))+1,1)*10^ROW($1:$19)/10)</f>
        <v>0</v>
      </c>
      <c r="F439" t="str">
        <f>feed!F1118</f>
        <v>First World War surplus</v>
      </c>
      <c r="G439" t="str">
        <f>feed!G1118</f>
        <v>Gandhi-like</v>
      </c>
      <c r="H439">
        <f>SUMPRODUCT(MID(0&amp;feed!H1118,LARGE(INDEX(ISNUMBER(--MID(feed!H1118,ROW($1:$19),1))*
ROW($1:$19),0),ROW($1:$19))+1,1)*10^ROW($1:$19)/10)</f>
        <v>2</v>
      </c>
      <c r="I439" t="str">
        <f>feed!I1118</f>
        <v>Elite</v>
      </c>
      <c r="J439">
        <f>SUMPRODUCT(MID(0&amp;feed!J1118,LARGE(INDEX(ISNUMBER(--MID(feed!J1118,ROW($1:$19),1))*
ROW($1:$19),0),ROW($1:$19))+1,1)*10^ROW($1:$19)/10)</f>
        <v>10</v>
      </c>
      <c r="K439">
        <f>SUMPRODUCT(MID(0&amp;feed!K1118,LARGE(INDEX(ISNUMBER(--MID(feed!K1118,ROW($1:$19),1))*
ROW($1:$19),0),ROW($1:$19))+1,1)*10^ROW($1:$19)/10)</f>
        <v>11</v>
      </c>
      <c r="L439">
        <f>SUMPRODUCT(MID(0&amp;feed!L1118,LARGE(INDEX(ISNUMBER(--MID(feed!L1118,ROW($1:$19),1))*
ROW($1:$19),0),ROW($1:$19))+1,1)*10^ROW($1:$19)/10)</f>
        <v>4</v>
      </c>
      <c r="M439" t="str">
        <f>feed!M1118</f>
        <v>Central Planning</v>
      </c>
      <c r="N439">
        <f>SUMPRODUCT(MID(0&amp;feed!N1118,LARGE(INDEX(ISNUMBER(--MID(feed!N1118,ROW($1:$5),1))*
ROW($1:$5),0),ROW($1:$5))+1,1)*10^ROW($1:$5)/10)</f>
        <v>314</v>
      </c>
      <c r="O439">
        <f>SUMPRODUCT(MID(0&amp;feed!O1118,LARGE(INDEX(ISNUMBER(--MID(feed!O1118,ROW($1:$5),1))*
ROW($1:$5),0),ROW($1:$5))+1,1)*10^ROW($1:$5)/10)</f>
        <v>452</v>
      </c>
      <c r="P439" t="str">
        <f>feed!P1118</f>
        <v>Untapped</v>
      </c>
      <c r="Q439">
        <f>IF(P439=0,40, IF(P439="Depleted",0, IF(P439="Near Depletion",10, IF(P439="Plentiful",70, IF(P439="Untapped",90,"Error")))))</f>
        <v>90</v>
      </c>
      <c r="R439" t="str">
        <f>feed!Q1118</f>
        <v>Somewhat Large</v>
      </c>
      <c r="S439">
        <f>IF(R439="None",0, IF(R439="Meagre",1.5, IF(R439="Small",3, IF(R439="Mediocre",4.5, IF(R439="Somewhat Large",6, IF(R439="Large",7.5, IF(R439="Powerful",9, IF(R439="Very Powerful",10,"Error"))))))))</f>
        <v>6</v>
      </c>
      <c r="T439" t="str">
        <f>feed!R1118</f>
        <v>Pacific Rim</v>
      </c>
      <c r="U439" t="str">
        <f>feed!S1118</f>
        <v>Soviet Union</v>
      </c>
      <c r="V43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439" t="str">
        <f>feed!U1118</f>
        <v>http://blocgame.com/stats.php?id=65564</v>
      </c>
      <c r="X439" s="4">
        <f>SUMPRODUCT(MID(0&amp;feed!V1118,LARGE(INDEX(ISNUMBER(--MID(feed!V1118,ROW($1:$5),1))*
ROW($1:$5),0),ROW($1:$5))+1,1)*10^ROW($1:$5)/10)</f>
        <v>0</v>
      </c>
      <c r="Y439">
        <f>feed!W1118</f>
        <v>0</v>
      </c>
      <c r="Z439" s="4">
        <f>V439-H439*750-K439*375-L439*375</f>
        <v>12875</v>
      </c>
      <c r="AA439" s="8">
        <f>V439/N439</f>
        <v>63.694267515923563</v>
      </c>
      <c r="AB439" s="4">
        <f>N439/6</f>
        <v>52.333333333333336</v>
      </c>
      <c r="AC439" s="4">
        <f>V439/6</f>
        <v>3333.3333333333335</v>
      </c>
    </row>
    <row r="440" spans="1:29" hidden="1" x14ac:dyDescent="0.25">
      <c r="A440" t="str">
        <f>feed!A758</f>
        <v>Frostyputania</v>
      </c>
      <c r="B440" t="str">
        <f>feed!B758</f>
        <v>Frostyputa</v>
      </c>
      <c r="C440" t="str">
        <f>feed!C758</f>
        <v>The Order</v>
      </c>
      <c r="D440">
        <f>SUMPRODUCT(MID(0&amp;feed!D758,LARGE(INDEX(ISNUMBER(--MID(feed!D758,ROW($1:$19),1))*
ROW($1:$19),0),ROW($1:$19))+1,1)*10^ROW($1:$19)/10)</f>
        <v>61</v>
      </c>
      <c r="E440">
        <f>SUMPRODUCT(MID(0&amp;feed!E758,LARGE(INDEX(ISNUMBER(--MID(feed!E758,ROW($1:$19),1))*
ROW($1:$19),0),ROW($1:$19))+1,1)*10^ROW($1:$19)/10)</f>
        <v>1</v>
      </c>
      <c r="F440" t="str">
        <f>feed!F758</f>
        <v>Second World War surplus</v>
      </c>
      <c r="G440" t="str">
        <f>feed!G758</f>
        <v>Gandhi-like</v>
      </c>
      <c r="H440">
        <f>SUMPRODUCT(MID(0&amp;feed!H758,LARGE(INDEX(ISNUMBER(--MID(feed!H758,ROW($1:$19),1))*
ROW($1:$19),0),ROW($1:$19))+1,1)*10^ROW($1:$19)/10)</f>
        <v>2</v>
      </c>
      <c r="I440" t="str">
        <f>feed!I758</f>
        <v>Good</v>
      </c>
      <c r="J440">
        <f>SUMPRODUCT(MID(0&amp;feed!J758,LARGE(INDEX(ISNUMBER(--MID(feed!J758,ROW($1:$19),1))*
ROW($1:$19),0),ROW($1:$19))+1,1)*10^ROW($1:$19)/10)</f>
        <v>10</v>
      </c>
      <c r="K440">
        <f>SUMPRODUCT(MID(0&amp;feed!K758,LARGE(INDEX(ISNUMBER(--MID(feed!K758,ROW($1:$19),1))*
ROW($1:$19),0),ROW($1:$19))+1,1)*10^ROW($1:$19)/10)</f>
        <v>11</v>
      </c>
      <c r="L440">
        <f>SUMPRODUCT(MID(0&amp;feed!L758,LARGE(INDEX(ISNUMBER(--MID(feed!L758,ROW($1:$19),1))*
ROW($1:$19),0),ROW($1:$19))+1,1)*10^ROW($1:$19)/10)</f>
        <v>5</v>
      </c>
      <c r="M440" t="str">
        <f>feed!M758</f>
        <v>Central Planning</v>
      </c>
      <c r="N440">
        <f>SUMPRODUCT(MID(0&amp;feed!N758,LARGE(INDEX(ISNUMBER(--MID(feed!N758,ROW($1:$5),1))*
ROW($1:$5),0),ROW($1:$5))+1,1)*10^ROW($1:$5)/10)</f>
        <v>677</v>
      </c>
      <c r="O440">
        <f>SUMPRODUCT(MID(0&amp;feed!O758,LARGE(INDEX(ISNUMBER(--MID(feed!O758,ROW($1:$5),1))*
ROW($1:$5),0),ROW($1:$5))+1,1)*10^ROW($1:$5)/10)</f>
        <v>141</v>
      </c>
      <c r="P440" t="str">
        <f>feed!P758</f>
        <v>Untapped</v>
      </c>
      <c r="Q440">
        <f>IF(P440=0,40, IF(P440="Depleted",0, IF(P440="Near Depletion",10, IF(P440="Plentiful",70, IF(P440="Untapped",90,"Error")))))</f>
        <v>90</v>
      </c>
      <c r="R440" t="str">
        <f>feed!Q758</f>
        <v>Powerful</v>
      </c>
      <c r="S440">
        <f>IF(R440="None",0, IF(R440="Meagre",1.5, IF(R440="Small",3, IF(R440="Mediocre",4.5, IF(R440="Somewhat Large",6, IF(R440="Large",7.5, IF(R440="Powerful",9, IF(R440="Very Powerful",10,"Error"))))))))</f>
        <v>9</v>
      </c>
      <c r="T440" t="str">
        <f>feed!R758</f>
        <v>Gran Colombia</v>
      </c>
      <c r="U440" t="str">
        <f>feed!S758</f>
        <v>Neutral</v>
      </c>
      <c r="V440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30498</v>
      </c>
      <c r="W440" t="str">
        <f>feed!U758</f>
        <v>http://blocgame.com/stats.php?id=42065</v>
      </c>
      <c r="X440" s="4">
        <f>SUMPRODUCT(MID(0&amp;feed!V758,LARGE(INDEX(ISNUMBER(--MID(feed!V758,ROW($1:$5),1))*
ROW($1:$5),0),ROW($1:$5))+1,1)*10^ROW($1:$5)/10)</f>
        <v>0</v>
      </c>
      <c r="Y440">
        <f>feed!W758</f>
        <v>0</v>
      </c>
      <c r="Z440" s="4">
        <f>V440-H440*750-K440*375-L440*375</f>
        <v>22998</v>
      </c>
      <c r="AA440" s="8">
        <f>V440/N440</f>
        <v>45.048744460856717</v>
      </c>
      <c r="AB440" s="4">
        <f>N440/6</f>
        <v>112.83333333333333</v>
      </c>
      <c r="AC440" s="4">
        <f>V440/6</f>
        <v>5083</v>
      </c>
    </row>
    <row r="441" spans="1:29" hidden="1" x14ac:dyDescent="0.25">
      <c r="A441" t="str">
        <f>feed!A700</f>
        <v>Dredd\\\'s</v>
      </c>
      <c r="B441" t="str">
        <f>feed!B700</f>
        <v>Dredd</v>
      </c>
      <c r="C441" t="str">
        <f>feed!C700</f>
        <v>Brotherhood of Nod</v>
      </c>
      <c r="D441">
        <f>SUMPRODUCT(MID(0&amp;feed!D700,LARGE(INDEX(ISNUMBER(--MID(feed!D700,ROW($1:$19),1))*
ROW($1:$19),0),ROW($1:$19))+1,1)*10^ROW($1:$19)/10)</f>
        <v>131</v>
      </c>
      <c r="E441">
        <f>SUMPRODUCT(MID(0&amp;feed!E700,LARGE(INDEX(ISNUMBER(--MID(feed!E700,ROW($1:$19),1))*
ROW($1:$19),0),ROW($1:$19))+1,1)*10^ROW($1:$19)/10)</f>
        <v>1</v>
      </c>
      <c r="F441" t="str">
        <f>feed!F700</f>
        <v>Korean War surplus</v>
      </c>
      <c r="G441" t="str">
        <f>feed!G700</f>
        <v>Gandhi-like</v>
      </c>
      <c r="H441">
        <f>SUMPRODUCT(MID(0&amp;feed!H700,LARGE(INDEX(ISNUMBER(--MID(feed!H700,ROW($1:$19),1))*
ROW($1:$19),0),ROW($1:$19))+1,1)*10^ROW($1:$19)/10)</f>
        <v>2</v>
      </c>
      <c r="I441" t="str">
        <f>feed!I700</f>
        <v>Undisciplined Rabble</v>
      </c>
      <c r="J441">
        <f>SUMPRODUCT(MID(0&amp;feed!J700,LARGE(INDEX(ISNUMBER(--MID(feed!J700,ROW($1:$19),1))*
ROW($1:$19),0),ROW($1:$19))+1,1)*10^ROW($1:$19)/10)</f>
        <v>10</v>
      </c>
      <c r="K441">
        <f>SUMPRODUCT(MID(0&amp;feed!K700,LARGE(INDEX(ISNUMBER(--MID(feed!K700,ROW($1:$19),1))*
ROW($1:$19),0),ROW($1:$19))+1,1)*10^ROW($1:$19)/10)</f>
        <v>16</v>
      </c>
      <c r="L441">
        <f>SUMPRODUCT(MID(0&amp;feed!L700,LARGE(INDEX(ISNUMBER(--MID(feed!L700,ROW($1:$19),1))*
ROW($1:$19),0),ROW($1:$19))+1,1)*10^ROW($1:$19)/10)</f>
        <v>12</v>
      </c>
      <c r="M441" t="str">
        <f>feed!M700</f>
        <v>Central Planning</v>
      </c>
      <c r="N441">
        <f>SUMPRODUCT(MID(0&amp;feed!N700,LARGE(INDEX(ISNUMBER(--MID(feed!N700,ROW($1:$5),1))*
ROW($1:$5),0),ROW($1:$5))+1,1)*10^ROW($1:$5)/10)</f>
        <v>806</v>
      </c>
      <c r="O441">
        <f>SUMPRODUCT(MID(0&amp;feed!O700,LARGE(INDEX(ISNUMBER(--MID(feed!O700,ROW($1:$5),1))*
ROW($1:$5),0),ROW($1:$5))+1,1)*10^ROW($1:$5)/10)</f>
        <v>3255</v>
      </c>
      <c r="P441" t="str">
        <f>feed!P700</f>
        <v>Untapped</v>
      </c>
      <c r="Q441">
        <f>IF(P441=0,40, IF(P441="Depleted",0, IF(P441="Near Depletion",10, IF(P441="Plentiful",70, IF(P441="Untapped",90,"Error")))))</f>
        <v>90</v>
      </c>
      <c r="R441" t="str">
        <f>feed!Q700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feed!R700</f>
        <v>Mesopotamia</v>
      </c>
      <c r="U441" t="str">
        <f>feed!S700</f>
        <v>Soviet Union</v>
      </c>
      <c r="V441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35755</v>
      </c>
      <c r="W441" t="str">
        <f>feed!U700</f>
        <v>http://blocgame.com/stats.php?id=62798</v>
      </c>
      <c r="X441" s="4">
        <f>SUMPRODUCT(MID(0&amp;feed!V700,LARGE(INDEX(ISNUMBER(--MID(feed!V700,ROW($1:$5),1))*
ROW($1:$5),0),ROW($1:$5))+1,1)*10^ROW($1:$5)/10)</f>
        <v>0</v>
      </c>
      <c r="Y441">
        <f>feed!W700</f>
        <v>0</v>
      </c>
      <c r="Z441" s="4">
        <f>V441-H441*750-K441*375-L441*375</f>
        <v>23755</v>
      </c>
      <c r="AA441" s="8">
        <f>V441/N441</f>
        <v>44.361042183622828</v>
      </c>
      <c r="AB441" s="4">
        <f>N441/6</f>
        <v>134.33333333333334</v>
      </c>
      <c r="AC441" s="4">
        <f>V441/6</f>
        <v>5959.166666666667</v>
      </c>
    </row>
    <row r="442" spans="1:29" hidden="1" x14ac:dyDescent="0.25">
      <c r="A442" t="str">
        <f>feed!A637</f>
        <v>Maiden</v>
      </c>
      <c r="B442" t="str">
        <f>feed!B637</f>
        <v>Queens Revenge</v>
      </c>
      <c r="C442" t="str">
        <f>feed!C637</f>
        <v>The Order</v>
      </c>
      <c r="D442">
        <f>SUMPRODUCT(MID(0&amp;feed!D637,LARGE(INDEX(ISNUMBER(--MID(feed!D637,ROW($1:$19),1))*
ROW($1:$19),0),ROW($1:$19))+1,1)*10^ROW($1:$19)/10)</f>
        <v>95</v>
      </c>
      <c r="E442">
        <f>SUMPRODUCT(MID(0&amp;feed!E637,LARGE(INDEX(ISNUMBER(--MID(feed!E637,ROW($1:$19),1))*
ROW($1:$19),0),ROW($1:$19))+1,1)*10^ROW($1:$19)/10)</f>
        <v>1</v>
      </c>
      <c r="F442" t="str">
        <f>feed!F637</f>
        <v>Second World War surplus</v>
      </c>
      <c r="G442" t="str">
        <f>feed!G637</f>
        <v>Gandhi-like</v>
      </c>
      <c r="H442">
        <f>SUMPRODUCT(MID(0&amp;feed!H637,LARGE(INDEX(ISNUMBER(--MID(feed!H637,ROW($1:$19),1))*
ROW($1:$19),0),ROW($1:$19))+1,1)*10^ROW($1:$19)/10)</f>
        <v>2</v>
      </c>
      <c r="I442" t="str">
        <f>feed!I637</f>
        <v>Standard</v>
      </c>
      <c r="J442">
        <f>SUMPRODUCT(MID(0&amp;feed!J637,LARGE(INDEX(ISNUMBER(--MID(feed!J637,ROW($1:$19),1))*
ROW($1:$19),0),ROW($1:$19))+1,1)*10^ROW($1:$19)/10)</f>
        <v>10</v>
      </c>
      <c r="K442">
        <f>SUMPRODUCT(MID(0&amp;feed!K637,LARGE(INDEX(ISNUMBER(--MID(feed!K637,ROW($1:$19),1))*
ROW($1:$19),0),ROW($1:$19))+1,1)*10^ROW($1:$19)/10)</f>
        <v>18</v>
      </c>
      <c r="L442">
        <f>SUMPRODUCT(MID(0&amp;feed!L637,LARGE(INDEX(ISNUMBER(--MID(feed!L637,ROW($1:$19),1))*
ROW($1:$19),0),ROW($1:$19))+1,1)*10^ROW($1:$19)/10)</f>
        <v>14</v>
      </c>
      <c r="M442" t="str">
        <f>feed!M637</f>
        <v>Mixed Economy</v>
      </c>
      <c r="N442">
        <f>SUMPRODUCT(MID(0&amp;feed!N637,LARGE(INDEX(ISNUMBER(--MID(feed!N637,ROW($1:$5),1))*
ROW($1:$5),0),ROW($1:$5))+1,1)*10^ROW($1:$5)/10)</f>
        <v>934</v>
      </c>
      <c r="O442">
        <f>SUMPRODUCT(MID(0&amp;feed!O637,LARGE(INDEX(ISNUMBER(--MID(feed!O637,ROW($1:$5),1))*
ROW($1:$5),0),ROW($1:$5))+1,1)*10^ROW($1:$5)/10)</f>
        <v>2867</v>
      </c>
      <c r="P442" t="str">
        <f>feed!P637</f>
        <v>Untapped</v>
      </c>
      <c r="Q442">
        <f>IF(P442=0,40, IF(P442="Depleted",0, IF(P442="Near Depletion",10, IF(P442="Plentiful",70, IF(P442="Untapped",90,"Error")))))</f>
        <v>90</v>
      </c>
      <c r="R442" t="str">
        <f>feed!Q637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feed!R637</f>
        <v>Mesopotamia</v>
      </c>
      <c r="U442" t="str">
        <f>feed!S637</f>
        <v>United States</v>
      </c>
      <c r="V44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35913</v>
      </c>
      <c r="W442" t="str">
        <f>feed!U637</f>
        <v>http://blocgame.com/stats.php?id=64049</v>
      </c>
      <c r="X442" s="4">
        <f>SUMPRODUCT(MID(0&amp;feed!V637,LARGE(INDEX(ISNUMBER(--MID(feed!V637,ROW($1:$5),1))*
ROW($1:$5),0),ROW($1:$5))+1,1)*10^ROW($1:$5)/10)</f>
        <v>0</v>
      </c>
      <c r="Y442">
        <f>feed!W637</f>
        <v>0</v>
      </c>
      <c r="Z442" s="4">
        <f>V442-H442*750-K442*375-L442*375</f>
        <v>22413</v>
      </c>
      <c r="AA442" s="8">
        <f>V442/N442</f>
        <v>38.450749464668093</v>
      </c>
      <c r="AB442" s="4">
        <f>N442/6</f>
        <v>155.66666666666666</v>
      </c>
      <c r="AC442" s="4">
        <f>V442/6</f>
        <v>5985.5</v>
      </c>
    </row>
    <row r="443" spans="1:29" hidden="1" x14ac:dyDescent="0.25">
      <c r="A443" t="str">
        <f>feed!A382</f>
        <v>Deuss Vult</v>
      </c>
      <c r="B443" t="str">
        <f>feed!B382</f>
        <v>Jeremiah IX</v>
      </c>
      <c r="C443" t="str">
        <f>feed!C382</f>
        <v>The Order</v>
      </c>
      <c r="D443">
        <f>SUMPRODUCT(MID(0&amp;feed!D382,LARGE(INDEX(ISNUMBER(--MID(feed!D382,ROW($1:$19),1))*
ROW($1:$19),0),ROW($1:$19))+1,1)*10^ROW($1:$19)/10)</f>
        <v>51</v>
      </c>
      <c r="E443">
        <f>SUMPRODUCT(MID(0&amp;feed!E382,LARGE(INDEX(ISNUMBER(--MID(feed!E382,ROW($1:$19),1))*
ROW($1:$19),0),ROW($1:$19))+1,1)*10^ROW($1:$19)/10)</f>
        <v>0</v>
      </c>
      <c r="F443" t="str">
        <f>feed!F382</f>
        <v>Second World War surplus</v>
      </c>
      <c r="G443" t="str">
        <f>feed!G382</f>
        <v>Gandhi-like</v>
      </c>
      <c r="H443">
        <f>SUMPRODUCT(MID(0&amp;feed!H382,LARGE(INDEX(ISNUMBER(--MID(feed!H382,ROW($1:$19),1))*
ROW($1:$19),0),ROW($1:$19))+1,1)*10^ROW($1:$19)/10)</f>
        <v>2</v>
      </c>
      <c r="I443" t="str">
        <f>feed!I382</f>
        <v>Elite</v>
      </c>
      <c r="J443">
        <f>SUMPRODUCT(MID(0&amp;feed!J382,LARGE(INDEX(ISNUMBER(--MID(feed!J382,ROW($1:$19),1))*
ROW($1:$19),0),ROW($1:$19))+1,1)*10^ROW($1:$19)/10)</f>
        <v>10</v>
      </c>
      <c r="K443">
        <f>SUMPRODUCT(MID(0&amp;feed!K382,LARGE(INDEX(ISNUMBER(--MID(feed!K382,ROW($1:$19),1))*
ROW($1:$19),0),ROW($1:$19))+1,1)*10^ROW($1:$19)/10)</f>
        <v>11</v>
      </c>
      <c r="L443">
        <f>SUMPRODUCT(MID(0&amp;feed!L382,LARGE(INDEX(ISNUMBER(--MID(feed!L382,ROW($1:$19),1))*
ROW($1:$19),0),ROW($1:$19))+1,1)*10^ROW($1:$19)/10)</f>
        <v>7</v>
      </c>
      <c r="M443" t="str">
        <f>feed!M382</f>
        <v>Mixed Economy</v>
      </c>
      <c r="N443">
        <f>SUMPRODUCT(MID(0&amp;feed!N382,LARGE(INDEX(ISNUMBER(--MID(feed!N382,ROW($1:$5),1))*
ROW($1:$5),0),ROW($1:$5))+1,1)*10^ROW($1:$5)/10)</f>
        <v>1718</v>
      </c>
      <c r="O443">
        <f>SUMPRODUCT(MID(0&amp;feed!O382,LARGE(INDEX(ISNUMBER(--MID(feed!O382,ROW($1:$5),1))*
ROW($1:$5),0),ROW($1:$5))+1,1)*10^ROW($1:$5)/10)</f>
        <v>2257</v>
      </c>
      <c r="P443" t="str">
        <f>feed!P382</f>
        <v>Untapped</v>
      </c>
      <c r="Q443">
        <f>IF(P443=0,40, IF(P443="Depleted",0, IF(P443="Near Depletion",10, IF(P443="Plentiful",70, IF(P443="Untapped",90,"Error")))))</f>
        <v>90</v>
      </c>
      <c r="R443" t="str">
        <f>feed!Q382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feed!R382</f>
        <v>Arabia</v>
      </c>
      <c r="U443" t="str">
        <f>feed!S382</f>
        <v>United States</v>
      </c>
      <c r="V443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26217</v>
      </c>
      <c r="W443" t="str">
        <f>feed!U382</f>
        <v>http://blocgame.com/stats.php?id=64697</v>
      </c>
      <c r="X443" s="4">
        <f>SUMPRODUCT(MID(0&amp;feed!V382,LARGE(INDEX(ISNUMBER(--MID(feed!V382,ROW($1:$5),1))*
ROW($1:$5),0),ROW($1:$5))+1,1)*10^ROW($1:$5)/10)</f>
        <v>0</v>
      </c>
      <c r="Y443">
        <f>feed!W382</f>
        <v>0</v>
      </c>
      <c r="Z443" s="4">
        <f>V443-H443*750-K443*375-L443*375</f>
        <v>17967</v>
      </c>
      <c r="AA443" s="8">
        <f>V443/N443</f>
        <v>15.260186263096625</v>
      </c>
      <c r="AB443" s="4">
        <f>N443/6</f>
        <v>286.33333333333331</v>
      </c>
      <c r="AC443" s="4">
        <f>V443/6</f>
        <v>4369.5</v>
      </c>
    </row>
    <row r="444" spans="1:29" hidden="1" x14ac:dyDescent="0.25">
      <c r="A444" t="str">
        <f>feed!A249</f>
        <v>Pembunuh</v>
      </c>
      <c r="B444" t="str">
        <f>feed!B249</f>
        <v>Kepek</v>
      </c>
      <c r="C444" t="str">
        <f>feed!C249</f>
        <v>PIRATES</v>
      </c>
      <c r="D444">
        <f>SUMPRODUCT(MID(0&amp;feed!D249,LARGE(INDEX(ISNUMBER(--MID(feed!D249,ROW($1:$19),1))*
ROW($1:$19),0),ROW($1:$19))+1,1)*10^ROW($1:$19)/10)</f>
        <v>77</v>
      </c>
      <c r="E444">
        <f>SUMPRODUCT(MID(0&amp;feed!E249,LARGE(INDEX(ISNUMBER(--MID(feed!E249,ROW($1:$19),1))*
ROW($1:$19),0),ROW($1:$19))+1,1)*10^ROW($1:$19)/10)</f>
        <v>3</v>
      </c>
      <c r="F444" t="str">
        <f>feed!F249</f>
        <v>Korean War surplus</v>
      </c>
      <c r="G444" t="str">
        <f>feed!G249</f>
        <v>Gandhi-like</v>
      </c>
      <c r="H444">
        <f>SUMPRODUCT(MID(0&amp;feed!H249,LARGE(INDEX(ISNUMBER(--MID(feed!H249,ROW($1:$19),1))*
ROW($1:$19),0),ROW($1:$19))+1,1)*10^ROW($1:$19)/10)</f>
        <v>2</v>
      </c>
      <c r="I444" t="str">
        <f>feed!I249</f>
        <v>Good</v>
      </c>
      <c r="J444">
        <f>SUMPRODUCT(MID(0&amp;feed!J249,LARGE(INDEX(ISNUMBER(--MID(feed!J249,ROW($1:$19),1))*
ROW($1:$19),0),ROW($1:$19))+1,1)*10^ROW($1:$19)/10)</f>
        <v>10</v>
      </c>
      <c r="K444">
        <f>SUMPRODUCT(MID(0&amp;feed!K249,LARGE(INDEX(ISNUMBER(--MID(feed!K249,ROW($1:$19),1))*
ROW($1:$19),0),ROW($1:$19))+1,1)*10^ROW($1:$19)/10)</f>
        <v>13</v>
      </c>
      <c r="L444">
        <f>SUMPRODUCT(MID(0&amp;feed!L249,LARGE(INDEX(ISNUMBER(--MID(feed!L249,ROW($1:$19),1))*
ROW($1:$19),0),ROW($1:$19))+1,1)*10^ROW($1:$19)/10)</f>
        <v>9</v>
      </c>
      <c r="M444" t="str">
        <f>feed!M249</f>
        <v>Central Planning</v>
      </c>
      <c r="N444">
        <f>SUMPRODUCT(MID(0&amp;feed!N249,LARGE(INDEX(ISNUMBER(--MID(feed!N249,ROW($1:$5),1))*
ROW($1:$5),0),ROW($1:$5))+1,1)*10^ROW($1:$5)/10)</f>
        <v>2296</v>
      </c>
      <c r="O444">
        <f>SUMPRODUCT(MID(0&amp;feed!O249,LARGE(INDEX(ISNUMBER(--MID(feed!O249,ROW($1:$5),1))*
ROW($1:$5),0),ROW($1:$5))+1,1)*10^ROW($1:$5)/10)</f>
        <v>2292</v>
      </c>
      <c r="P444" t="str">
        <f>feed!P249</f>
        <v>Untapped</v>
      </c>
      <c r="Q444">
        <f>IF(P444=0,40, IF(P444="Depleted",0, IF(P444="Near Depletion",10, IF(P444="Plentiful",70, IF(P444="Untapped",90,"Error")))))</f>
        <v>90</v>
      </c>
      <c r="R444" t="str">
        <f>feed!Q249</f>
        <v>Powerful</v>
      </c>
      <c r="S444">
        <f>IF(R444="None",0, IF(R444="Meagre",1.5, IF(R444="Small",3, IF(R444="Mediocre",4.5, IF(R444="Somewhat Large",6, IF(R444="Large",7.5, IF(R444="Powerful",9, IF(R444="Very Powerful",10,"Error"))))))))</f>
        <v>9</v>
      </c>
      <c r="T444" t="str">
        <f>feed!R249</f>
        <v>Atlas</v>
      </c>
      <c r="U444" t="str">
        <f>feed!S249</f>
        <v>Soviet Union</v>
      </c>
      <c r="V44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444" t="str">
        <f>feed!U249</f>
        <v>http://blocgame.com/stats.php?id=63737</v>
      </c>
      <c r="X444" s="4">
        <f>SUMPRODUCT(MID(0&amp;feed!V249,LARGE(INDEX(ISNUMBER(--MID(feed!V249,ROW($1:$5),1))*
ROW($1:$5),0),ROW($1:$5))+1,1)*10^ROW($1:$5)/10)</f>
        <v>0</v>
      </c>
      <c r="Y444">
        <f>feed!W249</f>
        <v>0</v>
      </c>
      <c r="Z444" s="4">
        <f>V444-H444*750-K444*375-L444*375</f>
        <v>826</v>
      </c>
      <c r="AA444" s="8">
        <f>V444/N444</f>
        <v>4.6062717770034842</v>
      </c>
      <c r="AB444" s="4">
        <f>N444/6</f>
        <v>382.66666666666669</v>
      </c>
      <c r="AC444" s="4">
        <f>V444/6</f>
        <v>1762.6666666666667</v>
      </c>
    </row>
    <row r="445" spans="1:29" hidden="1" x14ac:dyDescent="0.25">
      <c r="A445" t="str">
        <f>feed!A846</f>
        <v>York Island</v>
      </c>
      <c r="B445" t="str">
        <f>feed!B846</f>
        <v>Sir York</v>
      </c>
      <c r="C445" t="str">
        <f>feed!C846</f>
        <v>PIRATES</v>
      </c>
      <c r="D445">
        <f>SUMPRODUCT(MID(0&amp;feed!D846,LARGE(INDEX(ISNUMBER(--MID(feed!D846,ROW($1:$19),1))*
ROW($1:$19),0),ROW($1:$19))+1,1)*10^ROW($1:$19)/10)</f>
        <v>68</v>
      </c>
      <c r="E445">
        <f>SUMPRODUCT(MID(0&amp;feed!E846,LARGE(INDEX(ISNUMBER(--MID(feed!E846,ROW($1:$19),1))*
ROW($1:$19),0),ROW($1:$19))+1,1)*10^ROW($1:$19)/10)</f>
        <v>1</v>
      </c>
      <c r="F445" t="str">
        <f>feed!F846</f>
        <v>Second World War surplus</v>
      </c>
      <c r="G445" t="str">
        <f>feed!G846</f>
        <v>Gandhi-like</v>
      </c>
      <c r="H445">
        <f>SUMPRODUCT(MID(0&amp;feed!H846,LARGE(INDEX(ISNUMBER(--MID(feed!H846,ROW($1:$19),1))*
ROW($1:$19),0),ROW($1:$19))+1,1)*10^ROW($1:$19)/10)</f>
        <v>2</v>
      </c>
      <c r="I445" t="str">
        <f>feed!I846</f>
        <v>Undisciplined Rabble</v>
      </c>
      <c r="J445">
        <f>SUMPRODUCT(MID(0&amp;feed!J846,LARGE(INDEX(ISNUMBER(--MID(feed!J846,ROW($1:$19),1))*
ROW($1:$19),0),ROW($1:$19))+1,1)*10^ROW($1:$19)/10)</f>
        <v>9</v>
      </c>
      <c r="K445">
        <f>SUMPRODUCT(MID(0&amp;feed!K846,LARGE(INDEX(ISNUMBER(--MID(feed!K846,ROW($1:$19),1))*
ROW($1:$19),0),ROW($1:$19))+1,1)*10^ROW($1:$19)/10)</f>
        <v>18</v>
      </c>
      <c r="L445">
        <f>SUMPRODUCT(MID(0&amp;feed!L846,LARGE(INDEX(ISNUMBER(--MID(feed!L846,ROW($1:$19),1))*
ROW($1:$19),0),ROW($1:$19))+1,1)*10^ROW($1:$19)/10)</f>
        <v>5</v>
      </c>
      <c r="M445" t="str">
        <f>feed!M846</f>
        <v>Free Market</v>
      </c>
      <c r="N445">
        <f>SUMPRODUCT(MID(0&amp;feed!N846,LARGE(INDEX(ISNUMBER(--MID(feed!N846,ROW($1:$5),1))*
ROW($1:$5),0),ROW($1:$5))+1,1)*10^ROW($1:$5)/10)</f>
        <v>525</v>
      </c>
      <c r="O445">
        <f>SUMPRODUCT(MID(0&amp;feed!O846,LARGE(INDEX(ISNUMBER(--MID(feed!O846,ROW($1:$5),1))*
ROW($1:$5),0),ROW($1:$5))+1,1)*10^ROW($1:$5)/10)</f>
        <v>256</v>
      </c>
      <c r="P445" t="str">
        <f>feed!P846</f>
        <v>Untapped</v>
      </c>
      <c r="Q445">
        <f>IF(P445=0,40, IF(P445="Depleted",0, IF(P445="Near Depletion",10, IF(P445="Plentiful",70, IF(P445="Untapped",90,"Error")))))</f>
        <v>90</v>
      </c>
      <c r="R445" t="str">
        <f>feed!Q846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feed!R846</f>
        <v>Caribbean</v>
      </c>
      <c r="U445" t="str">
        <f>feed!S846</f>
        <v>United States</v>
      </c>
      <c r="V445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39469</v>
      </c>
      <c r="W445" t="str">
        <f>feed!U846</f>
        <v>http://blocgame.com/stats.php?id=64122</v>
      </c>
      <c r="X445" s="4">
        <f>SUMPRODUCT(MID(0&amp;feed!V846,LARGE(INDEX(ISNUMBER(--MID(feed!V846,ROW($1:$5),1))*
ROW($1:$5),0),ROW($1:$5))+1,1)*10^ROW($1:$5)/10)</f>
        <v>0</v>
      </c>
      <c r="Y445">
        <f>feed!W846</f>
        <v>0</v>
      </c>
      <c r="Z445" s="4">
        <f>V445-H445*750-K445*375-L445*375</f>
        <v>29344</v>
      </c>
      <c r="AA445" s="8">
        <f>V445/N445</f>
        <v>75.179047619047623</v>
      </c>
      <c r="AB445" s="4">
        <f>N445/6</f>
        <v>87.5</v>
      </c>
      <c r="AC445" s="4">
        <f>V445/6</f>
        <v>6578.166666666667</v>
      </c>
    </row>
    <row r="446" spans="1:29" hidden="1" x14ac:dyDescent="0.25">
      <c r="A446" t="str">
        <f>feed!A737</f>
        <v>Blake Island</v>
      </c>
      <c r="B446" t="str">
        <f>feed!B737</f>
        <v>Sir Jack Sparrow</v>
      </c>
      <c r="C446" t="str">
        <f>feed!C737</f>
        <v>Schutzstaffel</v>
      </c>
      <c r="D446">
        <f>SUMPRODUCT(MID(0&amp;feed!D737,LARGE(INDEX(ISNUMBER(--MID(feed!D737,ROW($1:$19),1))*
ROW($1:$19),0),ROW($1:$19))+1,1)*10^ROW($1:$19)/10)</f>
        <v>70</v>
      </c>
      <c r="E446">
        <f>SUMPRODUCT(MID(0&amp;feed!E737,LARGE(INDEX(ISNUMBER(--MID(feed!E737,ROW($1:$19),1))*
ROW($1:$19),0),ROW($1:$19))+1,1)*10^ROW($1:$19)/10)</f>
        <v>1</v>
      </c>
      <c r="F446" t="str">
        <f>feed!F737</f>
        <v>Second World War surplus</v>
      </c>
      <c r="G446" t="str">
        <f>feed!G737</f>
        <v>Angelic</v>
      </c>
      <c r="H446">
        <f>SUMPRODUCT(MID(0&amp;feed!H737,LARGE(INDEX(ISNUMBER(--MID(feed!H737,ROW($1:$19),1))*
ROW($1:$19),0),ROW($1:$19))+1,1)*10^ROW($1:$19)/10)</f>
        <v>2</v>
      </c>
      <c r="I446" t="str">
        <f>feed!I737</f>
        <v>Good</v>
      </c>
      <c r="J446">
        <f>SUMPRODUCT(MID(0&amp;feed!J737,LARGE(INDEX(ISNUMBER(--MID(feed!J737,ROW($1:$19),1))*
ROW($1:$19),0),ROW($1:$19))+1,1)*10^ROW($1:$19)/10)</f>
        <v>9</v>
      </c>
      <c r="K446">
        <f>SUMPRODUCT(MID(0&amp;feed!K737,LARGE(INDEX(ISNUMBER(--MID(feed!K737,ROW($1:$19),1))*
ROW($1:$19),0),ROW($1:$19))+1,1)*10^ROW($1:$19)/10)</f>
        <v>28</v>
      </c>
      <c r="L446">
        <f>SUMPRODUCT(MID(0&amp;feed!L737,LARGE(INDEX(ISNUMBER(--MID(feed!L737,ROW($1:$19),1))*
ROW($1:$19),0),ROW($1:$19))+1,1)*10^ROW($1:$19)/10)</f>
        <v>4</v>
      </c>
      <c r="M446" t="str">
        <f>feed!M737</f>
        <v>Free Market</v>
      </c>
      <c r="N446">
        <f>SUMPRODUCT(MID(0&amp;feed!N737,LARGE(INDEX(ISNUMBER(--MID(feed!N737,ROW($1:$5),1))*
ROW($1:$5),0),ROW($1:$5))+1,1)*10^ROW($1:$5)/10)</f>
        <v>724</v>
      </c>
      <c r="O446">
        <f>SUMPRODUCT(MID(0&amp;feed!O737,LARGE(INDEX(ISNUMBER(--MID(feed!O737,ROW($1:$5),1))*
ROW($1:$5),0),ROW($1:$5))+1,1)*10^ROW($1:$5)/10)</f>
        <v>255</v>
      </c>
      <c r="P446" t="str">
        <f>feed!P737</f>
        <v>Untapped</v>
      </c>
      <c r="Q446">
        <f>IF(P446=0,40, IF(P446="Depleted",0, IF(P446="Near Depletion",10, IF(P446="Plentiful",70, IF(P446="Untapped",90,"Error")))))</f>
        <v>90</v>
      </c>
      <c r="R446" t="str">
        <f>feed!Q737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feed!R737</f>
        <v>Caribbean</v>
      </c>
      <c r="U446" t="str">
        <f>feed!S737</f>
        <v>United States</v>
      </c>
      <c r="V44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46741</v>
      </c>
      <c r="W446" t="str">
        <f>feed!U737</f>
        <v>http://blocgame.com/stats.php?id=64105</v>
      </c>
      <c r="X446" s="4">
        <f>SUMPRODUCT(MID(0&amp;feed!V737,LARGE(INDEX(ISNUMBER(--MID(feed!V737,ROW($1:$5),1))*
ROW($1:$5),0),ROW($1:$5))+1,1)*10^ROW($1:$5)/10)</f>
        <v>0</v>
      </c>
      <c r="Y446">
        <f>feed!W737</f>
        <v>0</v>
      </c>
      <c r="Z446" s="4">
        <f>V446-H446*750-K446*375-L446*375</f>
        <v>33241</v>
      </c>
      <c r="AA446" s="8">
        <f>V446/N446</f>
        <v>64.559392265193367</v>
      </c>
      <c r="AB446" s="4">
        <f>N446/6</f>
        <v>120.66666666666667</v>
      </c>
      <c r="AC446" s="4">
        <f>V446/6</f>
        <v>7790.166666666667</v>
      </c>
    </row>
    <row r="447" spans="1:29" hidden="1" x14ac:dyDescent="0.25">
      <c r="A447" t="str">
        <f>feed!A828</f>
        <v>ZY</v>
      </c>
      <c r="B447" t="str">
        <f>feed!B828</f>
        <v>ZY The Great</v>
      </c>
      <c r="C447" t="str">
        <f>feed!C828</f>
        <v>PIRATES</v>
      </c>
      <c r="D447">
        <f>SUMPRODUCT(MID(0&amp;feed!D828,LARGE(INDEX(ISNUMBER(--MID(feed!D828,ROW($1:$19),1))*
ROW($1:$19),0),ROW($1:$19))+1,1)*10^ROW($1:$19)/10)</f>
        <v>106</v>
      </c>
      <c r="E447">
        <f>SUMPRODUCT(MID(0&amp;feed!E828,LARGE(INDEX(ISNUMBER(--MID(feed!E828,ROW($1:$19),1))*
ROW($1:$19),0),ROW($1:$19))+1,1)*10^ROW($1:$19)/10)</f>
        <v>1</v>
      </c>
      <c r="F447" t="str">
        <f>feed!F828</f>
        <v>Second World War surplus</v>
      </c>
      <c r="G447" t="str">
        <f>feed!G828</f>
        <v>Gandhi-like</v>
      </c>
      <c r="H447">
        <f>SUMPRODUCT(MID(0&amp;feed!H828,LARGE(INDEX(ISNUMBER(--MID(feed!H828,ROW($1:$19),1))*
ROW($1:$19),0),ROW($1:$19))+1,1)*10^ROW($1:$19)/10)</f>
        <v>2</v>
      </c>
      <c r="I447" t="str">
        <f>feed!I828</f>
        <v>Undisciplined Rabble</v>
      </c>
      <c r="J447">
        <f>SUMPRODUCT(MID(0&amp;feed!J828,LARGE(INDEX(ISNUMBER(--MID(feed!J828,ROW($1:$19),1))*
ROW($1:$19),0),ROW($1:$19))+1,1)*10^ROW($1:$19)/10)</f>
        <v>9</v>
      </c>
      <c r="K447">
        <f>SUMPRODUCT(MID(0&amp;feed!K828,LARGE(INDEX(ISNUMBER(--MID(feed!K828,ROW($1:$19),1))*
ROW($1:$19),0),ROW($1:$19))+1,1)*10^ROW($1:$19)/10)</f>
        <v>5</v>
      </c>
      <c r="L447">
        <f>SUMPRODUCT(MID(0&amp;feed!L828,LARGE(INDEX(ISNUMBER(--MID(feed!L828,ROW($1:$19),1))*
ROW($1:$19),0),ROW($1:$19))+1,1)*10^ROW($1:$19)/10)</f>
        <v>5</v>
      </c>
      <c r="M447" t="str">
        <f>feed!M828</f>
        <v>Free Market</v>
      </c>
      <c r="N447">
        <f>SUMPRODUCT(MID(0&amp;feed!N828,LARGE(INDEX(ISNUMBER(--MID(feed!N828,ROW($1:$5),1))*
ROW($1:$5),0),ROW($1:$5))+1,1)*10^ROW($1:$5)/10)</f>
        <v>546</v>
      </c>
      <c r="O447">
        <f>SUMPRODUCT(MID(0&amp;feed!O828,LARGE(INDEX(ISNUMBER(--MID(feed!O828,ROW($1:$5),1))*
ROW($1:$5),0),ROW($1:$5))+1,1)*10^ROW($1:$5)/10)</f>
        <v>2091</v>
      </c>
      <c r="P447" t="str">
        <f>feed!P828</f>
        <v>Untapped</v>
      </c>
      <c r="Q447">
        <f>IF(P447=0,40, IF(P447="Depleted",0, IF(P447="Near Depletion",10, IF(P447="Plentiful",70, IF(P447="Untapped",90,"Error")))))</f>
        <v>90</v>
      </c>
      <c r="R447" t="str">
        <f>feed!Q828</f>
        <v>Powerful</v>
      </c>
      <c r="S447">
        <f>IF(R447="None",0, IF(R447="Meagre",1.5, IF(R447="Small",3, IF(R447="Mediocre",4.5, IF(R447="Somewhat Large",6, IF(R447="Large",7.5, IF(R447="Powerful",9, IF(R447="Very Powerful",10,"Error"))))))))</f>
        <v>9</v>
      </c>
      <c r="T447" t="str">
        <f>feed!R828</f>
        <v>Egypt</v>
      </c>
      <c r="U447" t="str">
        <f>feed!S828</f>
        <v>United States</v>
      </c>
      <c r="V447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29750</v>
      </c>
      <c r="W447" t="str">
        <f>feed!U828</f>
        <v>http://blocgame.com/stats.php?id=64559</v>
      </c>
      <c r="X447" s="4">
        <f>SUMPRODUCT(MID(0&amp;feed!V828,LARGE(INDEX(ISNUMBER(--MID(feed!V828,ROW($1:$5),1))*
ROW($1:$5),0),ROW($1:$5))+1,1)*10^ROW($1:$5)/10)</f>
        <v>1</v>
      </c>
      <c r="Y447">
        <f>feed!W828</f>
        <v>0</v>
      </c>
      <c r="Z447" s="4">
        <f>V447-H447*750-K447*375-L447*375</f>
        <v>24500</v>
      </c>
      <c r="AA447" s="8">
        <f>V447/N447</f>
        <v>54.487179487179489</v>
      </c>
      <c r="AB447" s="4">
        <f>N447/6</f>
        <v>91</v>
      </c>
      <c r="AC447" s="4">
        <f>V447/6</f>
        <v>4958.333333333333</v>
      </c>
    </row>
    <row r="448" spans="1:29" hidden="1" x14ac:dyDescent="0.25">
      <c r="A448" t="str">
        <f>feed!A641</f>
        <v>Buzir</v>
      </c>
      <c r="B448" t="str">
        <f>feed!B641</f>
        <v>Sir Ribuz</v>
      </c>
      <c r="C448" t="str">
        <f>feed!C641</f>
        <v>Armat Corporation</v>
      </c>
      <c r="D448">
        <f>SUMPRODUCT(MID(0&amp;feed!D641,LARGE(INDEX(ISNUMBER(--MID(feed!D641,ROW($1:$19),1))*
ROW($1:$19),0),ROW($1:$19))+1,1)*10^ROW($1:$19)/10)</f>
        <v>110</v>
      </c>
      <c r="E448">
        <f>SUMPRODUCT(MID(0&amp;feed!E641,LARGE(INDEX(ISNUMBER(--MID(feed!E641,ROW($1:$19),1))*
ROW($1:$19),0),ROW($1:$19))+1,1)*10^ROW($1:$19)/10)</f>
        <v>1</v>
      </c>
      <c r="F448" t="str">
        <f>feed!F641</f>
        <v>Korean War surplus</v>
      </c>
      <c r="G448" t="str">
        <f>feed!G641</f>
        <v>Gandhi-like</v>
      </c>
      <c r="H448">
        <f>SUMPRODUCT(MID(0&amp;feed!H641,LARGE(INDEX(ISNUMBER(--MID(feed!H641,ROW($1:$19),1))*
ROW($1:$19),0),ROW($1:$19))+1,1)*10^ROW($1:$19)/10)</f>
        <v>2</v>
      </c>
      <c r="I448" t="str">
        <f>feed!I641</f>
        <v>Undisciplined Rabble</v>
      </c>
      <c r="J448">
        <f>SUMPRODUCT(MID(0&amp;feed!J641,LARGE(INDEX(ISNUMBER(--MID(feed!J641,ROW($1:$19),1))*
ROW($1:$19),0),ROW($1:$19))+1,1)*10^ROW($1:$19)/10)</f>
        <v>9</v>
      </c>
      <c r="K448">
        <f>SUMPRODUCT(MID(0&amp;feed!K641,LARGE(INDEX(ISNUMBER(--MID(feed!K641,ROW($1:$19),1))*
ROW($1:$19),0),ROW($1:$19))+1,1)*10^ROW($1:$19)/10)</f>
        <v>31</v>
      </c>
      <c r="L448">
        <f>SUMPRODUCT(MID(0&amp;feed!L641,LARGE(INDEX(ISNUMBER(--MID(feed!L641,ROW($1:$19),1))*
ROW($1:$19),0),ROW($1:$19))+1,1)*10^ROW($1:$19)/10)</f>
        <v>2</v>
      </c>
      <c r="M448" t="str">
        <f>feed!M641</f>
        <v>Mixed Economy</v>
      </c>
      <c r="N448">
        <f>SUMPRODUCT(MID(0&amp;feed!N641,LARGE(INDEX(ISNUMBER(--MID(feed!N641,ROW($1:$5),1))*
ROW($1:$5),0),ROW($1:$5))+1,1)*10^ROW($1:$5)/10)</f>
        <v>925</v>
      </c>
      <c r="O448">
        <f>SUMPRODUCT(MID(0&amp;feed!O641,LARGE(INDEX(ISNUMBER(--MID(feed!O641,ROW($1:$5),1))*
ROW($1:$5),0),ROW($1:$5))+1,1)*10^ROW($1:$5)/10)</f>
        <v>0</v>
      </c>
      <c r="P448" t="str">
        <f>feed!P641</f>
        <v>Untapped</v>
      </c>
      <c r="Q448">
        <f>IF(P448=0,40, IF(P448="Depleted",0, IF(P448="Near Depletion",10, IF(P448="Plentiful",70, IF(P448="Untapped",90,"Error")))))</f>
        <v>90</v>
      </c>
      <c r="R448" t="str">
        <f>feed!Q641</f>
        <v>Large</v>
      </c>
      <c r="S448">
        <f>IF(R448="None",0, IF(R448="Meagre",1.5, IF(R448="Small",3, IF(R448="Mediocre",4.5, IF(R448="Somewhat Large",6, IF(R448="Large",7.5, IF(R448="Powerful",9, IF(R448="Very Powerful",10,"Error"))))))))</f>
        <v>7.5</v>
      </c>
      <c r="T448" t="str">
        <f>feed!R641</f>
        <v>Southern Cone</v>
      </c>
      <c r="U448" t="str">
        <f>feed!S641</f>
        <v>Neutral</v>
      </c>
      <c r="V44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43125</v>
      </c>
      <c r="W448" t="str">
        <f>feed!U641</f>
        <v>http://blocgame.com/stats.php?id=64064</v>
      </c>
      <c r="X448" s="4">
        <f>SUMPRODUCT(MID(0&amp;feed!V641,LARGE(INDEX(ISNUMBER(--MID(feed!V641,ROW($1:$5),1))*
ROW($1:$5),0),ROW($1:$5))+1,1)*10^ROW($1:$5)/10)</f>
        <v>0</v>
      </c>
      <c r="Y448">
        <f>feed!W641</f>
        <v>0</v>
      </c>
      <c r="Z448" s="4">
        <f>V448-H448*750-K448*375-L448*375</f>
        <v>29250</v>
      </c>
      <c r="AA448" s="8">
        <f>V448/N448</f>
        <v>46.621621621621621</v>
      </c>
      <c r="AB448" s="4">
        <f>N448/6</f>
        <v>154.16666666666666</v>
      </c>
      <c r="AC448" s="4">
        <f>V448/6</f>
        <v>7187.5</v>
      </c>
    </row>
    <row r="449" spans="1:29" hidden="1" x14ac:dyDescent="0.25">
      <c r="A449" t="str">
        <f>feed!A801</f>
        <v>Atas</v>
      </c>
      <c r="B449" t="str">
        <f>feed!B801</f>
        <v>Jerung</v>
      </c>
      <c r="C449" t="str">
        <f>feed!C801</f>
        <v>PIRATES</v>
      </c>
      <c r="D449">
        <f>SUMPRODUCT(MID(0&amp;feed!D801,LARGE(INDEX(ISNUMBER(--MID(feed!D801,ROW($1:$19),1))*
ROW($1:$19),0),ROW($1:$19))+1,1)*10^ROW($1:$19)/10)</f>
        <v>31</v>
      </c>
      <c r="E449">
        <f>SUMPRODUCT(MID(0&amp;feed!E801,LARGE(INDEX(ISNUMBER(--MID(feed!E801,ROW($1:$19),1))*
ROW($1:$19),0),ROW($1:$19))+1,1)*10^ROW($1:$19)/10)</f>
        <v>0</v>
      </c>
      <c r="F449" t="str">
        <f>feed!F801</f>
        <v>Second World War surplus</v>
      </c>
      <c r="G449" t="str">
        <f>feed!G801</f>
        <v>Gandhi-like</v>
      </c>
      <c r="H449">
        <f>SUMPRODUCT(MID(0&amp;feed!H801,LARGE(INDEX(ISNUMBER(--MID(feed!H801,ROW($1:$19),1))*
ROW($1:$19),0),ROW($1:$19))+1,1)*10^ROW($1:$19)/10)</f>
        <v>2</v>
      </c>
      <c r="I449" t="str">
        <f>feed!I801</f>
        <v>Good</v>
      </c>
      <c r="J449">
        <f>SUMPRODUCT(MID(0&amp;feed!J801,LARGE(INDEX(ISNUMBER(--MID(feed!J801,ROW($1:$19),1))*
ROW($1:$19),0),ROW($1:$19))+1,1)*10^ROW($1:$19)/10)</f>
        <v>9</v>
      </c>
      <c r="K449">
        <f>SUMPRODUCT(MID(0&amp;feed!K801,LARGE(INDEX(ISNUMBER(--MID(feed!K801,ROW($1:$19),1))*
ROW($1:$19),0),ROW($1:$19))+1,1)*10^ROW($1:$19)/10)</f>
        <v>7</v>
      </c>
      <c r="L449">
        <f>SUMPRODUCT(MID(0&amp;feed!L801,LARGE(INDEX(ISNUMBER(--MID(feed!L801,ROW($1:$19),1))*
ROW($1:$19),0),ROW($1:$19))+1,1)*10^ROW($1:$19)/10)</f>
        <v>2</v>
      </c>
      <c r="M449" t="str">
        <f>feed!M801</f>
        <v>Free Market</v>
      </c>
      <c r="N449">
        <f>SUMPRODUCT(MID(0&amp;feed!N801,LARGE(INDEX(ISNUMBER(--MID(feed!N801,ROW($1:$5),1))*
ROW($1:$5),0),ROW($1:$5))+1,1)*10^ROW($1:$5)/10)</f>
        <v>605</v>
      </c>
      <c r="O449">
        <f>SUMPRODUCT(MID(0&amp;feed!O801,LARGE(INDEX(ISNUMBER(--MID(feed!O801,ROW($1:$5),1))*
ROW($1:$5),0),ROW($1:$5))+1,1)*10^ROW($1:$5)/10)</f>
        <v>145</v>
      </c>
      <c r="P449" t="str">
        <f>feed!P801</f>
        <v>Untapped</v>
      </c>
      <c r="Q449">
        <f>IF(P449=0,40, IF(P449="Depleted",0, IF(P449="Near Depletion",10, IF(P449="Plentiful",70, IF(P449="Untapped",90,"Error")))))</f>
        <v>90</v>
      </c>
      <c r="R449" t="str">
        <f>feed!Q801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feed!R801</f>
        <v>Caribbean</v>
      </c>
      <c r="U449" t="str">
        <f>feed!S801</f>
        <v>United States</v>
      </c>
      <c r="V449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27493</v>
      </c>
      <c r="W449" t="str">
        <f>feed!U801</f>
        <v>http://blocgame.com/stats.php?id=65457</v>
      </c>
      <c r="X449" s="4">
        <f>SUMPRODUCT(MID(0&amp;feed!V801,LARGE(INDEX(ISNUMBER(--MID(feed!V801,ROW($1:$5),1))*
ROW($1:$5),0),ROW($1:$5))+1,1)*10^ROW($1:$5)/10)</f>
        <v>0</v>
      </c>
      <c r="Y449">
        <f>feed!W801</f>
        <v>0</v>
      </c>
      <c r="Z449" s="4">
        <f>V449-H449*750-K449*375-L449*375</f>
        <v>22618</v>
      </c>
      <c r="AA449" s="8">
        <f>V449/N449</f>
        <v>45.442975206611571</v>
      </c>
      <c r="AB449" s="4">
        <f>N449/6</f>
        <v>100.83333333333333</v>
      </c>
      <c r="AC449" s="4">
        <f>V449/6</f>
        <v>4582.166666666667</v>
      </c>
    </row>
    <row r="450" spans="1:29" hidden="1" x14ac:dyDescent="0.25">
      <c r="A450" t="str">
        <f>feed!A620</f>
        <v>santau</v>
      </c>
      <c r="B450" t="str">
        <f>feed!B620</f>
        <v>tujutuju</v>
      </c>
      <c r="C450" t="str">
        <f>feed!C620</f>
        <v>PIRATES</v>
      </c>
      <c r="D450">
        <f>SUMPRODUCT(MID(0&amp;feed!D620,LARGE(INDEX(ISNUMBER(--MID(feed!D620,ROW($1:$19),1))*
ROW($1:$19),0),ROW($1:$19))+1,1)*10^ROW($1:$19)/10)</f>
        <v>101</v>
      </c>
      <c r="E450">
        <f>SUMPRODUCT(MID(0&amp;feed!E620,LARGE(INDEX(ISNUMBER(--MID(feed!E620,ROW($1:$19),1))*
ROW($1:$19),0),ROW($1:$19))+1,1)*10^ROW($1:$19)/10)</f>
        <v>0</v>
      </c>
      <c r="F450" t="str">
        <f>feed!F620</f>
        <v>First World War surplus</v>
      </c>
      <c r="G450" t="str">
        <f>feed!G620</f>
        <v>Gandhi-like</v>
      </c>
      <c r="H450">
        <f>SUMPRODUCT(MID(0&amp;feed!H620,LARGE(INDEX(ISNUMBER(--MID(feed!H620,ROW($1:$19),1))*
ROW($1:$19),0),ROW($1:$19))+1,1)*10^ROW($1:$19)/10)</f>
        <v>2</v>
      </c>
      <c r="I450" t="str">
        <f>feed!I620</f>
        <v>Good</v>
      </c>
      <c r="J450">
        <f>SUMPRODUCT(MID(0&amp;feed!J620,LARGE(INDEX(ISNUMBER(--MID(feed!J620,ROW($1:$19),1))*
ROW($1:$19),0),ROW($1:$19))+1,1)*10^ROW($1:$19)/10)</f>
        <v>9</v>
      </c>
      <c r="K450">
        <f>SUMPRODUCT(MID(0&amp;feed!K620,LARGE(INDEX(ISNUMBER(--MID(feed!K620,ROW($1:$19),1))*
ROW($1:$19),0),ROW($1:$19))+1,1)*10^ROW($1:$19)/10)</f>
        <v>18</v>
      </c>
      <c r="L450">
        <f>SUMPRODUCT(MID(0&amp;feed!L620,LARGE(INDEX(ISNUMBER(--MID(feed!L620,ROW($1:$19),1))*
ROW($1:$19),0),ROW($1:$19))+1,1)*10^ROW($1:$19)/10)</f>
        <v>6</v>
      </c>
      <c r="M450" t="str">
        <f>feed!M620</f>
        <v>Mixed Economy</v>
      </c>
      <c r="N450">
        <f>SUMPRODUCT(MID(0&amp;feed!N620,LARGE(INDEX(ISNUMBER(--MID(feed!N620,ROW($1:$5),1))*
ROW($1:$5),0),ROW($1:$5))+1,1)*10^ROW($1:$5)/10)</f>
        <v>962</v>
      </c>
      <c r="O450">
        <f>SUMPRODUCT(MID(0&amp;feed!O620,LARGE(INDEX(ISNUMBER(--MID(feed!O620,ROW($1:$5),1))*
ROW($1:$5),0),ROW($1:$5))+1,1)*10^ROW($1:$5)/10)</f>
        <v>5537</v>
      </c>
      <c r="P450" t="str">
        <f>feed!P620</f>
        <v>Untapped</v>
      </c>
      <c r="Q450">
        <f>IF(P450=0,40, IF(P450="Depleted",0, IF(P450="Near Depletion",10, IF(P450="Plentiful",70, IF(P450="Untapped",90,"Error")))))</f>
        <v>90</v>
      </c>
      <c r="R450" t="str">
        <f>feed!Q620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feed!R620</f>
        <v>Mesopotamia</v>
      </c>
      <c r="U450" t="str">
        <f>feed!S620</f>
        <v>Soviet Union</v>
      </c>
      <c r="V45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40078</v>
      </c>
      <c r="W450" t="str">
        <f>feed!U620</f>
        <v>http://blocgame.com/stats.php?id=64416</v>
      </c>
      <c r="X450" s="4">
        <f>SUMPRODUCT(MID(0&amp;feed!V620,LARGE(INDEX(ISNUMBER(--MID(feed!V620,ROW($1:$5),1))*
ROW($1:$5),0),ROW($1:$5))+1,1)*10^ROW($1:$5)/10)</f>
        <v>0</v>
      </c>
      <c r="Y450">
        <f>feed!W620</f>
        <v>0</v>
      </c>
      <c r="Z450" s="4">
        <f>V450-H450*750-K450*375-L450*375</f>
        <v>29578</v>
      </c>
      <c r="AA450" s="8">
        <f>V450/N450</f>
        <v>41.661122661122661</v>
      </c>
      <c r="AB450" s="4">
        <f>N450/6</f>
        <v>160.33333333333334</v>
      </c>
      <c r="AC450" s="4">
        <f>V450/6</f>
        <v>6679.666666666667</v>
      </c>
    </row>
    <row r="451" spans="1:29" hidden="1" x14ac:dyDescent="0.25">
      <c r="A451" t="str">
        <f>feed!A651</f>
        <v>Isla Grande</v>
      </c>
      <c r="B451" t="str">
        <f>feed!B651</f>
        <v>King Richard</v>
      </c>
      <c r="C451" t="str">
        <f>feed!C651</f>
        <v>PIRATES</v>
      </c>
      <c r="D451">
        <f>SUMPRODUCT(MID(0&amp;feed!D651,LARGE(INDEX(ISNUMBER(--MID(feed!D651,ROW($1:$19),1))*
ROW($1:$19),0),ROW($1:$19))+1,1)*10^ROW($1:$19)/10)</f>
        <v>83</v>
      </c>
      <c r="E451">
        <f>SUMPRODUCT(MID(0&amp;feed!E651,LARGE(INDEX(ISNUMBER(--MID(feed!E651,ROW($1:$19),1))*
ROW($1:$19),0),ROW($1:$19))+1,1)*10^ROW($1:$19)/10)</f>
        <v>1</v>
      </c>
      <c r="F451" t="str">
        <f>feed!F651</f>
        <v>Second World War surplus</v>
      </c>
      <c r="G451" t="str">
        <f>feed!G651</f>
        <v>Gandhi-like</v>
      </c>
      <c r="H451">
        <f>SUMPRODUCT(MID(0&amp;feed!H651,LARGE(INDEX(ISNUMBER(--MID(feed!H651,ROW($1:$19),1))*
ROW($1:$19),0),ROW($1:$19))+1,1)*10^ROW($1:$19)/10)</f>
        <v>2</v>
      </c>
      <c r="I451" t="str">
        <f>feed!I651</f>
        <v>Undisciplined Rabble</v>
      </c>
      <c r="J451">
        <f>SUMPRODUCT(MID(0&amp;feed!J651,LARGE(INDEX(ISNUMBER(--MID(feed!J651,ROW($1:$19),1))*
ROW($1:$19),0),ROW($1:$19))+1,1)*10^ROW($1:$19)/10)</f>
        <v>9</v>
      </c>
      <c r="K451">
        <f>SUMPRODUCT(MID(0&amp;feed!K651,LARGE(INDEX(ISNUMBER(--MID(feed!K651,ROW($1:$19),1))*
ROW($1:$19),0),ROW($1:$19))+1,1)*10^ROW($1:$19)/10)</f>
        <v>29</v>
      </c>
      <c r="L451">
        <f>SUMPRODUCT(MID(0&amp;feed!L651,LARGE(INDEX(ISNUMBER(--MID(feed!L651,ROW($1:$19),1))*
ROW($1:$19),0),ROW($1:$19))+1,1)*10^ROW($1:$19)/10)</f>
        <v>4</v>
      </c>
      <c r="M451" t="str">
        <f>feed!M651</f>
        <v>Central Planning</v>
      </c>
      <c r="N451">
        <f>SUMPRODUCT(MID(0&amp;feed!N651,LARGE(INDEX(ISNUMBER(--MID(feed!N651,ROW($1:$5),1))*
ROW($1:$5),0),ROW($1:$5))+1,1)*10^ROW($1:$5)/10)</f>
        <v>906</v>
      </c>
      <c r="O451">
        <f>SUMPRODUCT(MID(0&amp;feed!O651,LARGE(INDEX(ISNUMBER(--MID(feed!O651,ROW($1:$5),1))*
ROW($1:$5),0),ROW($1:$5))+1,1)*10^ROW($1:$5)/10)</f>
        <v>81</v>
      </c>
      <c r="P451" t="str">
        <f>feed!P651</f>
        <v>Untapped</v>
      </c>
      <c r="Q451">
        <f>IF(P451=0,40, IF(P451="Depleted",0, IF(P451="Near Depletion",10, IF(P451="Plentiful",70, IF(P451="Untapped",90,"Error")))))</f>
        <v>90</v>
      </c>
      <c r="R451" t="str">
        <f>feed!Q651</f>
        <v>Powerful</v>
      </c>
      <c r="S451">
        <f>IF(R451="None",0, IF(R451="Meagre",1.5, IF(R451="Small",3, IF(R451="Mediocre",4.5, IF(R451="Somewhat Large",6, IF(R451="Large",7.5, IF(R451="Powerful",9, IF(R451="Very Powerful",10,"Error"))))))))</f>
        <v>9</v>
      </c>
      <c r="T451" t="str">
        <f>feed!R651</f>
        <v>Caribbean</v>
      </c>
      <c r="U451" t="str">
        <f>feed!S651</f>
        <v>United States</v>
      </c>
      <c r="V4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34006</v>
      </c>
      <c r="W451" t="str">
        <f>feed!U651</f>
        <v>http://blocgame.com/stats.php?id=64171</v>
      </c>
      <c r="X451" s="4">
        <f>SUMPRODUCT(MID(0&amp;feed!V651,LARGE(INDEX(ISNUMBER(--MID(feed!V651,ROW($1:$5),1))*
ROW($1:$5),0),ROW($1:$5))+1,1)*10^ROW($1:$5)/10)</f>
        <v>0</v>
      </c>
      <c r="Y451">
        <f>feed!W651</f>
        <v>0</v>
      </c>
      <c r="Z451" s="4">
        <f>V451-H451*750-K451*375-L451*375</f>
        <v>20131</v>
      </c>
      <c r="AA451" s="8">
        <f>V451/N451</f>
        <v>37.53421633554084</v>
      </c>
      <c r="AB451" s="4">
        <f>N451/6</f>
        <v>151</v>
      </c>
      <c r="AC451" s="4">
        <f>V451/6</f>
        <v>5667.666666666667</v>
      </c>
    </row>
    <row r="452" spans="1:29" hidden="1" x14ac:dyDescent="0.25">
      <c r="A452" t="str">
        <f>feed!A559</f>
        <v>Apolosia</v>
      </c>
      <c r="B452" t="str">
        <f>feed!B559</f>
        <v>Myterius</v>
      </c>
      <c r="C452" t="str">
        <f>feed!C559</f>
        <v>The Order</v>
      </c>
      <c r="D452">
        <f>SUMPRODUCT(MID(0&amp;feed!D559,LARGE(INDEX(ISNUMBER(--MID(feed!D559,ROW($1:$19),1))*
ROW($1:$19),0),ROW($1:$19))+1,1)*10^ROW($1:$19)/10)</f>
        <v>79</v>
      </c>
      <c r="E452">
        <f>SUMPRODUCT(MID(0&amp;feed!E559,LARGE(INDEX(ISNUMBER(--MID(feed!E559,ROW($1:$19),1))*
ROW($1:$19),0),ROW($1:$19))+1,1)*10^ROW($1:$19)/10)</f>
        <v>1</v>
      </c>
      <c r="F452" t="str">
        <f>feed!F559</f>
        <v>Second World War surplus</v>
      </c>
      <c r="G452" t="str">
        <f>feed!G559</f>
        <v>Gandhi-like</v>
      </c>
      <c r="H452">
        <f>SUMPRODUCT(MID(0&amp;feed!H559,LARGE(INDEX(ISNUMBER(--MID(feed!H559,ROW($1:$19),1))*
ROW($1:$19),0),ROW($1:$19))+1,1)*10^ROW($1:$19)/10)</f>
        <v>2</v>
      </c>
      <c r="I452" t="str">
        <f>feed!I559</f>
        <v>Undisciplined Rabble</v>
      </c>
      <c r="J452">
        <f>SUMPRODUCT(MID(0&amp;feed!J559,LARGE(INDEX(ISNUMBER(--MID(feed!J559,ROW($1:$19),1))*
ROW($1:$19),0),ROW($1:$19))+1,1)*10^ROW($1:$19)/10)</f>
        <v>9</v>
      </c>
      <c r="K452">
        <f>SUMPRODUCT(MID(0&amp;feed!K559,LARGE(INDEX(ISNUMBER(--MID(feed!K559,ROW($1:$19),1))*
ROW($1:$19),0),ROW($1:$19))+1,1)*10^ROW($1:$19)/10)</f>
        <v>14</v>
      </c>
      <c r="L452">
        <f>SUMPRODUCT(MID(0&amp;feed!L559,LARGE(INDEX(ISNUMBER(--MID(feed!L559,ROW($1:$19),1))*
ROW($1:$19),0),ROW($1:$19))+1,1)*10^ROW($1:$19)/10)</f>
        <v>2</v>
      </c>
      <c r="M452" t="str">
        <f>feed!M559</f>
        <v>Mixed Economy</v>
      </c>
      <c r="N452">
        <f>SUMPRODUCT(MID(0&amp;feed!N559,LARGE(INDEX(ISNUMBER(--MID(feed!N559,ROW($1:$5),1))*
ROW($1:$5),0),ROW($1:$5))+1,1)*10^ROW($1:$5)/10)</f>
        <v>1109</v>
      </c>
      <c r="O452">
        <f>SUMPRODUCT(MID(0&amp;feed!O559,LARGE(INDEX(ISNUMBER(--MID(feed!O559,ROW($1:$5),1))*
ROW($1:$5),0),ROW($1:$5))+1,1)*10^ROW($1:$5)/10)</f>
        <v>251</v>
      </c>
      <c r="P452" t="str">
        <f>feed!P559</f>
        <v>Untapped</v>
      </c>
      <c r="Q452">
        <f>IF(P452=0,40, IF(P452="Depleted",0, IF(P452="Near Depletion",10, IF(P452="Plentiful",70, IF(P452="Untapped",90,"Error")))))</f>
        <v>90</v>
      </c>
      <c r="R452" t="str">
        <f>feed!Q559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feed!R559</f>
        <v>East Indies</v>
      </c>
      <c r="U452" t="str">
        <f>feed!S559</f>
        <v>United States</v>
      </c>
      <c r="V452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37163</v>
      </c>
      <c r="W452" t="str">
        <f>feed!U559</f>
        <v>http://blocgame.com/stats.php?id=64900</v>
      </c>
      <c r="X452" s="4">
        <f>SUMPRODUCT(MID(0&amp;feed!V559,LARGE(INDEX(ISNUMBER(--MID(feed!V559,ROW($1:$5),1))*
ROW($1:$5),0),ROW($1:$5))+1,1)*10^ROW($1:$5)/10)</f>
        <v>0</v>
      </c>
      <c r="Y452">
        <f>feed!W559</f>
        <v>0</v>
      </c>
      <c r="Z452" s="4">
        <f>V452-H452*750-K452*375-L452*375</f>
        <v>29663</v>
      </c>
      <c r="AA452" s="8">
        <f>V452/N452</f>
        <v>33.510369702434623</v>
      </c>
      <c r="AB452" s="4">
        <f>N452/6</f>
        <v>184.83333333333334</v>
      </c>
      <c r="AC452" s="4">
        <f>V452/6</f>
        <v>6193.833333333333</v>
      </c>
    </row>
    <row r="453" spans="1:29" hidden="1" x14ac:dyDescent="0.25">
      <c r="A453" t="str">
        <f>feed!A512</f>
        <v>oreoxmonster</v>
      </c>
      <c r="B453" t="str">
        <f>feed!B512</f>
        <v>haramxjadah</v>
      </c>
      <c r="C453" t="str">
        <f>feed!C512</f>
        <v>The Order</v>
      </c>
      <c r="D453">
        <f>SUMPRODUCT(MID(0&amp;feed!D512,LARGE(INDEX(ISNUMBER(--MID(feed!D512,ROW($1:$19),1))*
ROW($1:$19),0),ROW($1:$19))+1,1)*10^ROW($1:$19)/10)</f>
        <v>106</v>
      </c>
      <c r="E453">
        <f>SUMPRODUCT(MID(0&amp;feed!E512,LARGE(INDEX(ISNUMBER(--MID(feed!E512,ROW($1:$19),1))*
ROW($1:$19),0),ROW($1:$19))+1,1)*10^ROW($1:$19)/10)</f>
        <v>0</v>
      </c>
      <c r="F453" t="str">
        <f>feed!F512</f>
        <v>Second World War surplus</v>
      </c>
      <c r="G453" t="str">
        <f>feed!G512</f>
        <v>Gandhi-like</v>
      </c>
      <c r="H453">
        <f>SUMPRODUCT(MID(0&amp;feed!H512,LARGE(INDEX(ISNUMBER(--MID(feed!H512,ROW($1:$19),1))*
ROW($1:$19),0),ROW($1:$19))+1,1)*10^ROW($1:$19)/10)</f>
        <v>2</v>
      </c>
      <c r="I453" t="str">
        <f>feed!I512</f>
        <v>Good</v>
      </c>
      <c r="J453">
        <f>SUMPRODUCT(MID(0&amp;feed!J512,LARGE(INDEX(ISNUMBER(--MID(feed!J512,ROW($1:$19),1))*
ROW($1:$19),0),ROW($1:$19))+1,1)*10^ROW($1:$19)/10)</f>
        <v>9</v>
      </c>
      <c r="K453">
        <f>SUMPRODUCT(MID(0&amp;feed!K512,LARGE(INDEX(ISNUMBER(--MID(feed!K512,ROW($1:$19),1))*
ROW($1:$19),0),ROW($1:$19))+1,1)*10^ROW($1:$19)/10)</f>
        <v>14</v>
      </c>
      <c r="L453">
        <f>SUMPRODUCT(MID(0&amp;feed!L512,LARGE(INDEX(ISNUMBER(--MID(feed!L512,ROW($1:$19),1))*
ROW($1:$19),0),ROW($1:$19))+1,1)*10^ROW($1:$19)/10)</f>
        <v>14</v>
      </c>
      <c r="M453" t="str">
        <f>feed!M512</f>
        <v>Free Market</v>
      </c>
      <c r="N453">
        <f>SUMPRODUCT(MID(0&amp;feed!N512,LARGE(INDEX(ISNUMBER(--MID(feed!N512,ROW($1:$5),1))*
ROW($1:$5),0),ROW($1:$5))+1,1)*10^ROW($1:$5)/10)</f>
        <v>1238</v>
      </c>
      <c r="O453">
        <f>SUMPRODUCT(MID(0&amp;feed!O512,LARGE(INDEX(ISNUMBER(--MID(feed!O512,ROW($1:$5),1))*
ROW($1:$5),0),ROW($1:$5))+1,1)*10^ROW($1:$5)/10)</f>
        <v>4459</v>
      </c>
      <c r="P453" t="str">
        <f>feed!P512</f>
        <v>Near Depletion</v>
      </c>
      <c r="Q453">
        <f>IF(P453=0,40, IF(P453="Depleted",0, IF(P453="Near Depletion",10, IF(P453="Plentiful",70, IF(P453="Untapped",90,"Error")))))</f>
        <v>10</v>
      </c>
      <c r="R453" t="str">
        <f>feed!Q512</f>
        <v>Powerful</v>
      </c>
      <c r="S453">
        <f>IF(R453="None",0, IF(R453="Meagre",1.5, IF(R453="Small",3, IF(R453="Mediocre",4.5, IF(R453="Somewhat Large",6, IF(R453="Large",7.5, IF(R453="Powerful",9, IF(R453="Very Powerful",10,"Error"))))))))</f>
        <v>9</v>
      </c>
      <c r="T453" t="str">
        <f>feed!R512</f>
        <v>Persia</v>
      </c>
      <c r="U453" t="str">
        <f>feed!S512</f>
        <v>United States</v>
      </c>
      <c r="V453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35325</v>
      </c>
      <c r="W453" t="str">
        <f>feed!U512</f>
        <v>http://blocgame.com/stats.php?id=64351</v>
      </c>
      <c r="X453" s="4">
        <f>SUMPRODUCT(MID(0&amp;feed!V512,LARGE(INDEX(ISNUMBER(--MID(feed!V512,ROW($1:$5),1))*
ROW($1:$5),0),ROW($1:$5))+1,1)*10^ROW($1:$5)/10)</f>
        <v>0</v>
      </c>
      <c r="Y453">
        <f>feed!W512</f>
        <v>0</v>
      </c>
      <c r="Z453" s="4">
        <f>V453-H453*750-K453*375-L453*375</f>
        <v>23325</v>
      </c>
      <c r="AA453" s="8">
        <f>V453/N453</f>
        <v>28.533925686591274</v>
      </c>
      <c r="AB453" s="4">
        <f>N453/6</f>
        <v>206.33333333333334</v>
      </c>
      <c r="AC453" s="4">
        <f>V453/6</f>
        <v>5887.5</v>
      </c>
    </row>
    <row r="454" spans="1:29" hidden="1" x14ac:dyDescent="0.25">
      <c r="A454" t="str">
        <f>feed!A664</f>
        <v>PadangJarak</v>
      </c>
      <c r="B454" t="str">
        <f>feed!B664</f>
        <v>PadangJarak</v>
      </c>
      <c r="C454" t="str">
        <f>feed!C664</f>
        <v>Celestial Beingsï¿½</v>
      </c>
      <c r="D454">
        <f>SUMPRODUCT(MID(0&amp;feed!D664,LARGE(INDEX(ISNUMBER(--MID(feed!D664,ROW($1:$19),1))*
ROW($1:$19),0),ROW($1:$19))+1,1)*10^ROW($1:$19)/10)</f>
        <v>16</v>
      </c>
      <c r="E454">
        <f>SUMPRODUCT(MID(0&amp;feed!E664,LARGE(INDEX(ISNUMBER(--MID(feed!E664,ROW($1:$19),1))*
ROW($1:$19),0),ROW($1:$19))+1,1)*10^ROW($1:$19)/10)</f>
        <v>0</v>
      </c>
      <c r="F454" t="str">
        <f>feed!F664</f>
        <v>Second World War surplus</v>
      </c>
      <c r="G454" t="str">
        <f>feed!G664</f>
        <v>Angelic</v>
      </c>
      <c r="H454">
        <f>SUMPRODUCT(MID(0&amp;feed!H664,LARGE(INDEX(ISNUMBER(--MID(feed!H664,ROW($1:$19),1))*
ROW($1:$19),0),ROW($1:$19))+1,1)*10^ROW($1:$19)/10)</f>
        <v>2</v>
      </c>
      <c r="I454" t="str">
        <f>feed!I664</f>
        <v>Elite</v>
      </c>
      <c r="J454">
        <f>SUMPRODUCT(MID(0&amp;feed!J664,LARGE(INDEX(ISNUMBER(--MID(feed!J664,ROW($1:$19),1))*
ROW($1:$19),0),ROW($1:$19))+1,1)*10^ROW($1:$19)/10)</f>
        <v>9</v>
      </c>
      <c r="K454">
        <f>SUMPRODUCT(MID(0&amp;feed!K664,LARGE(INDEX(ISNUMBER(--MID(feed!K664,ROW($1:$19),1))*
ROW($1:$19),0),ROW($1:$19))+1,1)*10^ROW($1:$19)/10)</f>
        <v>11</v>
      </c>
      <c r="L454">
        <f>SUMPRODUCT(MID(0&amp;feed!L664,LARGE(INDEX(ISNUMBER(--MID(feed!L664,ROW($1:$19),1))*
ROW($1:$19),0),ROW($1:$19))+1,1)*10^ROW($1:$19)/10)</f>
        <v>4</v>
      </c>
      <c r="M454" t="str">
        <f>feed!M664</f>
        <v>Mixed Economy</v>
      </c>
      <c r="N454">
        <f>SUMPRODUCT(MID(0&amp;feed!N664,LARGE(INDEX(ISNUMBER(--MID(feed!N664,ROW($1:$5),1))*
ROW($1:$5),0),ROW($1:$5))+1,1)*10^ROW($1:$5)/10)</f>
        <v>883</v>
      </c>
      <c r="O454">
        <f>SUMPRODUCT(MID(0&amp;feed!O664,LARGE(INDEX(ISNUMBER(--MID(feed!O664,ROW($1:$5),1))*
ROW($1:$5),0),ROW($1:$5))+1,1)*10^ROW($1:$5)/10)</f>
        <v>423</v>
      </c>
      <c r="P454" t="str">
        <f>feed!P664</f>
        <v>Untapped</v>
      </c>
      <c r="Q454">
        <f>IF(P454=0,40, IF(P454="Depleted",0, IF(P454="Near Depletion",10, IF(P454="Plentiful",70, IF(P454="Untapped",90,"Error")))))</f>
        <v>90</v>
      </c>
      <c r="R454" t="str">
        <f>feed!Q664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feed!R664</f>
        <v>Guinea</v>
      </c>
      <c r="U454" t="str">
        <f>feed!S664</f>
        <v>Neutral</v>
      </c>
      <c r="V45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454" t="str">
        <f>feed!U664</f>
        <v>http://blocgame.com/stats.php?id=64954</v>
      </c>
      <c r="X454" s="4">
        <f>SUMPRODUCT(MID(0&amp;feed!V664,LARGE(INDEX(ISNUMBER(--MID(feed!V664,ROW($1:$5),1))*
ROW($1:$5),0),ROW($1:$5))+1,1)*10^ROW($1:$5)/10)</f>
        <v>0</v>
      </c>
      <c r="Y454">
        <f>feed!W664</f>
        <v>0</v>
      </c>
      <c r="Z454" s="4">
        <f>V454-H454*750-K454*375-L454*375</f>
        <v>12875</v>
      </c>
      <c r="AA454" s="8">
        <f>V454/N454</f>
        <v>22.650056625141563</v>
      </c>
      <c r="AB454" s="4">
        <f>N454/6</f>
        <v>147.16666666666666</v>
      </c>
      <c r="AC454" s="4">
        <f>V454/6</f>
        <v>3333.3333333333335</v>
      </c>
    </row>
    <row r="455" spans="1:29" hidden="1" x14ac:dyDescent="0.25">
      <c r="A455" t="str">
        <f>feed!A272</f>
        <v>Borgasha</v>
      </c>
      <c r="B455" t="str">
        <f>feed!B272</f>
        <v>Magus Evergreen</v>
      </c>
      <c r="C455" t="str">
        <f>feed!C272</f>
        <v>The Order</v>
      </c>
      <c r="D455">
        <f>SUMPRODUCT(MID(0&amp;feed!D272,LARGE(INDEX(ISNUMBER(--MID(feed!D272,ROW($1:$19),1))*
ROW($1:$19),0),ROW($1:$19))+1,1)*10^ROW($1:$19)/10)</f>
        <v>95</v>
      </c>
      <c r="E455">
        <f>SUMPRODUCT(MID(0&amp;feed!E272,LARGE(INDEX(ISNUMBER(--MID(feed!E272,ROW($1:$19),1))*
ROW($1:$19),0),ROW($1:$19))+1,1)*10^ROW($1:$19)/10)</f>
        <v>7</v>
      </c>
      <c r="F455" t="str">
        <f>feed!F272</f>
        <v>Second World War surplus</v>
      </c>
      <c r="G455" t="str">
        <f>feed!G272</f>
        <v>Gandhi-like</v>
      </c>
      <c r="H455">
        <f>SUMPRODUCT(MID(0&amp;feed!H272,LARGE(INDEX(ISNUMBER(--MID(feed!H272,ROW($1:$19),1))*
ROW($1:$19),0),ROW($1:$19))+1,1)*10^ROW($1:$19)/10)</f>
        <v>2</v>
      </c>
      <c r="I455" t="str">
        <f>feed!I272</f>
        <v>Good</v>
      </c>
      <c r="J455">
        <f>SUMPRODUCT(MID(0&amp;feed!J272,LARGE(INDEX(ISNUMBER(--MID(feed!J272,ROW($1:$19),1))*
ROW($1:$19),0),ROW($1:$19))+1,1)*10^ROW($1:$19)/10)</f>
        <v>9</v>
      </c>
      <c r="K455">
        <f>SUMPRODUCT(MID(0&amp;feed!K272,LARGE(INDEX(ISNUMBER(--MID(feed!K272,ROW($1:$19),1))*
ROW($1:$19),0),ROW($1:$19))+1,1)*10^ROW($1:$19)/10)</f>
        <v>15</v>
      </c>
      <c r="L455">
        <f>SUMPRODUCT(MID(0&amp;feed!L272,LARGE(INDEX(ISNUMBER(--MID(feed!L272,ROW($1:$19),1))*
ROW($1:$19),0),ROW($1:$19))+1,1)*10^ROW($1:$19)/10)</f>
        <v>10</v>
      </c>
      <c r="M455" t="str">
        <f>feed!M272</f>
        <v>Central Planning</v>
      </c>
      <c r="N455">
        <f>SUMPRODUCT(MID(0&amp;feed!N272,LARGE(INDEX(ISNUMBER(--MID(feed!N272,ROW($1:$5),1))*
ROW($1:$5),0),ROW($1:$5))+1,1)*10^ROW($1:$5)/10)</f>
        <v>2158</v>
      </c>
      <c r="O455">
        <f>SUMPRODUCT(MID(0&amp;feed!O272,LARGE(INDEX(ISNUMBER(--MID(feed!O272,ROW($1:$5),1))*
ROW($1:$5),0),ROW($1:$5))+1,1)*10^ROW($1:$5)/10)</f>
        <v>7009</v>
      </c>
      <c r="P455" t="str">
        <f>feed!P272</f>
        <v>Untapped</v>
      </c>
      <c r="Q455">
        <f>IF(P455=0,40, IF(P455="Depleted",0, IF(P455="Near Depletion",10, IF(P455="Plentiful",70, IF(P455="Untapped",90,"Error")))))</f>
        <v>90</v>
      </c>
      <c r="R455" t="str">
        <f>feed!Q272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feed!R272</f>
        <v>Atlas</v>
      </c>
      <c r="U455" t="str">
        <f>feed!S272</f>
        <v>Soviet Union</v>
      </c>
      <c r="V455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44261</v>
      </c>
      <c r="W455" t="str">
        <f>feed!U272</f>
        <v>http://blocgame.com/stats.php?id=63407</v>
      </c>
      <c r="X455" s="4">
        <f>SUMPRODUCT(MID(0&amp;feed!V272,LARGE(INDEX(ISNUMBER(--MID(feed!V272,ROW($1:$5),1))*
ROW($1:$5),0),ROW($1:$5))+1,1)*10^ROW($1:$5)/10)</f>
        <v>0</v>
      </c>
      <c r="Y455">
        <f>feed!W272</f>
        <v>0</v>
      </c>
      <c r="Z455" s="4">
        <f>V455-H455*750-K455*375-L455*375</f>
        <v>33386</v>
      </c>
      <c r="AA455" s="8">
        <f>V455/N455</f>
        <v>20.510194624652456</v>
      </c>
      <c r="AB455" s="4">
        <f>N455/6</f>
        <v>359.66666666666669</v>
      </c>
      <c r="AC455" s="4">
        <f>V455/6</f>
        <v>7376.833333333333</v>
      </c>
    </row>
    <row r="456" spans="1:29" hidden="1" x14ac:dyDescent="0.25">
      <c r="A456" t="str">
        <f>feed!A304</f>
        <v>Stings</v>
      </c>
      <c r="B456" t="str">
        <f>feed!B304</f>
        <v>Sting</v>
      </c>
      <c r="C456" t="str">
        <f>feed!C304</f>
        <v>The Federal Colonies</v>
      </c>
      <c r="D456">
        <f>SUMPRODUCT(MID(0&amp;feed!D304,LARGE(INDEX(ISNUMBER(--MID(feed!D304,ROW($1:$19),1))*
ROW($1:$19),0),ROW($1:$19))+1,1)*10^ROW($1:$19)/10)</f>
        <v>125</v>
      </c>
      <c r="E456">
        <f>SUMPRODUCT(MID(0&amp;feed!E304,LARGE(INDEX(ISNUMBER(--MID(feed!E304,ROW($1:$19),1))*
ROW($1:$19),0),ROW($1:$19))+1,1)*10^ROW($1:$19)/10)</f>
        <v>1</v>
      </c>
      <c r="F456" t="str">
        <f>feed!F304</f>
        <v>Korean War surplus</v>
      </c>
      <c r="G456" t="str">
        <f>feed!G304</f>
        <v>Good</v>
      </c>
      <c r="H456">
        <f>SUMPRODUCT(MID(0&amp;feed!H304,LARGE(INDEX(ISNUMBER(--MID(feed!H304,ROW($1:$19),1))*
ROW($1:$19),0),ROW($1:$19))+1,1)*10^ROW($1:$19)/10)</f>
        <v>2</v>
      </c>
      <c r="I456" t="str">
        <f>feed!I304</f>
        <v>Standard</v>
      </c>
      <c r="J456">
        <f>SUMPRODUCT(MID(0&amp;feed!J304,LARGE(INDEX(ISNUMBER(--MID(feed!J304,ROW($1:$19),1))*
ROW($1:$19),0),ROW($1:$19))+1,1)*10^ROW($1:$19)/10)</f>
        <v>9</v>
      </c>
      <c r="K456">
        <f>SUMPRODUCT(MID(0&amp;feed!K304,LARGE(INDEX(ISNUMBER(--MID(feed!K304,ROW($1:$19),1))*
ROW($1:$19),0),ROW($1:$19))+1,1)*10^ROW($1:$19)/10)</f>
        <v>19</v>
      </c>
      <c r="L456">
        <f>SUMPRODUCT(MID(0&amp;feed!L304,LARGE(INDEX(ISNUMBER(--MID(feed!L304,ROW($1:$19),1))*
ROW($1:$19),0),ROW($1:$19))+1,1)*10^ROW($1:$19)/10)</f>
        <v>21</v>
      </c>
      <c r="M456" t="str">
        <f>feed!M304</f>
        <v>Free Market</v>
      </c>
      <c r="N456">
        <f>SUMPRODUCT(MID(0&amp;feed!N304,LARGE(INDEX(ISNUMBER(--MID(feed!N304,ROW($1:$5),1))*
ROW($1:$5),0),ROW($1:$5))+1,1)*10^ROW($1:$5)/10)</f>
        <v>2049</v>
      </c>
      <c r="O456">
        <f>SUMPRODUCT(MID(0&amp;feed!O304,LARGE(INDEX(ISNUMBER(--MID(feed!O304,ROW($1:$5),1))*
ROW($1:$5),0),ROW($1:$5))+1,1)*10^ROW($1:$5)/10)</f>
        <v>3913</v>
      </c>
      <c r="P456" t="str">
        <f>feed!P304</f>
        <v>Untapped</v>
      </c>
      <c r="Q456">
        <f>IF(P456=0,40, IF(P456="Depleted",0, IF(P456="Near Depletion",10, IF(P456="Plentiful",70, IF(P456="Untapped",90,"Error")))))</f>
        <v>90</v>
      </c>
      <c r="R456" t="str">
        <f>feed!Q304</f>
        <v>Very Powerful</v>
      </c>
      <c r="S456">
        <f>IF(R456="None",0, IF(R456="Meagre",1.5, IF(R456="Small",3, IF(R456="Mediocre",4.5, IF(R456="Somewhat Large",6, IF(R456="Large",7.5, IF(R456="Powerful",9, IF(R456="Very Powerful",10,"Error"))))))))</f>
        <v>10</v>
      </c>
      <c r="T456" t="str">
        <f>feed!R304</f>
        <v>Mesopotamia</v>
      </c>
      <c r="U456" t="str">
        <f>feed!S304</f>
        <v>United States</v>
      </c>
      <c r="V456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29507</v>
      </c>
      <c r="W456" t="str">
        <f>feed!U304</f>
        <v>http://blocgame.com/stats.php?id=62660</v>
      </c>
      <c r="X456" s="4">
        <f>SUMPRODUCT(MID(0&amp;feed!V304,LARGE(INDEX(ISNUMBER(--MID(feed!V304,ROW($1:$5),1))*
ROW($1:$5),0),ROW($1:$5))+1,1)*10^ROW($1:$5)/10)</f>
        <v>0</v>
      </c>
      <c r="Y456">
        <f>feed!W304</f>
        <v>0</v>
      </c>
      <c r="Z456" s="4">
        <f>V456-H456*750-K456*375-L456*375</f>
        <v>13007</v>
      </c>
      <c r="AA456" s="8">
        <f>V456/N456</f>
        <v>14.400683260126891</v>
      </c>
      <c r="AB456" s="4">
        <f>N456/6</f>
        <v>341.5</v>
      </c>
      <c r="AC456" s="4">
        <f>V456/6</f>
        <v>4917.833333333333</v>
      </c>
    </row>
    <row r="457" spans="1:29" hidden="1" x14ac:dyDescent="0.25">
      <c r="A457" t="str">
        <f>feed!A546</f>
        <v>Qastury</v>
      </c>
      <c r="B457" t="str">
        <f>feed!B546</f>
        <v>kasturi</v>
      </c>
      <c r="C457" t="str">
        <f>feed!C546</f>
        <v>PIRATES</v>
      </c>
      <c r="D457">
        <f>SUMPRODUCT(MID(0&amp;feed!D546,LARGE(INDEX(ISNUMBER(--MID(feed!D546,ROW($1:$19),1))*
ROW($1:$19),0),ROW($1:$19))+1,1)*10^ROW($1:$19)/10)</f>
        <v>89</v>
      </c>
      <c r="E457">
        <f>SUMPRODUCT(MID(0&amp;feed!E546,LARGE(INDEX(ISNUMBER(--MID(feed!E546,ROW($1:$19),1))*
ROW($1:$19),0),ROW($1:$19))+1,1)*10^ROW($1:$19)/10)</f>
        <v>4</v>
      </c>
      <c r="F457" t="str">
        <f>feed!F546</f>
        <v>Korean War surplus</v>
      </c>
      <c r="G457" t="str">
        <f>feed!G546</f>
        <v>Gandhi-like</v>
      </c>
      <c r="H457">
        <f>SUMPRODUCT(MID(0&amp;feed!H546,LARGE(INDEX(ISNUMBER(--MID(feed!H546,ROW($1:$19),1))*
ROW($1:$19),0),ROW($1:$19))+1,1)*10^ROW($1:$19)/10)</f>
        <v>2</v>
      </c>
      <c r="I457" t="str">
        <f>feed!I546</f>
        <v>Poor</v>
      </c>
      <c r="J457">
        <f>SUMPRODUCT(MID(0&amp;feed!J546,LARGE(INDEX(ISNUMBER(--MID(feed!J546,ROW($1:$19),1))*
ROW($1:$19),0),ROW($1:$19))+1,1)*10^ROW($1:$19)/10)</f>
        <v>9</v>
      </c>
      <c r="K457">
        <f>SUMPRODUCT(MID(0&amp;feed!K546,LARGE(INDEX(ISNUMBER(--MID(feed!K546,ROW($1:$19),1))*
ROW($1:$19),0),ROW($1:$19))+1,1)*10^ROW($1:$19)/10)</f>
        <v>8</v>
      </c>
      <c r="L457">
        <f>SUMPRODUCT(MID(0&amp;feed!L546,LARGE(INDEX(ISNUMBER(--MID(feed!L546,ROW($1:$19),1))*
ROW($1:$19),0),ROW($1:$19))+1,1)*10^ROW($1:$19)/10)</f>
        <v>5</v>
      </c>
      <c r="M457" t="str">
        <f>feed!M546</f>
        <v>Free Market</v>
      </c>
      <c r="N457">
        <f>SUMPRODUCT(MID(0&amp;feed!N546,LARGE(INDEX(ISNUMBER(--MID(feed!N546,ROW($1:$5),1))*
ROW($1:$5),0),ROW($1:$5))+1,1)*10^ROW($1:$5)/10)</f>
        <v>1146</v>
      </c>
      <c r="O457">
        <f>SUMPRODUCT(MID(0&amp;feed!O546,LARGE(INDEX(ISNUMBER(--MID(feed!O546,ROW($1:$5),1))*
ROW($1:$5),0),ROW($1:$5))+1,1)*10^ROW($1:$5)/10)</f>
        <v>954</v>
      </c>
      <c r="P457" t="str">
        <f>feed!P546</f>
        <v>Untapped</v>
      </c>
      <c r="Q457">
        <f>IF(P457=0,40, IF(P457="Depleted",0, IF(P457="Near Depletion",10, IF(P457="Plentiful",70, IF(P457="Untapped",90,"Error")))))</f>
        <v>90</v>
      </c>
      <c r="R457" t="str">
        <f>feed!Q546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feed!R546</f>
        <v>Atlas</v>
      </c>
      <c r="U457" t="str">
        <f>feed!S546</f>
        <v>Neutral</v>
      </c>
      <c r="V457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13310</v>
      </c>
      <c r="W457" t="str">
        <f>feed!U546</f>
        <v>http://blocgame.com/stats.php?id=61699</v>
      </c>
      <c r="X457" s="4">
        <f>SUMPRODUCT(MID(0&amp;feed!V546,LARGE(INDEX(ISNUMBER(--MID(feed!V546,ROW($1:$5),1))*
ROW($1:$5),0),ROW($1:$5))+1,1)*10^ROW($1:$5)/10)</f>
        <v>0</v>
      </c>
      <c r="Y457">
        <f>feed!W546</f>
        <v>0</v>
      </c>
      <c r="Z457" s="4">
        <f>V457-H457*750-K457*375-L457*375</f>
        <v>6935</v>
      </c>
      <c r="AA457" s="8">
        <f>V457/N457</f>
        <v>11.614310645724258</v>
      </c>
      <c r="AB457" s="4">
        <f>N457/6</f>
        <v>191</v>
      </c>
      <c r="AC457" s="4">
        <f>V457/6</f>
        <v>2218.3333333333335</v>
      </c>
    </row>
    <row r="458" spans="1:29" hidden="1" x14ac:dyDescent="0.25">
      <c r="A458" t="str">
        <f>feed!A446</f>
        <v>Shinjukus</v>
      </c>
      <c r="B458" t="str">
        <f>feed!B446</f>
        <v>Lord Yaz</v>
      </c>
      <c r="C458" t="str">
        <f>feed!C446</f>
        <v>Interpol</v>
      </c>
      <c r="D458">
        <f>SUMPRODUCT(MID(0&amp;feed!D446,LARGE(INDEX(ISNUMBER(--MID(feed!D446,ROW($1:$19),1))*
ROW($1:$19),0),ROW($1:$19))+1,1)*10^ROW($1:$19)/10)</f>
        <v>32</v>
      </c>
      <c r="E458">
        <f>SUMPRODUCT(MID(0&amp;feed!E446,LARGE(INDEX(ISNUMBER(--MID(feed!E446,ROW($1:$19),1))*
ROW($1:$19),0),ROW($1:$19))+1,1)*10^ROW($1:$19)/10)</f>
        <v>1</v>
      </c>
      <c r="F458" t="str">
        <f>feed!F446</f>
        <v>Second World War surplus</v>
      </c>
      <c r="G458" t="str">
        <f>feed!G446</f>
        <v>Gandhi-like</v>
      </c>
      <c r="H458">
        <f>SUMPRODUCT(MID(0&amp;feed!H446,LARGE(INDEX(ISNUMBER(--MID(feed!H446,ROW($1:$19),1))*
ROW($1:$19),0),ROW($1:$19))+1,1)*10^ROW($1:$19)/10)</f>
        <v>2</v>
      </c>
      <c r="I458" t="str">
        <f>feed!I446</f>
        <v>Undisciplined Rabble</v>
      </c>
      <c r="J458">
        <f>SUMPRODUCT(MID(0&amp;feed!J446,LARGE(INDEX(ISNUMBER(--MID(feed!J446,ROW($1:$19),1))*
ROW($1:$19),0),ROW($1:$19))+1,1)*10^ROW($1:$19)/10)</f>
        <v>9</v>
      </c>
      <c r="K458">
        <f>SUMPRODUCT(MID(0&amp;feed!K446,LARGE(INDEX(ISNUMBER(--MID(feed!K446,ROW($1:$19),1))*
ROW($1:$19),0),ROW($1:$19))+1,1)*10^ROW($1:$19)/10)</f>
        <v>24</v>
      </c>
      <c r="L458">
        <f>SUMPRODUCT(MID(0&amp;feed!L446,LARGE(INDEX(ISNUMBER(--MID(feed!L446,ROW($1:$19),1))*
ROW($1:$19),0),ROW($1:$19))+1,1)*10^ROW($1:$19)/10)</f>
        <v>5</v>
      </c>
      <c r="M458" t="str">
        <f>feed!M446</f>
        <v>Mixed Economy</v>
      </c>
      <c r="N458">
        <f>SUMPRODUCT(MID(0&amp;feed!N446,LARGE(INDEX(ISNUMBER(--MID(feed!N446,ROW($1:$5),1))*
ROW($1:$5),0),ROW($1:$5))+1,1)*10^ROW($1:$5)/10)</f>
        <v>1500</v>
      </c>
      <c r="O458">
        <f>SUMPRODUCT(MID(0&amp;feed!O446,LARGE(INDEX(ISNUMBER(--MID(feed!O446,ROW($1:$5),1))*
ROW($1:$5),0),ROW($1:$5))+1,1)*10^ROW($1:$5)/10)</f>
        <v>0</v>
      </c>
      <c r="P458" t="str">
        <f>feed!P446</f>
        <v>Near Depletion</v>
      </c>
      <c r="Q458">
        <f>IF(P458=0,40, IF(P458="Depleted",0, IF(P458="Near Depletion",10, IF(P458="Plentiful",70, IF(P458="Untapped",90,"Error")))))</f>
        <v>10</v>
      </c>
      <c r="R458" t="str">
        <f>feed!Q446</f>
        <v>Somewhat Large</v>
      </c>
      <c r="S458">
        <f>IF(R458="None",0, IF(R458="Meagre",1.5, IF(R458="Small",3, IF(R458="Mediocre",4.5, IF(R458="Somewhat Large",6, IF(R458="Large",7.5, IF(R458="Powerful",9, IF(R458="Very Powerful",10,"Error"))))))))</f>
        <v>6</v>
      </c>
      <c r="T458" t="str">
        <f>feed!R446</f>
        <v>Pacific Rim</v>
      </c>
      <c r="U458" t="str">
        <f>feed!S446</f>
        <v>United States</v>
      </c>
      <c r="V45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13736</v>
      </c>
      <c r="W458" t="str">
        <f>feed!U446</f>
        <v>http://blocgame.com/stats.php?id=64048</v>
      </c>
      <c r="X458" s="4">
        <f>SUMPRODUCT(MID(0&amp;feed!V446,LARGE(INDEX(ISNUMBER(--MID(feed!V446,ROW($1:$5),1))*
ROW($1:$5),0),ROW($1:$5))+1,1)*10^ROW($1:$5)/10)</f>
        <v>0</v>
      </c>
      <c r="Y458">
        <f>feed!W446</f>
        <v>0</v>
      </c>
      <c r="Z458" s="4">
        <f>V458-H458*750-K458*375-L458*375</f>
        <v>1361</v>
      </c>
      <c r="AA458" s="8">
        <f>V458/N458</f>
        <v>9.1573333333333338</v>
      </c>
      <c r="AB458" s="4">
        <f>N458/6</f>
        <v>250</v>
      </c>
      <c r="AC458" s="4">
        <f>V458/6</f>
        <v>2289.3333333333335</v>
      </c>
    </row>
    <row r="459" spans="1:29" hidden="1" x14ac:dyDescent="0.25">
      <c r="A459" t="str">
        <f>feed!A171</f>
        <v>Jerung Hantu</v>
      </c>
      <c r="B459" t="str">
        <f>feed!B171</f>
        <v>Syark Land</v>
      </c>
      <c r="C459" t="str">
        <f>feed!C171</f>
        <v>SPQR</v>
      </c>
      <c r="D459">
        <f>SUMPRODUCT(MID(0&amp;feed!D171,LARGE(INDEX(ISNUMBER(--MID(feed!D171,ROW($1:$19),1))*
ROW($1:$19),0),ROW($1:$19))+1,1)*10^ROW($1:$19)/10)</f>
        <v>50</v>
      </c>
      <c r="E459">
        <f>SUMPRODUCT(MID(0&amp;feed!E171,LARGE(INDEX(ISNUMBER(--MID(feed!E171,ROW($1:$19),1))*
ROW($1:$19),0),ROW($1:$19))+1,1)*10^ROW($1:$19)/10)</f>
        <v>5</v>
      </c>
      <c r="F459" t="str">
        <f>feed!F171</f>
        <v>Second World War surplus</v>
      </c>
      <c r="G459" t="str">
        <f>feed!G171</f>
        <v>Gandhi-like</v>
      </c>
      <c r="H459">
        <f>SUMPRODUCT(MID(0&amp;feed!H171,LARGE(INDEX(ISNUMBER(--MID(feed!H171,ROW($1:$19),1))*
ROW($1:$19),0),ROW($1:$19))+1,1)*10^ROW($1:$19)/10)</f>
        <v>2</v>
      </c>
      <c r="I459" t="str">
        <f>feed!I171</f>
        <v>Good</v>
      </c>
      <c r="J459">
        <f>SUMPRODUCT(MID(0&amp;feed!J171,LARGE(INDEX(ISNUMBER(--MID(feed!J171,ROW($1:$19),1))*
ROW($1:$19),0),ROW($1:$19))+1,1)*10^ROW($1:$19)/10)</f>
        <v>9</v>
      </c>
      <c r="K459">
        <f>SUMPRODUCT(MID(0&amp;feed!K171,LARGE(INDEX(ISNUMBER(--MID(feed!K171,ROW($1:$19),1))*
ROW($1:$19),0),ROW($1:$19))+1,1)*10^ROW($1:$19)/10)</f>
        <v>3</v>
      </c>
      <c r="L459">
        <f>SUMPRODUCT(MID(0&amp;feed!L171,LARGE(INDEX(ISNUMBER(--MID(feed!L171,ROW($1:$19),1))*
ROW($1:$19),0),ROW($1:$19))+1,1)*10^ROW($1:$19)/10)</f>
        <v>3</v>
      </c>
      <c r="M459" t="str">
        <f>feed!M171</f>
        <v>Free Market</v>
      </c>
      <c r="N459">
        <f>SUMPRODUCT(MID(0&amp;feed!N171,LARGE(INDEX(ISNUMBER(--MID(feed!N171,ROW($1:$5),1))*
ROW($1:$5),0),ROW($1:$5))+1,1)*10^ROW($1:$5)/10)</f>
        <v>2742</v>
      </c>
      <c r="O459">
        <f>SUMPRODUCT(MID(0&amp;feed!O171,LARGE(INDEX(ISNUMBER(--MID(feed!O171,ROW($1:$5),1))*
ROW($1:$5),0),ROW($1:$5))+1,1)*10^ROW($1:$5)/10)</f>
        <v>166</v>
      </c>
      <c r="P459" t="str">
        <f>feed!P171</f>
        <v>Untapped</v>
      </c>
      <c r="Q459">
        <f>IF(P459=0,40, IF(P459="Depleted",0, IF(P459="Near Depletion",10, IF(P459="Plentiful",70, IF(P459="Untapped",90,"Error")))))</f>
        <v>90</v>
      </c>
      <c r="R459" t="str">
        <f>feed!Q171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feed!R171</f>
        <v>Arabia</v>
      </c>
      <c r="U459" t="str">
        <f>feed!S171</f>
        <v>United States</v>
      </c>
      <c r="V459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4075</v>
      </c>
      <c r="W459" t="str">
        <f>feed!U171</f>
        <v>http://blocgame.com/stats.php?id=60505</v>
      </c>
      <c r="X459" s="4">
        <f>SUMPRODUCT(MID(0&amp;feed!V171,LARGE(INDEX(ISNUMBER(--MID(feed!V171,ROW($1:$5),1))*
ROW($1:$5),0),ROW($1:$5))+1,1)*10^ROW($1:$5)/10)</f>
        <v>0</v>
      </c>
      <c r="Y459">
        <f>feed!W171</f>
        <v>0</v>
      </c>
      <c r="Z459" s="4">
        <f>V459-H459*750-K459*375-L459*375</f>
        <v>325</v>
      </c>
      <c r="AA459" s="8">
        <f>V459/N459</f>
        <v>1.486141502552881</v>
      </c>
      <c r="AB459" s="4">
        <f>N459/6</f>
        <v>457</v>
      </c>
      <c r="AC459" s="4">
        <f>V459/6</f>
        <v>679.16666666666663</v>
      </c>
    </row>
    <row r="460" spans="1:29" hidden="1" x14ac:dyDescent="0.25">
      <c r="A460" t="str">
        <f>feed!A1052</f>
        <v>red</v>
      </c>
      <c r="B460" t="str">
        <f>feed!B1052</f>
        <v>ders</v>
      </c>
      <c r="C460" t="str">
        <f>feed!C1052</f>
        <v>Steel Brotherhood</v>
      </c>
      <c r="D460">
        <f>SUMPRODUCT(MID(0&amp;feed!D1052,LARGE(INDEX(ISNUMBER(--MID(feed!D1052,ROW($1:$19),1))*
ROW($1:$19),0),ROW($1:$19))+1,1)*10^ROW($1:$19)/10)</f>
        <v>94</v>
      </c>
      <c r="E460">
        <f>SUMPRODUCT(MID(0&amp;feed!E1052,LARGE(INDEX(ISNUMBER(--MID(feed!E1052,ROW($1:$19),1))*
ROW($1:$19),0),ROW($1:$19))+1,1)*10^ROW($1:$19)/10)</f>
        <v>0</v>
      </c>
      <c r="F460" t="str">
        <f>feed!F1052</f>
        <v>First World War surplus</v>
      </c>
      <c r="G460" t="str">
        <f>feed!G1052</f>
        <v>Angelic</v>
      </c>
      <c r="H460">
        <f>SUMPRODUCT(MID(0&amp;feed!H1052,LARGE(INDEX(ISNUMBER(--MID(feed!H1052,ROW($1:$19),1))*
ROW($1:$19),0),ROW($1:$19))+1,1)*10^ROW($1:$19)/10)</f>
        <v>2</v>
      </c>
      <c r="I460" t="str">
        <f>feed!I1052</f>
        <v>Undisciplined Rabble</v>
      </c>
      <c r="J460">
        <f>SUMPRODUCT(MID(0&amp;feed!J1052,LARGE(INDEX(ISNUMBER(--MID(feed!J1052,ROW($1:$19),1))*
ROW($1:$19),0),ROW($1:$19))+1,1)*10^ROW($1:$19)/10)</f>
        <v>8</v>
      </c>
      <c r="K460">
        <f>SUMPRODUCT(MID(0&amp;feed!K1052,LARGE(INDEX(ISNUMBER(--MID(feed!K1052,ROW($1:$19),1))*
ROW($1:$19),0),ROW($1:$19))+1,1)*10^ROW($1:$19)/10)</f>
        <v>7</v>
      </c>
      <c r="L460">
        <f>SUMPRODUCT(MID(0&amp;feed!L1052,LARGE(INDEX(ISNUMBER(--MID(feed!L1052,ROW($1:$19),1))*
ROW($1:$19),0),ROW($1:$19))+1,1)*10^ROW($1:$19)/10)</f>
        <v>3</v>
      </c>
      <c r="M460" t="str">
        <f>feed!M1052</f>
        <v>Mixed Economy</v>
      </c>
      <c r="N460">
        <f>SUMPRODUCT(MID(0&amp;feed!N1052,LARGE(INDEX(ISNUMBER(--MID(feed!N1052,ROW($1:$5),1))*
ROW($1:$5),0),ROW($1:$5))+1,1)*10^ROW($1:$5)/10)</f>
        <v>333</v>
      </c>
      <c r="O460">
        <f>SUMPRODUCT(MID(0&amp;feed!O1052,LARGE(INDEX(ISNUMBER(--MID(feed!O1052,ROW($1:$5),1))*
ROW($1:$5),0),ROW($1:$5))+1,1)*10^ROW($1:$5)/10)</f>
        <v>309</v>
      </c>
      <c r="P460">
        <f>feed!P1052</f>
        <v>0</v>
      </c>
      <c r="Q460">
        <f>IF(P460=0,40, IF(P460="Depleted",0, IF(P460="Near Depletion",10, IF(P460="Plentiful",70, IF(P460="Untapped",90,"Error")))))</f>
        <v>40</v>
      </c>
      <c r="R460" t="str">
        <f>feed!Q1052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feed!R1052</f>
        <v>Southern Cone</v>
      </c>
      <c r="U460" t="str">
        <f>feed!S1052</f>
        <v>Neutral</v>
      </c>
      <c r="V46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460" t="str">
        <f>feed!U1052</f>
        <v>http://blocgame.com/stats.php?id=64927</v>
      </c>
      <c r="X460" s="4">
        <f>SUMPRODUCT(MID(0&amp;feed!V1052,LARGE(INDEX(ISNUMBER(--MID(feed!V1052,ROW($1:$5),1))*
ROW($1:$5),0),ROW($1:$5))+1,1)*10^ROW($1:$5)/10)</f>
        <v>0</v>
      </c>
      <c r="Y460">
        <f>feed!W1052</f>
        <v>0</v>
      </c>
      <c r="Z460" s="4">
        <f>V460-H460*750-K460*375-L460*375</f>
        <v>15148</v>
      </c>
      <c r="AA460" s="8">
        <f>V460/N460</f>
        <v>61.255255255255257</v>
      </c>
      <c r="AB460" s="4">
        <f>N460/6</f>
        <v>55.5</v>
      </c>
      <c r="AC460" s="4">
        <f>V460/6</f>
        <v>3399.6666666666665</v>
      </c>
    </row>
    <row r="461" spans="1:29" x14ac:dyDescent="0.25">
      <c r="A461" t="str">
        <f>feed!A962</f>
        <v>Popasquatia</v>
      </c>
      <c r="B461" t="str">
        <f>feed!B962</f>
        <v>papa squat</v>
      </c>
      <c r="C461">
        <f>feed!C962</f>
        <v>0</v>
      </c>
      <c r="D461">
        <f>SUMPRODUCT(MID(0&amp;feed!D962,LARGE(INDEX(ISNUMBER(--MID(feed!D962,ROW($1:$19),1))*
ROW($1:$19),0),ROW($1:$19))+1,1)*10^ROW($1:$19)/10)</f>
        <v>61</v>
      </c>
      <c r="E461">
        <f>SUMPRODUCT(MID(0&amp;feed!E962,LARGE(INDEX(ISNUMBER(--MID(feed!E962,ROW($1:$19),1))*
ROW($1:$19),0),ROW($1:$19))+1,1)*10^ROW($1:$19)/10)</f>
        <v>0</v>
      </c>
      <c r="F461" t="str">
        <f>feed!F962</f>
        <v>First World War surplus</v>
      </c>
      <c r="G461" t="str">
        <f>feed!G962</f>
        <v>Angelic</v>
      </c>
      <c r="H461">
        <f>SUMPRODUCT(MID(0&amp;feed!H962,LARGE(INDEX(ISNUMBER(--MID(feed!H962,ROW($1:$19),1))*
ROW($1:$19),0),ROW($1:$19))+1,1)*10^ROW($1:$19)/10)</f>
        <v>1</v>
      </c>
      <c r="I461" t="str">
        <f>feed!I962</f>
        <v>Elite</v>
      </c>
      <c r="J461">
        <f>SUMPRODUCT(MID(0&amp;feed!J962,LARGE(INDEX(ISNUMBER(--MID(feed!J962,ROW($1:$19),1))*
ROW($1:$19),0),ROW($1:$19))+1,1)*10^ROW($1:$19)/10)</f>
        <v>19</v>
      </c>
      <c r="K461">
        <f>SUMPRODUCT(MID(0&amp;feed!K962,LARGE(INDEX(ISNUMBER(--MID(feed!K962,ROW($1:$19),1))*
ROW($1:$19),0),ROW($1:$19))+1,1)*10^ROW($1:$19)/10)</f>
        <v>11</v>
      </c>
      <c r="L461">
        <f>SUMPRODUCT(MID(0&amp;feed!L962,LARGE(INDEX(ISNUMBER(--MID(feed!L962,ROW($1:$19),1))*
ROW($1:$19),0),ROW($1:$19))+1,1)*10^ROW($1:$19)/10)</f>
        <v>3</v>
      </c>
      <c r="M461" t="str">
        <f>feed!M962</f>
        <v>Central Planning</v>
      </c>
      <c r="N461">
        <f>SUMPRODUCT(MID(0&amp;feed!N962,LARGE(INDEX(ISNUMBER(--MID(feed!N962,ROW($1:$5),1))*
ROW($1:$5),0),ROW($1:$5))+1,1)*10^ROW($1:$5)/10)</f>
        <v>390</v>
      </c>
      <c r="O461">
        <f>SUMPRODUCT(MID(0&amp;feed!O962,LARGE(INDEX(ISNUMBER(--MID(feed!O962,ROW($1:$5),1))*
ROW($1:$5),0),ROW($1:$5))+1,1)*10^ROW($1:$5)/10)</f>
        <v>224</v>
      </c>
      <c r="P461" t="str">
        <f>feed!P962</f>
        <v>Untapped</v>
      </c>
      <c r="Q461">
        <f>IF(P461=0,40, IF(P461="Depleted",0, IF(P461="Near Depletion",10, IF(P461="Plentiful",70, IF(P461="Untapped",90,"Error")))))</f>
        <v>90</v>
      </c>
      <c r="R461" t="str">
        <f>feed!Q962</f>
        <v>Mediocre</v>
      </c>
      <c r="S461">
        <f>IF(R461="None",0, IF(R461="Meagre",1.5, IF(R461="Small",3, IF(R461="Mediocre",4.5, IF(R461="Somewhat Large",6, IF(R461="Large",7.5, IF(R461="Powerful",9, IF(R461="Very Powerful",10,"Error"))))))))</f>
        <v>4.5</v>
      </c>
      <c r="T461" t="str">
        <f>feed!R962</f>
        <v>Indochina</v>
      </c>
      <c r="U461" t="str">
        <f>feed!S962</f>
        <v>Soviet Union</v>
      </c>
      <c r="V461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29210</v>
      </c>
      <c r="W461" t="str">
        <f>feed!U962</f>
        <v>http://blocgame.com/stats.php?id=65533</v>
      </c>
      <c r="X461" s="4">
        <f>SUMPRODUCT(MID(0&amp;feed!V962,LARGE(INDEX(ISNUMBER(--MID(feed!V962,ROW($1:$5),1))*
ROW($1:$5),0),ROW($1:$5))+1,1)*10^ROW($1:$5)/10)</f>
        <v>0</v>
      </c>
      <c r="Y461">
        <f>feed!W962</f>
        <v>0</v>
      </c>
      <c r="Z461" s="4">
        <f>V461-H461*750-K461*375-L461*375</f>
        <v>23210</v>
      </c>
      <c r="AA461" s="8">
        <f>V461/N461</f>
        <v>74.897435897435898</v>
      </c>
      <c r="AB461" s="4">
        <f>N461/6</f>
        <v>65</v>
      </c>
      <c r="AC461" s="4">
        <f>V461/6</f>
        <v>4868.333333333333</v>
      </c>
    </row>
    <row r="462" spans="1:29" x14ac:dyDescent="0.25">
      <c r="A462" t="str">
        <f>feed!A866</f>
        <v>Gehenna</v>
      </c>
      <c r="B462" t="str">
        <f>feed!B866</f>
        <v>Z-set</v>
      </c>
      <c r="C462">
        <f>feed!C866</f>
        <v>0</v>
      </c>
      <c r="D462">
        <f>SUMPRODUCT(MID(0&amp;feed!D866,LARGE(INDEX(ISNUMBER(--MID(feed!D866,ROW($1:$19),1))*
ROW($1:$19),0),ROW($1:$19))+1,1)*10^ROW($1:$19)/10)</f>
        <v>2</v>
      </c>
      <c r="E462">
        <f>SUMPRODUCT(MID(0&amp;feed!E866,LARGE(INDEX(ISNUMBER(--MID(feed!E866,ROW($1:$19),1))*
ROW($1:$19),0),ROW($1:$19))+1,1)*10^ROW($1:$19)/10)</f>
        <v>0</v>
      </c>
      <c r="F462" t="str">
        <f>feed!F866</f>
        <v>Finest of the 19th century</v>
      </c>
      <c r="G462" t="str">
        <f>feed!G866</f>
        <v>Gandhi-like</v>
      </c>
      <c r="H462">
        <f>SUMPRODUCT(MID(0&amp;feed!H866,LARGE(INDEX(ISNUMBER(--MID(feed!H866,ROW($1:$19),1))*
ROW($1:$19),0),ROW($1:$19))+1,1)*10^ROW($1:$19)/10)</f>
        <v>0</v>
      </c>
      <c r="I462" t="str">
        <f>feed!I866</f>
        <v>Elite</v>
      </c>
      <c r="J462">
        <f>SUMPRODUCT(MID(0&amp;feed!J866,LARGE(INDEX(ISNUMBER(--MID(feed!J866,ROW($1:$19),1))*
ROW($1:$19),0),ROW($1:$19))+1,1)*10^ROW($1:$19)/10)</f>
        <v>45</v>
      </c>
      <c r="K462">
        <f>SUMPRODUCT(MID(0&amp;feed!K866,LARGE(INDEX(ISNUMBER(--MID(feed!K866,ROW($1:$19),1))*
ROW($1:$19),0),ROW($1:$19))+1,1)*10^ROW($1:$19)/10)</f>
        <v>5</v>
      </c>
      <c r="L462">
        <f>SUMPRODUCT(MID(0&amp;feed!L866,LARGE(INDEX(ISNUMBER(--MID(feed!L866,ROW($1:$19),1))*
ROW($1:$19),0),ROW($1:$19))+1,1)*10^ROW($1:$19)/10)</f>
        <v>1</v>
      </c>
      <c r="M462" t="str">
        <f>feed!M866</f>
        <v>Central Planning</v>
      </c>
      <c r="N462">
        <f>SUMPRODUCT(MID(0&amp;feed!N866,LARGE(INDEX(ISNUMBER(--MID(feed!N866,ROW($1:$5),1))*
ROW($1:$5),0),ROW($1:$5))+1,1)*10^ROW($1:$5)/10)</f>
        <v>497</v>
      </c>
      <c r="O462">
        <f>SUMPRODUCT(MID(0&amp;feed!O866,LARGE(INDEX(ISNUMBER(--MID(feed!O866,ROW($1:$5),1))*
ROW($1:$5),0),ROW($1:$5))+1,1)*10^ROW($1:$5)/10)</f>
        <v>203</v>
      </c>
      <c r="P462" t="str">
        <f>feed!P866</f>
        <v>Untapped</v>
      </c>
      <c r="Q462">
        <f>IF(P462=0,40, IF(P462="Depleted",0, IF(P462="Near Depletion",10, IF(P462="Plentiful",70, IF(P462="Untapped",90,"Error")))))</f>
        <v>90</v>
      </c>
      <c r="R462" t="str">
        <f>feed!Q866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feed!R866</f>
        <v>Persia</v>
      </c>
      <c r="U462" t="str">
        <f>feed!S866</f>
        <v>Soviet Union</v>
      </c>
      <c r="V462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28524</v>
      </c>
      <c r="W462" t="str">
        <f>feed!U866</f>
        <v>http://blocgame.com/stats.php?id=65435</v>
      </c>
      <c r="X462" s="4">
        <f>SUMPRODUCT(MID(0&amp;feed!V866,LARGE(INDEX(ISNUMBER(--MID(feed!V866,ROW($1:$5),1))*
ROW($1:$5),0),ROW($1:$5))+1,1)*10^ROW($1:$5)/10)</f>
        <v>0</v>
      </c>
      <c r="Y462">
        <f>feed!W866</f>
        <v>0</v>
      </c>
      <c r="Z462" s="4">
        <f>V462-H462*750-K462*375-L462*375</f>
        <v>26274</v>
      </c>
      <c r="AA462" s="8">
        <f>V462/N462</f>
        <v>57.392354124748493</v>
      </c>
      <c r="AB462" s="4">
        <f>N462/6</f>
        <v>82.833333333333329</v>
      </c>
      <c r="AC462" s="4">
        <f>V462/6</f>
        <v>4754</v>
      </c>
    </row>
    <row r="463" spans="1:29" x14ac:dyDescent="0.25">
      <c r="A463" t="str">
        <f>feed!A824</f>
        <v>rendang</v>
      </c>
      <c r="B463" t="str">
        <f>feed!B824</f>
        <v>pokok</v>
      </c>
      <c r="C463" t="str">
        <f>feed!C824</f>
        <v>PIRATES</v>
      </c>
      <c r="D463">
        <f>SUMPRODUCT(MID(0&amp;feed!D824,LARGE(INDEX(ISNUMBER(--MID(feed!D824,ROW($1:$19),1))*
ROW($1:$19),0),ROW($1:$19))+1,1)*10^ROW($1:$19)/10)</f>
        <v>47</v>
      </c>
      <c r="E463">
        <f>SUMPRODUCT(MID(0&amp;feed!E824,LARGE(INDEX(ISNUMBER(--MID(feed!E824,ROW($1:$19),1))*
ROW($1:$19),0),ROW($1:$19))+1,1)*10^ROW($1:$19)/10)</f>
        <v>0</v>
      </c>
      <c r="F463" t="str">
        <f>feed!F824</f>
        <v>Second World War surplus</v>
      </c>
      <c r="G463" t="str">
        <f>feed!G824</f>
        <v>Questionable</v>
      </c>
      <c r="H463">
        <f>SUMPRODUCT(MID(0&amp;feed!H824,LARGE(INDEX(ISNUMBER(--MID(feed!H824,ROW($1:$19),1))*
ROW($1:$19),0),ROW($1:$19))+1,1)*10^ROW($1:$19)/10)</f>
        <v>1</v>
      </c>
      <c r="I463" t="str">
        <f>feed!I824</f>
        <v>Poor</v>
      </c>
      <c r="J463">
        <f>SUMPRODUCT(MID(0&amp;feed!J824,LARGE(INDEX(ISNUMBER(--MID(feed!J824,ROW($1:$19),1))*
ROW($1:$19),0),ROW($1:$19))+1,1)*10^ROW($1:$19)/10)</f>
        <v>8</v>
      </c>
      <c r="K463">
        <f>SUMPRODUCT(MID(0&amp;feed!K824,LARGE(INDEX(ISNUMBER(--MID(feed!K824,ROW($1:$19),1))*
ROW($1:$19),0),ROW($1:$19))+1,1)*10^ROW($1:$19)/10)</f>
        <v>13</v>
      </c>
      <c r="L463">
        <f>SUMPRODUCT(MID(0&amp;feed!L824,LARGE(INDEX(ISNUMBER(--MID(feed!L824,ROW($1:$19),1))*
ROW($1:$19),0),ROW($1:$19))+1,1)*10^ROW($1:$19)/10)</f>
        <v>1</v>
      </c>
      <c r="M463" t="str">
        <f>feed!M824</f>
        <v>Free Market</v>
      </c>
      <c r="N463">
        <f>SUMPRODUCT(MID(0&amp;feed!N824,LARGE(INDEX(ISNUMBER(--MID(feed!N824,ROW($1:$5),1))*
ROW($1:$5),0),ROW($1:$5))+1,1)*10^ROW($1:$5)/10)</f>
        <v>553</v>
      </c>
      <c r="O463">
        <f>SUMPRODUCT(MID(0&amp;feed!O824,LARGE(INDEX(ISNUMBER(--MID(feed!O824,ROW($1:$5),1))*
ROW($1:$5),0),ROW($1:$5))+1,1)*10^ROW($1:$5)/10)</f>
        <v>83</v>
      </c>
      <c r="P463">
        <f>feed!P824</f>
        <v>0</v>
      </c>
      <c r="Q463">
        <f>IF(P463=0,40, IF(P463="Depleted",0, IF(P463="Near Depletion",10, IF(P463="Plentiful",70, IF(P463="Untapped",90,"Error")))))</f>
        <v>40</v>
      </c>
      <c r="R463" t="str">
        <f>feed!Q824</f>
        <v>Somewhat Large</v>
      </c>
      <c r="S463">
        <f>IF(R463="None",0, IF(R463="Meagre",1.5, IF(R463="Small",3, IF(R463="Mediocre",4.5, IF(R463="Somewhat Large",6, IF(R463="Large",7.5, IF(R463="Powerful",9, IF(R463="Very Powerful",10,"Error"))))))))</f>
        <v>6</v>
      </c>
      <c r="T463" t="str">
        <f>feed!R824</f>
        <v>China</v>
      </c>
      <c r="U463" t="str">
        <f>feed!S824</f>
        <v>United States</v>
      </c>
      <c r="V463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28023</v>
      </c>
      <c r="W463" t="str">
        <f>feed!U824</f>
        <v>http://blocgame.com/stats.php?id=64630</v>
      </c>
      <c r="X463" s="4">
        <f>SUMPRODUCT(MID(0&amp;feed!V824,LARGE(INDEX(ISNUMBER(--MID(feed!V824,ROW($1:$5),1))*
ROW($1:$5),0),ROW($1:$5))+1,1)*10^ROW($1:$5)/10)</f>
        <v>0</v>
      </c>
      <c r="Y463">
        <f>feed!W824</f>
        <v>0</v>
      </c>
      <c r="Z463" s="4">
        <f>V463-H463*750-K463*375-L463*375</f>
        <v>22023</v>
      </c>
      <c r="AA463" s="8">
        <f>V463/N463</f>
        <v>50.674502712477398</v>
      </c>
      <c r="AB463" s="4">
        <f>N463/6</f>
        <v>92.166666666666671</v>
      </c>
      <c r="AC463" s="4">
        <f>V463/6</f>
        <v>4670.5</v>
      </c>
    </row>
    <row r="464" spans="1:29" hidden="1" x14ac:dyDescent="0.25">
      <c r="A464" t="str">
        <f>feed!A1058</f>
        <v>Mulan</v>
      </c>
      <c r="B464" t="str">
        <f>feed!B1058</f>
        <v>star</v>
      </c>
      <c r="C464" t="str">
        <f>feed!C1058</f>
        <v>Interpol</v>
      </c>
      <c r="D464">
        <f>SUMPRODUCT(MID(0&amp;feed!D1058,LARGE(INDEX(ISNUMBER(--MID(feed!D1058,ROW($1:$19),1))*
ROW($1:$19),0),ROW($1:$19))+1,1)*10^ROW($1:$19)/10)</f>
        <v>31</v>
      </c>
      <c r="E464">
        <f>SUMPRODUCT(MID(0&amp;feed!E1058,LARGE(INDEX(ISNUMBER(--MID(feed!E1058,ROW($1:$19),1))*
ROW($1:$19),0),ROW($1:$19))+1,1)*10^ROW($1:$19)/10)</f>
        <v>0</v>
      </c>
      <c r="F464" t="str">
        <f>feed!F1058</f>
        <v>First World War surplus</v>
      </c>
      <c r="G464" t="str">
        <f>feed!G1058</f>
        <v>Mad Dog</v>
      </c>
      <c r="H464">
        <f>SUMPRODUCT(MID(0&amp;feed!H1058,LARGE(INDEX(ISNUMBER(--MID(feed!H1058,ROW($1:$19),1))*
ROW($1:$19),0),ROW($1:$19))+1,1)*10^ROW($1:$19)/10)</f>
        <v>2</v>
      </c>
      <c r="I464" t="str">
        <f>feed!I1058</f>
        <v>Standard</v>
      </c>
      <c r="J464">
        <f>SUMPRODUCT(MID(0&amp;feed!J1058,LARGE(INDEX(ISNUMBER(--MID(feed!J1058,ROW($1:$19),1))*
ROW($1:$19),0),ROW($1:$19))+1,1)*10^ROW($1:$19)/10)</f>
        <v>8</v>
      </c>
      <c r="K464">
        <f>SUMPRODUCT(MID(0&amp;feed!K1058,LARGE(INDEX(ISNUMBER(--MID(feed!K1058,ROW($1:$19),1))*
ROW($1:$19),0),ROW($1:$19))+1,1)*10^ROW($1:$19)/10)</f>
        <v>5</v>
      </c>
      <c r="L464">
        <f>SUMPRODUCT(MID(0&amp;feed!L1058,LARGE(INDEX(ISNUMBER(--MID(feed!L1058,ROW($1:$19),1))*
ROW($1:$19),0),ROW($1:$19))+1,1)*10^ROW($1:$19)/10)</f>
        <v>6</v>
      </c>
      <c r="M464" t="str">
        <f>feed!M1058</f>
        <v>Mixed Economy</v>
      </c>
      <c r="N464">
        <f>SUMPRODUCT(MID(0&amp;feed!N1058,LARGE(INDEX(ISNUMBER(--MID(feed!N1058,ROW($1:$5),1))*
ROW($1:$5),0),ROW($1:$5))+1,1)*10^ROW($1:$5)/10)</f>
        <v>331</v>
      </c>
      <c r="O464">
        <f>SUMPRODUCT(MID(0&amp;feed!O1058,LARGE(INDEX(ISNUMBER(--MID(feed!O1058,ROW($1:$5),1))*
ROW($1:$5),0),ROW($1:$5))+1,1)*10^ROW($1:$5)/10)</f>
        <v>3158</v>
      </c>
      <c r="P464" t="str">
        <f>feed!P1058</f>
        <v>Plentiful</v>
      </c>
      <c r="Q464">
        <f>IF(P464=0,40, IF(P464="Depleted",0, IF(P464="Near Depletion",10, IF(P464="Plentiful",70, IF(P464="Untapped",90,"Error")))))</f>
        <v>70</v>
      </c>
      <c r="R464" t="str">
        <f>feed!Q1058</f>
        <v>Mediocre</v>
      </c>
      <c r="S464">
        <f>IF(R464="None",0, IF(R464="Meagre",1.5, IF(R464="Small",3, IF(R464="Mediocre",4.5, IF(R464="Somewhat Large",6, IF(R464="Large",7.5, IF(R464="Powerful",9, IF(R464="Very Powerful",10,"Error"))))))))</f>
        <v>4.5</v>
      </c>
      <c r="T464" t="str">
        <f>feed!R1058</f>
        <v>Atlas</v>
      </c>
      <c r="U464" t="str">
        <f>feed!S1058</f>
        <v>Neutral</v>
      </c>
      <c r="V464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15062</v>
      </c>
      <c r="W464" t="str">
        <f>feed!U1058</f>
        <v>http://blocgame.com/stats.php?id=64956</v>
      </c>
      <c r="X464" s="4">
        <f>SUMPRODUCT(MID(0&amp;feed!V1058,LARGE(INDEX(ISNUMBER(--MID(feed!V1058,ROW($1:$5),1))*
ROW($1:$5),0),ROW($1:$5))+1,1)*10^ROW($1:$5)/10)</f>
        <v>0</v>
      </c>
      <c r="Y464">
        <f>feed!W1058</f>
        <v>0</v>
      </c>
      <c r="Z464" s="4">
        <f>V464-H464*750-K464*375-L464*375</f>
        <v>9437</v>
      </c>
      <c r="AA464" s="8">
        <f>V464/N464</f>
        <v>45.504531722054381</v>
      </c>
      <c r="AB464" s="4">
        <f>N464/6</f>
        <v>55.166666666666664</v>
      </c>
      <c r="AC464" s="4">
        <f>V464/6</f>
        <v>2510.3333333333335</v>
      </c>
    </row>
    <row r="465" spans="1:29" x14ac:dyDescent="0.25">
      <c r="A465" t="str">
        <f>feed!A812</f>
        <v>Wussan</v>
      </c>
      <c r="B465" t="str">
        <f>feed!B812</f>
        <v>Handri</v>
      </c>
      <c r="C465" t="str">
        <f>feed!C812</f>
        <v>SPQR</v>
      </c>
      <c r="D465">
        <f>SUMPRODUCT(MID(0&amp;feed!D812,LARGE(INDEX(ISNUMBER(--MID(feed!D812,ROW($1:$19),1))*
ROW($1:$19),0),ROW($1:$19))+1,1)*10^ROW($1:$19)/10)</f>
        <v>69</v>
      </c>
      <c r="E465">
        <f>SUMPRODUCT(MID(0&amp;feed!E812,LARGE(INDEX(ISNUMBER(--MID(feed!E812,ROW($1:$19),1))*
ROW($1:$19),0),ROW($1:$19))+1,1)*10^ROW($1:$19)/10)</f>
        <v>0</v>
      </c>
      <c r="F465" t="str">
        <f>feed!F812</f>
        <v>First World War surplus</v>
      </c>
      <c r="G465" t="str">
        <f>feed!G812</f>
        <v>Gandhi-like</v>
      </c>
      <c r="H465">
        <f>SUMPRODUCT(MID(0&amp;feed!H812,LARGE(INDEX(ISNUMBER(--MID(feed!H812,ROW($1:$19),1))*
ROW($1:$19),0),ROW($1:$19))+1,1)*10^ROW($1:$19)/10)</f>
        <v>1</v>
      </c>
      <c r="I465" t="str">
        <f>feed!I812</f>
        <v>Poor</v>
      </c>
      <c r="J465">
        <f>SUMPRODUCT(MID(0&amp;feed!J812,LARGE(INDEX(ISNUMBER(--MID(feed!J812,ROW($1:$19),1))*
ROW($1:$19),0),ROW($1:$19))+1,1)*10^ROW($1:$19)/10)</f>
        <v>14</v>
      </c>
      <c r="K465">
        <f>SUMPRODUCT(MID(0&amp;feed!K812,LARGE(INDEX(ISNUMBER(--MID(feed!K812,ROW($1:$19),1))*
ROW($1:$19),0),ROW($1:$19))+1,1)*10^ROW($1:$19)/10)</f>
        <v>10</v>
      </c>
      <c r="L465">
        <f>SUMPRODUCT(MID(0&amp;feed!L812,LARGE(INDEX(ISNUMBER(--MID(feed!L812,ROW($1:$19),1))*
ROW($1:$19),0),ROW($1:$19))+1,1)*10^ROW($1:$19)/10)</f>
        <v>6</v>
      </c>
      <c r="M465" t="str">
        <f>feed!M812</f>
        <v>Central Planning</v>
      </c>
      <c r="N465">
        <f>SUMPRODUCT(MID(0&amp;feed!N812,LARGE(INDEX(ISNUMBER(--MID(feed!N812,ROW($1:$5),1))*
ROW($1:$5),0),ROW($1:$5))+1,1)*10^ROW($1:$5)/10)</f>
        <v>577</v>
      </c>
      <c r="O465">
        <f>SUMPRODUCT(MID(0&amp;feed!O812,LARGE(INDEX(ISNUMBER(--MID(feed!O812,ROW($1:$5),1))*
ROW($1:$5),0),ROW($1:$5))+1,1)*10^ROW($1:$5)/10)</f>
        <v>995</v>
      </c>
      <c r="P465" t="str">
        <f>feed!P812</f>
        <v>Untapped</v>
      </c>
      <c r="Q465">
        <f>IF(P465=0,40, IF(P465="Depleted",0, IF(P465="Near Depletion",10, IF(P465="Plentiful",70, IF(P465="Untapped",90,"Error")))))</f>
        <v>90</v>
      </c>
      <c r="R465" t="str">
        <f>feed!Q812</f>
        <v>Meagre</v>
      </c>
      <c r="S465">
        <f>IF(R465="None",0, IF(R465="Meagre",1.5, IF(R465="Small",3, IF(R465="Mediocre",4.5, IF(R465="Somewhat Large",6, IF(R465="Large",7.5, IF(R465="Powerful",9, IF(R465="Very Powerful",10,"Error"))))))))</f>
        <v>1.5</v>
      </c>
      <c r="T465" t="str">
        <f>feed!R812</f>
        <v>Persia</v>
      </c>
      <c r="U465" t="str">
        <f>feed!S812</f>
        <v>Soviet Union</v>
      </c>
      <c r="V465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27701</v>
      </c>
      <c r="W465" t="str">
        <f>feed!U812</f>
        <v>http://blocgame.com/stats.php?id=50197</v>
      </c>
      <c r="X465" s="4">
        <f>SUMPRODUCT(MID(0&amp;feed!V812,LARGE(INDEX(ISNUMBER(--MID(feed!V812,ROW($1:$5),1))*
ROW($1:$5),0),ROW($1:$5))+1,1)*10^ROW($1:$5)/10)</f>
        <v>0</v>
      </c>
      <c r="Y465">
        <f>feed!W812</f>
        <v>0</v>
      </c>
      <c r="Z465" s="4">
        <f>V465-H465*750-K465*375-L465*375</f>
        <v>20951</v>
      </c>
      <c r="AA465" s="8">
        <f>V465/N465</f>
        <v>48.008665511265164</v>
      </c>
      <c r="AB465" s="4">
        <f>N465/6</f>
        <v>96.166666666666671</v>
      </c>
      <c r="AC465" s="4">
        <f>V465/6</f>
        <v>4616.833333333333</v>
      </c>
    </row>
    <row r="466" spans="1:29" hidden="1" x14ac:dyDescent="0.25">
      <c r="A466" t="str">
        <f>feed!A779</f>
        <v>4g93</v>
      </c>
      <c r="B466" t="str">
        <f>feed!B779</f>
        <v>kadafi</v>
      </c>
      <c r="C466" t="str">
        <f>feed!C779</f>
        <v>The Order</v>
      </c>
      <c r="D466">
        <f>SUMPRODUCT(MID(0&amp;feed!D779,LARGE(INDEX(ISNUMBER(--MID(feed!D779,ROW($1:$19),1))*
ROW($1:$19),0),ROW($1:$19))+1,1)*10^ROW($1:$19)/10)</f>
        <v>99</v>
      </c>
      <c r="E466">
        <f>SUMPRODUCT(MID(0&amp;feed!E779,LARGE(INDEX(ISNUMBER(--MID(feed!E779,ROW($1:$19),1))*
ROW($1:$19),0),ROW($1:$19))+1,1)*10^ROW($1:$19)/10)</f>
        <v>3</v>
      </c>
      <c r="F466" t="str">
        <f>feed!F779</f>
        <v>Korean War surplus</v>
      </c>
      <c r="G466" t="str">
        <f>feed!G779</f>
        <v>Gandhi-like</v>
      </c>
      <c r="H466">
        <f>SUMPRODUCT(MID(0&amp;feed!H779,LARGE(INDEX(ISNUMBER(--MID(feed!H779,ROW($1:$19),1))*
ROW($1:$19),0),ROW($1:$19))+1,1)*10^ROW($1:$19)/10)</f>
        <v>2</v>
      </c>
      <c r="I466" t="str">
        <f>feed!I779</f>
        <v>Standard</v>
      </c>
      <c r="J466">
        <f>SUMPRODUCT(MID(0&amp;feed!J779,LARGE(INDEX(ISNUMBER(--MID(feed!J779,ROW($1:$19),1))*
ROW($1:$19),0),ROW($1:$19))+1,1)*10^ROW($1:$19)/10)</f>
        <v>8</v>
      </c>
      <c r="K466">
        <f>SUMPRODUCT(MID(0&amp;feed!K779,LARGE(INDEX(ISNUMBER(--MID(feed!K779,ROW($1:$19),1))*
ROW($1:$19),0),ROW($1:$19))+1,1)*10^ROW($1:$19)/10)</f>
        <v>13</v>
      </c>
      <c r="L466">
        <f>SUMPRODUCT(MID(0&amp;feed!L779,LARGE(INDEX(ISNUMBER(--MID(feed!L779,ROW($1:$19),1))*
ROW($1:$19),0),ROW($1:$19))+1,1)*10^ROW($1:$19)/10)</f>
        <v>5</v>
      </c>
      <c r="M466" t="str">
        <f>feed!M779</f>
        <v>Central Planning</v>
      </c>
      <c r="N466">
        <f>SUMPRODUCT(MID(0&amp;feed!N779,LARGE(INDEX(ISNUMBER(--MID(feed!N779,ROW($1:$5),1))*
ROW($1:$5),0),ROW($1:$5))+1,1)*10^ROW($1:$5)/10)</f>
        <v>640</v>
      </c>
      <c r="O466">
        <f>SUMPRODUCT(MID(0&amp;feed!O779,LARGE(INDEX(ISNUMBER(--MID(feed!O779,ROW($1:$5),1))*
ROW($1:$5),0),ROW($1:$5))+1,1)*10^ROW($1:$5)/10)</f>
        <v>155</v>
      </c>
      <c r="P466" t="str">
        <f>feed!P779</f>
        <v>Untapped</v>
      </c>
      <c r="Q466">
        <f>IF(P466=0,40, IF(P466="Depleted",0, IF(P466="Near Depletion",10, IF(P466="Plentiful",70, IF(P466="Untapped",90,"Error")))))</f>
        <v>90</v>
      </c>
      <c r="R466" t="str">
        <f>feed!Q779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feed!R779</f>
        <v>Pacific Rim</v>
      </c>
      <c r="U466" t="str">
        <f>feed!S779</f>
        <v>Soviet Union</v>
      </c>
      <c r="V46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20221</v>
      </c>
      <c r="W466" t="str">
        <f>feed!U779</f>
        <v>http://blocgame.com/stats.php?id=62122</v>
      </c>
      <c r="X466" s="4">
        <f>SUMPRODUCT(MID(0&amp;feed!V779,LARGE(INDEX(ISNUMBER(--MID(feed!V779,ROW($1:$5),1))*
ROW($1:$5),0),ROW($1:$5))+1,1)*10^ROW($1:$5)/10)</f>
        <v>0</v>
      </c>
      <c r="Y466">
        <f>feed!W779</f>
        <v>0</v>
      </c>
      <c r="Z466" s="4">
        <f>V466-H466*750-K466*375-L466*375</f>
        <v>11971</v>
      </c>
      <c r="AA466" s="8">
        <f>V466/N466</f>
        <v>31.595312499999999</v>
      </c>
      <c r="AB466" s="4">
        <f>N466/6</f>
        <v>106.66666666666667</v>
      </c>
      <c r="AC466" s="4">
        <f>V466/6</f>
        <v>3370.1666666666665</v>
      </c>
    </row>
    <row r="467" spans="1:29" hidden="1" x14ac:dyDescent="0.25">
      <c r="A467" t="str">
        <f>feed!A580</f>
        <v>East Tanzia</v>
      </c>
      <c r="B467" t="str">
        <f>feed!B580</f>
        <v>Lenini</v>
      </c>
      <c r="C467" t="str">
        <f>feed!C580</f>
        <v>Socialist Arab Union</v>
      </c>
      <c r="D467">
        <f>SUMPRODUCT(MID(0&amp;feed!D580,LARGE(INDEX(ISNUMBER(--MID(feed!D580,ROW($1:$19),1))*
ROW($1:$19),0),ROW($1:$19))+1,1)*10^ROW($1:$19)/10)</f>
        <v>66</v>
      </c>
      <c r="E467">
        <f>SUMPRODUCT(MID(0&amp;feed!E580,LARGE(INDEX(ISNUMBER(--MID(feed!E580,ROW($1:$19),1))*
ROW($1:$19),0),ROW($1:$19))+1,1)*10^ROW($1:$19)/10)</f>
        <v>0</v>
      </c>
      <c r="F467" t="str">
        <f>feed!F580</f>
        <v>Second World War surplus</v>
      </c>
      <c r="G467" t="str">
        <f>feed!G580</f>
        <v>Gandhi-like</v>
      </c>
      <c r="H467">
        <f>SUMPRODUCT(MID(0&amp;feed!H580,LARGE(INDEX(ISNUMBER(--MID(feed!H580,ROW($1:$19),1))*
ROW($1:$19),0),ROW($1:$19))+1,1)*10^ROW($1:$19)/10)</f>
        <v>2</v>
      </c>
      <c r="I467" t="str">
        <f>feed!I580</f>
        <v>Good</v>
      </c>
      <c r="J467">
        <f>SUMPRODUCT(MID(0&amp;feed!J580,LARGE(INDEX(ISNUMBER(--MID(feed!J580,ROW($1:$19),1))*
ROW($1:$19),0),ROW($1:$19))+1,1)*10^ROW($1:$19)/10)</f>
        <v>8</v>
      </c>
      <c r="K467">
        <f>SUMPRODUCT(MID(0&amp;feed!K580,LARGE(INDEX(ISNUMBER(--MID(feed!K580,ROW($1:$19),1))*
ROW($1:$19),0),ROW($1:$19))+1,1)*10^ROW($1:$19)/10)</f>
        <v>10</v>
      </c>
      <c r="L467">
        <f>SUMPRODUCT(MID(0&amp;feed!L580,LARGE(INDEX(ISNUMBER(--MID(feed!L580,ROW($1:$19),1))*
ROW($1:$19),0),ROW($1:$19))+1,1)*10^ROW($1:$19)/10)</f>
        <v>7</v>
      </c>
      <c r="M467" t="str">
        <f>feed!M580</f>
        <v>Central Planning</v>
      </c>
      <c r="N467">
        <f>SUMPRODUCT(MID(0&amp;feed!N580,LARGE(INDEX(ISNUMBER(--MID(feed!N580,ROW($1:$5),1))*
ROW($1:$5),0),ROW($1:$5))+1,1)*10^ROW($1:$5)/10)</f>
        <v>1046</v>
      </c>
      <c r="O467">
        <f>SUMPRODUCT(MID(0&amp;feed!O580,LARGE(INDEX(ISNUMBER(--MID(feed!O580,ROW($1:$5),1))*
ROW($1:$5),0),ROW($1:$5))+1,1)*10^ROW($1:$5)/10)</f>
        <v>1000</v>
      </c>
      <c r="P467" t="str">
        <f>feed!P580</f>
        <v>Untapped</v>
      </c>
      <c r="Q467">
        <f>IF(P467=0,40, IF(P467="Depleted",0, IF(P467="Near Depletion",10, IF(P467="Plentiful",70, IF(P467="Untapped",90,"Error")))))</f>
        <v>90</v>
      </c>
      <c r="R467" t="str">
        <f>feed!Q580</f>
        <v>Large</v>
      </c>
      <c r="S467">
        <f>IF(R467="None",0, IF(R467="Meagre",1.5, IF(R467="Small",3, IF(R467="Mediocre",4.5, IF(R467="Somewhat Large",6, IF(R467="Large",7.5, IF(R467="Powerful",9, IF(R467="Very Powerful",10,"Error"))))))))</f>
        <v>7.5</v>
      </c>
      <c r="T467" t="str">
        <f>feed!R580</f>
        <v>Mesopotamia</v>
      </c>
      <c r="U467" t="str">
        <f>feed!S580</f>
        <v>Soviet Union</v>
      </c>
      <c r="V467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18249</v>
      </c>
      <c r="W467" t="str">
        <f>feed!U580</f>
        <v>http://blocgame.com/stats.php?id=64550</v>
      </c>
      <c r="X467" s="4">
        <f>SUMPRODUCT(MID(0&amp;feed!V580,LARGE(INDEX(ISNUMBER(--MID(feed!V580,ROW($1:$5),1))*
ROW($1:$5),0),ROW($1:$5))+1,1)*10^ROW($1:$5)/10)</f>
        <v>0</v>
      </c>
      <c r="Y467">
        <f>feed!W580</f>
        <v>0</v>
      </c>
      <c r="Z467" s="4">
        <f>V467-H467*750-K467*375-L467*375</f>
        <v>10374</v>
      </c>
      <c r="AA467" s="8">
        <f>V467/N467</f>
        <v>17.446462715105163</v>
      </c>
      <c r="AB467" s="4">
        <f>N467/6</f>
        <v>174.33333333333334</v>
      </c>
      <c r="AC467" s="4">
        <f>V467/6</f>
        <v>3041.5</v>
      </c>
    </row>
    <row r="468" spans="1:29" hidden="1" x14ac:dyDescent="0.25">
      <c r="A468" t="str">
        <f>feed!A448</f>
        <v>dwan</v>
      </c>
      <c r="B468" t="str">
        <f>feed!B448</f>
        <v>kari</v>
      </c>
      <c r="C468" t="str">
        <f>feed!C448</f>
        <v>The Order</v>
      </c>
      <c r="D468">
        <f>SUMPRODUCT(MID(0&amp;feed!D448,LARGE(INDEX(ISNUMBER(--MID(feed!D448,ROW($1:$19),1))*
ROW($1:$19),0),ROW($1:$19))+1,1)*10^ROW($1:$19)/10)</f>
        <v>80</v>
      </c>
      <c r="E468">
        <f>SUMPRODUCT(MID(0&amp;feed!E448,LARGE(INDEX(ISNUMBER(--MID(feed!E448,ROW($1:$19),1))*
ROW($1:$19),0),ROW($1:$19))+1,1)*10^ROW($1:$19)/10)</f>
        <v>0</v>
      </c>
      <c r="F468" t="str">
        <f>feed!F448</f>
        <v>Second World War surplus</v>
      </c>
      <c r="G468" t="str">
        <f>feed!G448</f>
        <v>Gandhi-like</v>
      </c>
      <c r="H468">
        <f>SUMPRODUCT(MID(0&amp;feed!H448,LARGE(INDEX(ISNUMBER(--MID(feed!H448,ROW($1:$19),1))*
ROW($1:$19),0),ROW($1:$19))+1,1)*10^ROW($1:$19)/10)</f>
        <v>2</v>
      </c>
      <c r="I468" t="str">
        <f>feed!I448</f>
        <v>Poor</v>
      </c>
      <c r="J468">
        <f>SUMPRODUCT(MID(0&amp;feed!J448,LARGE(INDEX(ISNUMBER(--MID(feed!J448,ROW($1:$19),1))*
ROW($1:$19),0),ROW($1:$19))+1,1)*10^ROW($1:$19)/10)</f>
        <v>8</v>
      </c>
      <c r="K468">
        <f>SUMPRODUCT(MID(0&amp;feed!K448,LARGE(INDEX(ISNUMBER(--MID(feed!K448,ROW($1:$19),1))*
ROW($1:$19),0),ROW($1:$19))+1,1)*10^ROW($1:$19)/10)</f>
        <v>22</v>
      </c>
      <c r="L468">
        <f>SUMPRODUCT(MID(0&amp;feed!L448,LARGE(INDEX(ISNUMBER(--MID(feed!L448,ROW($1:$19),1))*
ROW($1:$19),0),ROW($1:$19))+1,1)*10^ROW($1:$19)/10)</f>
        <v>7</v>
      </c>
      <c r="M468" t="str">
        <f>feed!M448</f>
        <v>Mixed Economy</v>
      </c>
      <c r="N468">
        <f>SUMPRODUCT(MID(0&amp;feed!N448,LARGE(INDEX(ISNUMBER(--MID(feed!N448,ROW($1:$5),1))*
ROW($1:$5),0),ROW($1:$5))+1,1)*10^ROW($1:$5)/10)</f>
        <v>1490</v>
      </c>
      <c r="O468">
        <f>SUMPRODUCT(MID(0&amp;feed!O448,LARGE(INDEX(ISNUMBER(--MID(feed!O448,ROW($1:$5),1))*
ROW($1:$5),0),ROW($1:$5))+1,1)*10^ROW($1:$5)/10)</f>
        <v>357</v>
      </c>
      <c r="P468" t="str">
        <f>feed!P448</f>
        <v>Plentiful</v>
      </c>
      <c r="Q468">
        <f>IF(P468=0,40, IF(P468="Depleted",0, IF(P468="Near Depletion",10, IF(P468="Plentiful",70, IF(P468="Untapped",90,"Error")))))</f>
        <v>70</v>
      </c>
      <c r="R468" t="str">
        <f>feed!Q448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feed!R448</f>
        <v>Southern Africa</v>
      </c>
      <c r="U468" t="str">
        <f>feed!S448</f>
        <v>Neutral</v>
      </c>
      <c r="V46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22444</v>
      </c>
      <c r="W468" t="str">
        <f>feed!U448</f>
        <v>http://blocgame.com/stats.php?id=64598</v>
      </c>
      <c r="X468" s="4">
        <f>SUMPRODUCT(MID(0&amp;feed!V448,LARGE(INDEX(ISNUMBER(--MID(feed!V448,ROW($1:$5),1))*
ROW($1:$5),0),ROW($1:$5))+1,1)*10^ROW($1:$5)/10)</f>
        <v>0</v>
      </c>
      <c r="Y468">
        <f>feed!W448</f>
        <v>0</v>
      </c>
      <c r="Z468" s="4">
        <f>V468-H468*750-K468*375-L468*375</f>
        <v>10069</v>
      </c>
      <c r="AA468" s="8">
        <f>V468/N468</f>
        <v>15.063087248322148</v>
      </c>
      <c r="AB468" s="4">
        <f>N468/6</f>
        <v>248.33333333333334</v>
      </c>
      <c r="AC468" s="4">
        <f>V468/6</f>
        <v>3740.6666666666665</v>
      </c>
    </row>
    <row r="469" spans="1:29" hidden="1" x14ac:dyDescent="0.25">
      <c r="A469" t="str">
        <f>feed!A414</f>
        <v>Rats</v>
      </c>
      <c r="B469" t="str">
        <f>feed!B414</f>
        <v>Banjax</v>
      </c>
      <c r="C469" t="str">
        <f>feed!C414</f>
        <v>Interpol</v>
      </c>
      <c r="D469">
        <f>SUMPRODUCT(MID(0&amp;feed!D414,LARGE(INDEX(ISNUMBER(--MID(feed!D414,ROW($1:$19),1))*
ROW($1:$19),0),ROW($1:$19))+1,1)*10^ROW($1:$19)/10)</f>
        <v>95</v>
      </c>
      <c r="E469">
        <f>SUMPRODUCT(MID(0&amp;feed!E414,LARGE(INDEX(ISNUMBER(--MID(feed!E414,ROW($1:$19),1))*
ROW($1:$19),0),ROW($1:$19))+1,1)*10^ROW($1:$19)/10)</f>
        <v>2</v>
      </c>
      <c r="F469" t="str">
        <f>feed!F414</f>
        <v>Second World War surplus</v>
      </c>
      <c r="G469" t="str">
        <f>feed!G414</f>
        <v>Gandhi-like</v>
      </c>
      <c r="H469">
        <f>SUMPRODUCT(MID(0&amp;feed!H414,LARGE(INDEX(ISNUMBER(--MID(feed!H414,ROW($1:$19),1))*
ROW($1:$19),0),ROW($1:$19))+1,1)*10^ROW($1:$19)/10)</f>
        <v>2</v>
      </c>
      <c r="I469" t="str">
        <f>feed!I414</f>
        <v>Elite</v>
      </c>
      <c r="J469">
        <f>SUMPRODUCT(MID(0&amp;feed!J414,LARGE(INDEX(ISNUMBER(--MID(feed!J414,ROW($1:$19),1))*
ROW($1:$19),0),ROW($1:$19))+1,1)*10^ROW($1:$19)/10)</f>
        <v>8</v>
      </c>
      <c r="K469">
        <f>SUMPRODUCT(MID(0&amp;feed!K414,LARGE(INDEX(ISNUMBER(--MID(feed!K414,ROW($1:$19),1))*
ROW($1:$19),0),ROW($1:$19))+1,1)*10^ROW($1:$19)/10)</f>
        <v>25</v>
      </c>
      <c r="L469">
        <f>SUMPRODUCT(MID(0&amp;feed!L414,LARGE(INDEX(ISNUMBER(--MID(feed!L414,ROW($1:$19),1))*
ROW($1:$19),0),ROW($1:$19))+1,1)*10^ROW($1:$19)/10)</f>
        <v>10</v>
      </c>
      <c r="M469" t="str">
        <f>feed!M414</f>
        <v>Free Market</v>
      </c>
      <c r="N469">
        <f>SUMPRODUCT(MID(0&amp;feed!N414,LARGE(INDEX(ISNUMBER(--MID(feed!N414,ROW($1:$5),1))*
ROW($1:$5),0),ROW($1:$5))+1,1)*10^ROW($1:$5)/10)</f>
        <v>1586</v>
      </c>
      <c r="O469">
        <f>SUMPRODUCT(MID(0&amp;feed!O414,LARGE(INDEX(ISNUMBER(--MID(feed!O414,ROW($1:$5),1))*
ROW($1:$5),0),ROW($1:$5))+1,1)*10^ROW($1:$5)/10)</f>
        <v>102</v>
      </c>
      <c r="P469" t="str">
        <f>feed!P414</f>
        <v>Near Depletion</v>
      </c>
      <c r="Q469">
        <f>IF(P469=0,40, IF(P469="Depleted",0, IF(P469="Near Depletion",10, IF(P469="Plentiful",70, IF(P469="Untapped",90,"Error")))))</f>
        <v>10</v>
      </c>
      <c r="R469" t="str">
        <f>feed!Q414</f>
        <v>Large</v>
      </c>
      <c r="S469">
        <f>IF(R469="None",0, IF(R469="Meagre",1.5, IF(R469="Small",3, IF(R469="Mediocre",4.5, IF(R469="Somewhat Large",6, IF(R469="Large",7.5, IF(R469="Powerful",9, IF(R469="Very Powerful",10,"Error"))))))))</f>
        <v>7.5</v>
      </c>
      <c r="T469" t="str">
        <f>feed!R414</f>
        <v>Amazonia</v>
      </c>
      <c r="U469" t="str">
        <f>feed!S414</f>
        <v>United States</v>
      </c>
      <c r="V469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20884</v>
      </c>
      <c r="W469" t="str">
        <f>feed!U414</f>
        <v>http://blocgame.com/stats.php?id=64509</v>
      </c>
      <c r="X469" s="4">
        <f>SUMPRODUCT(MID(0&amp;feed!V414,LARGE(INDEX(ISNUMBER(--MID(feed!V414,ROW($1:$5),1))*
ROW($1:$5),0),ROW($1:$5))+1,1)*10^ROW($1:$5)/10)</f>
        <v>0</v>
      </c>
      <c r="Y469">
        <f>feed!W414</f>
        <v>0</v>
      </c>
      <c r="Z469" s="4">
        <f>V469-H469*750-K469*375-L469*375</f>
        <v>6259</v>
      </c>
      <c r="AA469" s="8">
        <f>V469/N469</f>
        <v>13.167717528373267</v>
      </c>
      <c r="AB469" s="4">
        <f>N469/6</f>
        <v>264.33333333333331</v>
      </c>
      <c r="AC469" s="4">
        <f>V469/6</f>
        <v>3480.6666666666665</v>
      </c>
    </row>
    <row r="470" spans="1:29" hidden="1" x14ac:dyDescent="0.25">
      <c r="A470" t="str">
        <f>feed!A243</f>
        <v>Bahamat</v>
      </c>
      <c r="B470" t="str">
        <f>feed!B243</f>
        <v>Gamersauce</v>
      </c>
      <c r="C470" t="str">
        <f>feed!C243</f>
        <v>The Khilafah</v>
      </c>
      <c r="D470">
        <f>SUMPRODUCT(MID(0&amp;feed!D243,LARGE(INDEX(ISNUMBER(--MID(feed!D243,ROW($1:$19),1))*
ROW($1:$19),0),ROW($1:$19))+1,1)*10^ROW($1:$19)/10)</f>
        <v>20</v>
      </c>
      <c r="E470">
        <f>SUMPRODUCT(MID(0&amp;feed!E243,LARGE(INDEX(ISNUMBER(--MID(feed!E243,ROW($1:$19),1))*
ROW($1:$19),0),ROW($1:$19))+1,1)*10^ROW($1:$19)/10)</f>
        <v>0</v>
      </c>
      <c r="F470" t="str">
        <f>feed!F243</f>
        <v>Second World War surplus</v>
      </c>
      <c r="G470" t="str">
        <f>feed!G243</f>
        <v>Gandhi-like</v>
      </c>
      <c r="H470">
        <f>SUMPRODUCT(MID(0&amp;feed!H243,LARGE(INDEX(ISNUMBER(--MID(feed!H243,ROW($1:$19),1))*
ROW($1:$19),0),ROW($1:$19))+1,1)*10^ROW($1:$19)/10)</f>
        <v>2</v>
      </c>
      <c r="I470" t="str">
        <f>feed!I243</f>
        <v>Poor</v>
      </c>
      <c r="J470">
        <f>SUMPRODUCT(MID(0&amp;feed!J243,LARGE(INDEX(ISNUMBER(--MID(feed!J243,ROW($1:$19),1))*
ROW($1:$19),0),ROW($1:$19))+1,1)*10^ROW($1:$19)/10)</f>
        <v>8</v>
      </c>
      <c r="K470">
        <f>SUMPRODUCT(MID(0&amp;feed!K243,LARGE(INDEX(ISNUMBER(--MID(feed!K243,ROW($1:$19),1))*
ROW($1:$19),0),ROW($1:$19))+1,1)*10^ROW($1:$19)/10)</f>
        <v>21</v>
      </c>
      <c r="L470">
        <f>SUMPRODUCT(MID(0&amp;feed!L243,LARGE(INDEX(ISNUMBER(--MID(feed!L243,ROW($1:$19),1))*
ROW($1:$19),0),ROW($1:$19))+1,1)*10^ROW($1:$19)/10)</f>
        <v>5</v>
      </c>
      <c r="M470" t="str">
        <f>feed!M243</f>
        <v>Free Market</v>
      </c>
      <c r="N470">
        <f>SUMPRODUCT(MID(0&amp;feed!N243,LARGE(INDEX(ISNUMBER(--MID(feed!N243,ROW($1:$5),1))*
ROW($1:$5),0),ROW($1:$5))+1,1)*10^ROW($1:$5)/10)</f>
        <v>2345</v>
      </c>
      <c r="O470">
        <f>SUMPRODUCT(MID(0&amp;feed!O243,LARGE(INDEX(ISNUMBER(--MID(feed!O243,ROW($1:$5),1))*
ROW($1:$5),0),ROW($1:$5))+1,1)*10^ROW($1:$5)/10)</f>
        <v>5</v>
      </c>
      <c r="P470" t="str">
        <f>feed!P243</f>
        <v>Untapped</v>
      </c>
      <c r="Q470">
        <f>IF(P470=0,40, IF(P470="Depleted",0, IF(P470="Near Depletion",10, IF(P470="Plentiful",70, IF(P470="Untapped",90,"Error")))))</f>
        <v>90</v>
      </c>
      <c r="R470" t="str">
        <f>feed!Q243</f>
        <v>Mediocre</v>
      </c>
      <c r="S470">
        <f>IF(R470="None",0, IF(R470="Meagre",1.5, IF(R470="Small",3, IF(R470="Mediocre",4.5, IF(R470="Somewhat Large",6, IF(R470="Large",7.5, IF(R470="Powerful",9, IF(R470="Very Powerful",10,"Error"))))))))</f>
        <v>4.5</v>
      </c>
      <c r="T470" t="str">
        <f>feed!R243</f>
        <v>The Subcontinent</v>
      </c>
      <c r="U470" t="str">
        <f>feed!S243</f>
        <v>Soviet Union</v>
      </c>
      <c r="V470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470" t="str">
        <f>feed!U243</f>
        <v>http://blocgame.com/stats.php?id=64061</v>
      </c>
      <c r="X470" s="4">
        <f>SUMPRODUCT(MID(0&amp;feed!V243,LARGE(INDEX(ISNUMBER(--MID(feed!V243,ROW($1:$5),1))*
ROW($1:$5),0),ROW($1:$5))+1,1)*10^ROW($1:$5)/10)</f>
        <v>0</v>
      </c>
      <c r="Y470">
        <f>feed!W243</f>
        <v>0</v>
      </c>
      <c r="Z470" s="4">
        <f>V470-H470*750-K470*375-L470*375</f>
        <v>95</v>
      </c>
      <c r="AA470" s="8">
        <f>V470/N470</f>
        <v>4.8379530916844349</v>
      </c>
      <c r="AB470" s="4">
        <f>N470/6</f>
        <v>390.83333333333331</v>
      </c>
      <c r="AC470" s="4">
        <f>V470/6</f>
        <v>1890.8333333333333</v>
      </c>
    </row>
    <row r="471" spans="1:29" hidden="1" x14ac:dyDescent="0.25">
      <c r="A471" t="str">
        <f>feed!A381</f>
        <v>Cratela</v>
      </c>
      <c r="B471" t="str">
        <f>feed!B381</f>
        <v>Arthur</v>
      </c>
      <c r="C471" t="str">
        <f>feed!C381</f>
        <v>The Order</v>
      </c>
      <c r="D471">
        <f>SUMPRODUCT(MID(0&amp;feed!D381,LARGE(INDEX(ISNUMBER(--MID(feed!D381,ROW($1:$19),1))*
ROW($1:$19),0),ROW($1:$19))+1,1)*10^ROW($1:$19)/10)</f>
        <v>45</v>
      </c>
      <c r="E471">
        <f>SUMPRODUCT(MID(0&amp;feed!E381,LARGE(INDEX(ISNUMBER(--MID(feed!E381,ROW($1:$19),1))*
ROW($1:$19),0),ROW($1:$19))+1,1)*10^ROW($1:$19)/10)</f>
        <v>0</v>
      </c>
      <c r="F471" t="str">
        <f>feed!F381</f>
        <v>Second World War surplus</v>
      </c>
      <c r="G471" t="str">
        <f>feed!G381</f>
        <v>Gandhi-like</v>
      </c>
      <c r="H471">
        <f>SUMPRODUCT(MID(0&amp;feed!H381,LARGE(INDEX(ISNUMBER(--MID(feed!H381,ROW($1:$19),1))*
ROW($1:$19),0),ROW($1:$19))+1,1)*10^ROW($1:$19)/10)</f>
        <v>2</v>
      </c>
      <c r="I471" t="str">
        <f>feed!I381</f>
        <v>Elite</v>
      </c>
      <c r="J471">
        <f>SUMPRODUCT(MID(0&amp;feed!J381,LARGE(INDEX(ISNUMBER(--MID(feed!J381,ROW($1:$19),1))*
ROW($1:$19),0),ROW($1:$19))+1,1)*10^ROW($1:$19)/10)</f>
        <v>7</v>
      </c>
      <c r="K471">
        <f>SUMPRODUCT(MID(0&amp;feed!K381,LARGE(INDEX(ISNUMBER(--MID(feed!K381,ROW($1:$19),1))*
ROW($1:$19),0),ROW($1:$19))+1,1)*10^ROW($1:$19)/10)</f>
        <v>15</v>
      </c>
      <c r="L471">
        <f>SUMPRODUCT(MID(0&amp;feed!L381,LARGE(INDEX(ISNUMBER(--MID(feed!L381,ROW($1:$19),1))*
ROW($1:$19),0),ROW($1:$19))+1,1)*10^ROW($1:$19)/10)</f>
        <v>10</v>
      </c>
      <c r="M471" t="str">
        <f>feed!M381</f>
        <v>Central Planning</v>
      </c>
      <c r="N471">
        <f>SUMPRODUCT(MID(0&amp;feed!N381,LARGE(INDEX(ISNUMBER(--MID(feed!N381,ROW($1:$5),1))*
ROW($1:$5),0),ROW($1:$5))+1,1)*10^ROW($1:$5)/10)</f>
        <v>1720</v>
      </c>
      <c r="O471">
        <f>SUMPRODUCT(MID(0&amp;feed!O381,LARGE(INDEX(ISNUMBER(--MID(feed!O381,ROW($1:$5),1))*
ROW($1:$5),0),ROW($1:$5))+1,1)*10^ROW($1:$5)/10)</f>
        <v>4384</v>
      </c>
      <c r="P471" t="str">
        <f>feed!P381</f>
        <v>Untapped</v>
      </c>
      <c r="Q471">
        <f>IF(P471=0,40, IF(P471="Depleted",0, IF(P471="Near Depletion",10, IF(P471="Plentiful",70, IF(P471="Untapped",90,"Error")))))</f>
        <v>90</v>
      </c>
      <c r="R471" t="str">
        <f>feed!Q381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feed!R381</f>
        <v>Egypt</v>
      </c>
      <c r="U471" t="str">
        <f>feed!S381</f>
        <v>Soviet Union</v>
      </c>
      <c r="V47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40572</v>
      </c>
      <c r="W471" t="str">
        <f>feed!U381</f>
        <v>http://blocgame.com/stats.php?id=61179</v>
      </c>
      <c r="X471" s="4">
        <f>SUMPRODUCT(MID(0&amp;feed!V381,LARGE(INDEX(ISNUMBER(--MID(feed!V381,ROW($1:$5),1))*
ROW($1:$5),0),ROW($1:$5))+1,1)*10^ROW($1:$5)/10)</f>
        <v>0</v>
      </c>
      <c r="Y471">
        <f>feed!W381</f>
        <v>0</v>
      </c>
      <c r="Z471" s="4">
        <f>V471-H471*750-K471*375-L471*375</f>
        <v>29697</v>
      </c>
      <c r="AA471" s="8">
        <f>V471/N471</f>
        <v>23.588372093023256</v>
      </c>
      <c r="AB471" s="4">
        <f>N471/6</f>
        <v>286.66666666666669</v>
      </c>
      <c r="AC471" s="4">
        <f>V471/6</f>
        <v>6762</v>
      </c>
    </row>
    <row r="472" spans="1:29" hidden="1" x14ac:dyDescent="0.25">
      <c r="A472" t="str">
        <f>feed!A610</f>
        <v>Sungai batu</v>
      </c>
      <c r="B472" t="str">
        <f>feed!B610</f>
        <v>Ammarrusli</v>
      </c>
      <c r="C472" t="str">
        <f>feed!C610</f>
        <v>SPQR</v>
      </c>
      <c r="D472">
        <f>SUMPRODUCT(MID(0&amp;feed!D610,LARGE(INDEX(ISNUMBER(--MID(feed!D610,ROW($1:$19),1))*
ROW($1:$19),0),ROW($1:$19))+1,1)*10^ROW($1:$19)/10)</f>
        <v>46</v>
      </c>
      <c r="E472">
        <f>SUMPRODUCT(MID(0&amp;feed!E610,LARGE(INDEX(ISNUMBER(--MID(feed!E610,ROW($1:$19),1))*
ROW($1:$19),0),ROW($1:$19))+1,1)*10^ROW($1:$19)/10)</f>
        <v>2</v>
      </c>
      <c r="F472" t="str">
        <f>feed!F610</f>
        <v>First World War surplus</v>
      </c>
      <c r="G472" t="str">
        <f>feed!G610</f>
        <v>Gandhi-like</v>
      </c>
      <c r="H472">
        <f>SUMPRODUCT(MID(0&amp;feed!H610,LARGE(INDEX(ISNUMBER(--MID(feed!H610,ROW($1:$19),1))*
ROW($1:$19),0),ROW($1:$19))+1,1)*10^ROW($1:$19)/10)</f>
        <v>2</v>
      </c>
      <c r="I472" t="str">
        <f>feed!I610</f>
        <v>Standard</v>
      </c>
      <c r="J472">
        <f>SUMPRODUCT(MID(0&amp;feed!J610,LARGE(INDEX(ISNUMBER(--MID(feed!J610,ROW($1:$19),1))*
ROW($1:$19),0),ROW($1:$19))+1,1)*10^ROW($1:$19)/10)</f>
        <v>7</v>
      </c>
      <c r="K472">
        <f>SUMPRODUCT(MID(0&amp;feed!K610,LARGE(INDEX(ISNUMBER(--MID(feed!K610,ROW($1:$19),1))*
ROW($1:$19),0),ROW($1:$19))+1,1)*10^ROW($1:$19)/10)</f>
        <v>10</v>
      </c>
      <c r="L472">
        <f>SUMPRODUCT(MID(0&amp;feed!L610,LARGE(INDEX(ISNUMBER(--MID(feed!L610,ROW($1:$19),1))*
ROW($1:$19),0),ROW($1:$19))+1,1)*10^ROW($1:$19)/10)</f>
        <v>5</v>
      </c>
      <c r="M472" t="str">
        <f>feed!M610</f>
        <v>Central Planning</v>
      </c>
      <c r="N472">
        <f>SUMPRODUCT(MID(0&amp;feed!N610,LARGE(INDEX(ISNUMBER(--MID(feed!N610,ROW($1:$5),1))*
ROW($1:$5),0),ROW($1:$5))+1,1)*10^ROW($1:$5)/10)</f>
        <v>976</v>
      </c>
      <c r="O472">
        <f>SUMPRODUCT(MID(0&amp;feed!O610,LARGE(INDEX(ISNUMBER(--MID(feed!O610,ROW($1:$5),1))*
ROW($1:$5),0),ROW($1:$5))+1,1)*10^ROW($1:$5)/10)</f>
        <v>81</v>
      </c>
      <c r="P472" t="str">
        <f>feed!P610</f>
        <v>Untapped</v>
      </c>
      <c r="Q472">
        <f>IF(P472=0,40, IF(P472="Depleted",0, IF(P472="Near Depletion",10, IF(P472="Plentiful",70, IF(P472="Untapped",90,"Error")))))</f>
        <v>90</v>
      </c>
      <c r="R472" t="str">
        <f>feed!Q610</f>
        <v>Powerful</v>
      </c>
      <c r="S472">
        <f>IF(R472="None",0, IF(R472="Meagre",1.5, IF(R472="Small",3, IF(R472="Mediocre",4.5, IF(R472="Somewhat Large",6, IF(R472="Large",7.5, IF(R472="Powerful",9, IF(R472="Very Powerful",10,"Error"))))))))</f>
        <v>9</v>
      </c>
      <c r="T472" t="str">
        <f>feed!R610</f>
        <v>East Indies</v>
      </c>
      <c r="U472" t="str">
        <f>feed!S610</f>
        <v>Soviet Union</v>
      </c>
      <c r="V472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472" t="str">
        <f>feed!U610</f>
        <v>http://blocgame.com/stats.php?id=64422</v>
      </c>
      <c r="X472" s="4">
        <f>SUMPRODUCT(MID(0&amp;feed!V610,LARGE(INDEX(ISNUMBER(--MID(feed!V610,ROW($1:$5),1))*
ROW($1:$5),0),ROW($1:$5))+1,1)*10^ROW($1:$5)/10)</f>
        <v>1</v>
      </c>
      <c r="Y472">
        <f>feed!W610</f>
        <v>0</v>
      </c>
      <c r="Z472" s="4">
        <f>V472-H472*750-K472*375-L472*375</f>
        <v>12875</v>
      </c>
      <c r="AA472" s="8">
        <f>V472/N472</f>
        <v>20.491803278688526</v>
      </c>
      <c r="AB472" s="4">
        <f>N472/6</f>
        <v>162.66666666666666</v>
      </c>
      <c r="AC472" s="4">
        <f>V472/6</f>
        <v>3333.3333333333335</v>
      </c>
    </row>
    <row r="473" spans="1:29" hidden="1" x14ac:dyDescent="0.25">
      <c r="A473" t="str">
        <f>feed!A306</f>
        <v>Empyrea</v>
      </c>
      <c r="B473" t="str">
        <f>feed!B306</f>
        <v>Sir_Scarf</v>
      </c>
      <c r="C473" t="str">
        <f>feed!C306</f>
        <v>The Order</v>
      </c>
      <c r="D473">
        <f>SUMPRODUCT(MID(0&amp;feed!D306,LARGE(INDEX(ISNUMBER(--MID(feed!D306,ROW($1:$19),1))*
ROW($1:$19),0),ROW($1:$19))+1,1)*10^ROW($1:$19)/10)</f>
        <v>51</v>
      </c>
      <c r="E473">
        <f>SUMPRODUCT(MID(0&amp;feed!E306,LARGE(INDEX(ISNUMBER(--MID(feed!E306,ROW($1:$19),1))*
ROW($1:$19),0),ROW($1:$19))+1,1)*10^ROW($1:$19)/10)</f>
        <v>3</v>
      </c>
      <c r="F473" t="str">
        <f>feed!F306</f>
        <v>Korean War surplus</v>
      </c>
      <c r="G473" t="str">
        <f>feed!G306</f>
        <v>Gandhi-like</v>
      </c>
      <c r="H473">
        <f>SUMPRODUCT(MID(0&amp;feed!H306,LARGE(INDEX(ISNUMBER(--MID(feed!H306,ROW($1:$19),1))*
ROW($1:$19),0),ROW($1:$19))+1,1)*10^ROW($1:$19)/10)</f>
        <v>2</v>
      </c>
      <c r="I473" t="str">
        <f>feed!I306</f>
        <v>Standard</v>
      </c>
      <c r="J473">
        <f>SUMPRODUCT(MID(0&amp;feed!J306,LARGE(INDEX(ISNUMBER(--MID(feed!J306,ROW($1:$19),1))*
ROW($1:$19),0),ROW($1:$19))+1,1)*10^ROW($1:$19)/10)</f>
        <v>7</v>
      </c>
      <c r="K473">
        <f>SUMPRODUCT(MID(0&amp;feed!K306,LARGE(INDEX(ISNUMBER(--MID(feed!K306,ROW($1:$19),1))*
ROW($1:$19),0),ROW($1:$19))+1,1)*10^ROW($1:$19)/10)</f>
        <v>18</v>
      </c>
      <c r="L473">
        <f>SUMPRODUCT(MID(0&amp;feed!L306,LARGE(INDEX(ISNUMBER(--MID(feed!L306,ROW($1:$19),1))*
ROW($1:$19),0),ROW($1:$19))+1,1)*10^ROW($1:$19)/10)</f>
        <v>3</v>
      </c>
      <c r="M473" t="str">
        <f>feed!M306</f>
        <v>Central Planning</v>
      </c>
      <c r="N473">
        <f>SUMPRODUCT(MID(0&amp;feed!N306,LARGE(INDEX(ISNUMBER(--MID(feed!N306,ROW($1:$5),1))*
ROW($1:$5),0),ROW($1:$5))+1,1)*10^ROW($1:$5)/10)</f>
        <v>2038</v>
      </c>
      <c r="O473">
        <f>SUMPRODUCT(MID(0&amp;feed!O306,LARGE(INDEX(ISNUMBER(--MID(feed!O306,ROW($1:$5),1))*
ROW($1:$5),0),ROW($1:$5))+1,1)*10^ROW($1:$5)/10)</f>
        <v>3</v>
      </c>
      <c r="P473" t="str">
        <f>feed!P306</f>
        <v>Untapped</v>
      </c>
      <c r="Q473">
        <f>IF(P473=0,40, IF(P473="Depleted",0, IF(P473="Near Depletion",10, IF(P473="Plentiful",70, IF(P473="Untapped",90,"Error")))))</f>
        <v>90</v>
      </c>
      <c r="R473" t="str">
        <f>feed!Q306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feed!R306</f>
        <v>Pacific Rim</v>
      </c>
      <c r="U473" t="str">
        <f>feed!S306</f>
        <v>Soviet Union</v>
      </c>
      <c r="V47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32156</v>
      </c>
      <c r="W473" t="str">
        <f>feed!U306</f>
        <v>http://blocgame.com/stats.php?id=49411</v>
      </c>
      <c r="X473" s="4">
        <f>SUMPRODUCT(MID(0&amp;feed!V306,LARGE(INDEX(ISNUMBER(--MID(feed!V306,ROW($1:$5),1))*
ROW($1:$5),0),ROW($1:$5))+1,1)*10^ROW($1:$5)/10)</f>
        <v>0</v>
      </c>
      <c r="Y473">
        <f>feed!W306</f>
        <v>0</v>
      </c>
      <c r="Z473" s="4">
        <f>V473-H473*750-K473*375-L473*375</f>
        <v>22781</v>
      </c>
      <c r="AA473" s="8">
        <f>V473/N473</f>
        <v>15.778213935230617</v>
      </c>
      <c r="AB473" s="4">
        <f>N473/6</f>
        <v>339.66666666666669</v>
      </c>
      <c r="AC473" s="4">
        <f>V473/6</f>
        <v>5359.333333333333</v>
      </c>
    </row>
    <row r="474" spans="1:29" hidden="1" x14ac:dyDescent="0.25">
      <c r="A474" t="str">
        <f>feed!A240</f>
        <v>Infebiousness</v>
      </c>
      <c r="B474" t="str">
        <f>feed!B240</f>
        <v>infebious</v>
      </c>
      <c r="C474" t="str">
        <f>feed!C240</f>
        <v>Interpol</v>
      </c>
      <c r="D474">
        <f>SUMPRODUCT(MID(0&amp;feed!D240,LARGE(INDEX(ISNUMBER(--MID(feed!D240,ROW($1:$19),1))*
ROW($1:$19),0),ROW($1:$19))+1,1)*10^ROW($1:$19)/10)</f>
        <v>99</v>
      </c>
      <c r="E474">
        <f>SUMPRODUCT(MID(0&amp;feed!E240,LARGE(INDEX(ISNUMBER(--MID(feed!E240,ROW($1:$19),1))*
ROW($1:$19),0),ROW($1:$19))+1,1)*10^ROW($1:$19)/10)</f>
        <v>4</v>
      </c>
      <c r="F474" t="str">
        <f>feed!F240</f>
        <v>Korean War surplus</v>
      </c>
      <c r="G474" t="str">
        <f>feed!G240</f>
        <v>Gandhi-like</v>
      </c>
      <c r="H474">
        <f>SUMPRODUCT(MID(0&amp;feed!H240,LARGE(INDEX(ISNUMBER(--MID(feed!H240,ROW($1:$19),1))*
ROW($1:$19),0),ROW($1:$19))+1,1)*10^ROW($1:$19)/10)</f>
        <v>2</v>
      </c>
      <c r="I474" t="str">
        <f>feed!I240</f>
        <v>Elite</v>
      </c>
      <c r="J474">
        <f>SUMPRODUCT(MID(0&amp;feed!J240,LARGE(INDEX(ISNUMBER(--MID(feed!J240,ROW($1:$19),1))*
ROW($1:$19),0),ROW($1:$19))+1,1)*10^ROW($1:$19)/10)</f>
        <v>7</v>
      </c>
      <c r="K474">
        <f>SUMPRODUCT(MID(0&amp;feed!K240,LARGE(INDEX(ISNUMBER(--MID(feed!K240,ROW($1:$19),1))*
ROW($1:$19),0),ROW($1:$19))+1,1)*10^ROW($1:$19)/10)</f>
        <v>18</v>
      </c>
      <c r="L474">
        <f>SUMPRODUCT(MID(0&amp;feed!L240,LARGE(INDEX(ISNUMBER(--MID(feed!L240,ROW($1:$19),1))*
ROW($1:$19),0),ROW($1:$19))+1,1)*10^ROW($1:$19)/10)</f>
        <v>4</v>
      </c>
      <c r="M474" t="str">
        <f>feed!M240</f>
        <v>Free Market</v>
      </c>
      <c r="N474">
        <f>SUMPRODUCT(MID(0&amp;feed!N240,LARGE(INDEX(ISNUMBER(--MID(feed!N240,ROW($1:$5),1))*
ROW($1:$5),0),ROW($1:$5))+1,1)*10^ROW($1:$5)/10)</f>
        <v>2351</v>
      </c>
      <c r="O474">
        <f>SUMPRODUCT(MID(0&amp;feed!O240,LARGE(INDEX(ISNUMBER(--MID(feed!O240,ROW($1:$5),1))*
ROW($1:$5),0),ROW($1:$5))+1,1)*10^ROW($1:$5)/10)</f>
        <v>159</v>
      </c>
      <c r="P474" t="str">
        <f>feed!P240</f>
        <v>Untapped</v>
      </c>
      <c r="Q474">
        <f>IF(P474=0,40, IF(P474="Depleted",0, IF(P474="Near Depletion",10, IF(P474="Plentiful",70, IF(P474="Untapped",90,"Error")))))</f>
        <v>90</v>
      </c>
      <c r="R474" t="str">
        <f>feed!Q240</f>
        <v>Very Powerful</v>
      </c>
      <c r="S474">
        <f>IF(R474="None",0, IF(R474="Meagre",1.5, IF(R474="Small",3, IF(R474="Mediocre",4.5, IF(R474="Somewhat Large",6, IF(R474="Large",7.5, IF(R474="Powerful",9, IF(R474="Very Powerful",10,"Error"))))))))</f>
        <v>10</v>
      </c>
      <c r="T474" t="str">
        <f>feed!R240</f>
        <v>Southern Africa</v>
      </c>
      <c r="U474" t="str">
        <f>feed!S240</f>
        <v>United States</v>
      </c>
      <c r="V474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35684</v>
      </c>
      <c r="W474" t="str">
        <f>feed!U240</f>
        <v>http://blocgame.com/stats.php?id=40302</v>
      </c>
      <c r="X474" s="4">
        <f>SUMPRODUCT(MID(0&amp;feed!V240,LARGE(INDEX(ISNUMBER(--MID(feed!V240,ROW($1:$5),1))*
ROW($1:$5),0),ROW($1:$5))+1,1)*10^ROW($1:$5)/10)</f>
        <v>1</v>
      </c>
      <c r="Y474">
        <f>feed!W240</f>
        <v>0</v>
      </c>
      <c r="Z474" s="4">
        <f>V474-H474*750-K474*375-L474*375</f>
        <v>25934</v>
      </c>
      <c r="AA474" s="8">
        <f>V474/N474</f>
        <v>15.178222033177372</v>
      </c>
      <c r="AB474" s="4">
        <f>N474/6</f>
        <v>391.83333333333331</v>
      </c>
      <c r="AC474" s="4">
        <f>V474/6</f>
        <v>5947.333333333333</v>
      </c>
    </row>
    <row r="475" spans="1:29" hidden="1" x14ac:dyDescent="0.25">
      <c r="A475" t="str">
        <f>feed!A421</f>
        <v>KL Lanas</v>
      </c>
      <c r="B475" t="str">
        <f>feed!B421</f>
        <v>suwey90</v>
      </c>
      <c r="C475" t="str">
        <f>feed!C421</f>
        <v>PIRATES</v>
      </c>
      <c r="D475">
        <f>SUMPRODUCT(MID(0&amp;feed!D421,LARGE(INDEX(ISNUMBER(--MID(feed!D421,ROW($1:$19),1))*
ROW($1:$19),0),ROW($1:$19))+1,1)*10^ROW($1:$19)/10)</f>
        <v>58</v>
      </c>
      <c r="E475">
        <f>SUMPRODUCT(MID(0&amp;feed!E421,LARGE(INDEX(ISNUMBER(--MID(feed!E421,ROW($1:$19),1))*
ROW($1:$19),0),ROW($1:$19))+1,1)*10^ROW($1:$19)/10)</f>
        <v>4</v>
      </c>
      <c r="F475" t="str">
        <f>feed!F421</f>
        <v>Second World War surplus</v>
      </c>
      <c r="G475" t="str">
        <f>feed!G421</f>
        <v>Angelic</v>
      </c>
      <c r="H475">
        <f>SUMPRODUCT(MID(0&amp;feed!H421,LARGE(INDEX(ISNUMBER(--MID(feed!H421,ROW($1:$19),1))*
ROW($1:$19),0),ROW($1:$19))+1,1)*10^ROW($1:$19)/10)</f>
        <v>2</v>
      </c>
      <c r="I475" t="str">
        <f>feed!I421</f>
        <v>Elite</v>
      </c>
      <c r="J475">
        <f>SUMPRODUCT(MID(0&amp;feed!J421,LARGE(INDEX(ISNUMBER(--MID(feed!J421,ROW($1:$19),1))*
ROW($1:$19),0),ROW($1:$19))+1,1)*10^ROW($1:$19)/10)</f>
        <v>7</v>
      </c>
      <c r="K475">
        <f>SUMPRODUCT(MID(0&amp;feed!K421,LARGE(INDEX(ISNUMBER(--MID(feed!K421,ROW($1:$19),1))*
ROW($1:$19),0),ROW($1:$19))+1,1)*10^ROW($1:$19)/10)</f>
        <v>9</v>
      </c>
      <c r="L475">
        <f>SUMPRODUCT(MID(0&amp;feed!L421,LARGE(INDEX(ISNUMBER(--MID(feed!L421,ROW($1:$19),1))*
ROW($1:$19),0),ROW($1:$19))+1,1)*10^ROW($1:$19)/10)</f>
        <v>6</v>
      </c>
      <c r="M475" t="str">
        <f>feed!M421</f>
        <v>Free Market</v>
      </c>
      <c r="N475">
        <f>SUMPRODUCT(MID(0&amp;feed!N421,LARGE(INDEX(ISNUMBER(--MID(feed!N421,ROW($1:$5),1))*
ROW($1:$5),0),ROW($1:$5))+1,1)*10^ROW($1:$5)/10)</f>
        <v>1575</v>
      </c>
      <c r="O475">
        <f>SUMPRODUCT(MID(0&amp;feed!O421,LARGE(INDEX(ISNUMBER(--MID(feed!O421,ROW($1:$5),1))*
ROW($1:$5),0),ROW($1:$5))+1,1)*10^ROW($1:$5)/10)</f>
        <v>361</v>
      </c>
      <c r="P475" t="str">
        <f>feed!P421</f>
        <v>Untapped</v>
      </c>
      <c r="Q475">
        <f>IF(P475=0,40, IF(P475="Depleted",0, IF(P475="Near Depletion",10, IF(P475="Plentiful",70, IF(P475="Untapped",90,"Error")))))</f>
        <v>90</v>
      </c>
      <c r="R475" t="str">
        <f>feed!Q421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feed!R421</f>
        <v>East Indies</v>
      </c>
      <c r="U475" t="str">
        <f>feed!S421</f>
        <v>United States</v>
      </c>
      <c r="V47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21701</v>
      </c>
      <c r="W475" t="str">
        <f>feed!U421</f>
        <v>http://blocgame.com/stats.php?id=60623</v>
      </c>
      <c r="X475" s="4">
        <f>SUMPRODUCT(MID(0&amp;feed!V421,LARGE(INDEX(ISNUMBER(--MID(feed!V421,ROW($1:$5),1))*
ROW($1:$5),0),ROW($1:$5))+1,1)*10^ROW($1:$5)/10)</f>
        <v>0</v>
      </c>
      <c r="Y475">
        <f>feed!W421</f>
        <v>0</v>
      </c>
      <c r="Z475" s="4">
        <f>V475-H475*750-K475*375-L475*375</f>
        <v>14576</v>
      </c>
      <c r="AA475" s="8">
        <f>V475/N475</f>
        <v>13.778412698412698</v>
      </c>
      <c r="AB475" s="4">
        <f>N475/6</f>
        <v>262.5</v>
      </c>
      <c r="AC475" s="4">
        <f>V475/6</f>
        <v>3616.8333333333335</v>
      </c>
    </row>
    <row r="476" spans="1:29" hidden="1" x14ac:dyDescent="0.25">
      <c r="A476" t="str">
        <f>feed!A266</f>
        <v>Italica</v>
      </c>
      <c r="B476" t="str">
        <f>feed!B266</f>
        <v>Lord Potash</v>
      </c>
      <c r="C476" t="str">
        <f>feed!C266</f>
        <v>SPQR</v>
      </c>
      <c r="D476">
        <f>SUMPRODUCT(MID(0&amp;feed!D266,LARGE(INDEX(ISNUMBER(--MID(feed!D266,ROW($1:$19),1))*
ROW($1:$19),0),ROW($1:$19))+1,1)*10^ROW($1:$19)/10)</f>
        <v>75</v>
      </c>
      <c r="E476">
        <f>SUMPRODUCT(MID(0&amp;feed!E266,LARGE(INDEX(ISNUMBER(--MID(feed!E266,ROW($1:$19),1))*
ROW($1:$19),0),ROW($1:$19))+1,1)*10^ROW($1:$19)/10)</f>
        <v>5</v>
      </c>
      <c r="F476" t="str">
        <f>feed!F266</f>
        <v>Korean War surplus</v>
      </c>
      <c r="G476" t="str">
        <f>feed!G266</f>
        <v>Gandhi-like</v>
      </c>
      <c r="H476">
        <f>SUMPRODUCT(MID(0&amp;feed!H266,LARGE(INDEX(ISNUMBER(--MID(feed!H266,ROW($1:$19),1))*
ROW($1:$19),0),ROW($1:$19))+1,1)*10^ROW($1:$19)/10)</f>
        <v>2</v>
      </c>
      <c r="I476" t="str">
        <f>feed!I266</f>
        <v>Good</v>
      </c>
      <c r="J476">
        <f>SUMPRODUCT(MID(0&amp;feed!J266,LARGE(INDEX(ISNUMBER(--MID(feed!J266,ROW($1:$19),1))*
ROW($1:$19),0),ROW($1:$19))+1,1)*10^ROW($1:$19)/10)</f>
        <v>7</v>
      </c>
      <c r="K476">
        <f>SUMPRODUCT(MID(0&amp;feed!K266,LARGE(INDEX(ISNUMBER(--MID(feed!K266,ROW($1:$19),1))*
ROW($1:$19),0),ROW($1:$19))+1,1)*10^ROW($1:$19)/10)</f>
        <v>14</v>
      </c>
      <c r="L476">
        <f>SUMPRODUCT(MID(0&amp;feed!L266,LARGE(INDEX(ISNUMBER(--MID(feed!L266,ROW($1:$19),1))*
ROW($1:$19),0),ROW($1:$19))+1,1)*10^ROW($1:$19)/10)</f>
        <v>10</v>
      </c>
      <c r="M476" t="str">
        <f>feed!M266</f>
        <v>Mixed Economy</v>
      </c>
      <c r="N476">
        <f>SUMPRODUCT(MID(0&amp;feed!N266,LARGE(INDEX(ISNUMBER(--MID(feed!N266,ROW($1:$5),1))*
ROW($1:$5),0),ROW($1:$5))+1,1)*10^ROW($1:$5)/10)</f>
        <v>2214</v>
      </c>
      <c r="O476">
        <f>SUMPRODUCT(MID(0&amp;feed!O266,LARGE(INDEX(ISNUMBER(--MID(feed!O266,ROW($1:$5),1))*
ROW($1:$5),0),ROW($1:$5))+1,1)*10^ROW($1:$5)/10)</f>
        <v>1480</v>
      </c>
      <c r="P476" t="str">
        <f>feed!P266</f>
        <v>Near Depletion</v>
      </c>
      <c r="Q476">
        <f>IF(P476=0,40, IF(P476="Depleted",0, IF(P476="Near Depletion",10, IF(P476="Plentiful",70, IF(P476="Untapped",90,"Error")))))</f>
        <v>10</v>
      </c>
      <c r="R476" t="str">
        <f>feed!Q266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feed!R266</f>
        <v>Egypt</v>
      </c>
      <c r="U476" t="str">
        <f>feed!S266</f>
        <v>Soviet Union</v>
      </c>
      <c r="V47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27915</v>
      </c>
      <c r="W476" t="str">
        <f>feed!U266</f>
        <v>http://blocgame.com/stats.php?id=63435</v>
      </c>
      <c r="X476" s="4">
        <f>SUMPRODUCT(MID(0&amp;feed!V266,LARGE(INDEX(ISNUMBER(--MID(feed!V266,ROW($1:$5),1))*
ROW($1:$5),0),ROW($1:$5))+1,1)*10^ROW($1:$5)/10)</f>
        <v>0</v>
      </c>
      <c r="Y476">
        <f>feed!W266</f>
        <v>0</v>
      </c>
      <c r="Z476" s="4">
        <f>V476-H476*750-K476*375-L476*375</f>
        <v>17415</v>
      </c>
      <c r="AA476" s="8">
        <f>V476/N476</f>
        <v>12.60840108401084</v>
      </c>
      <c r="AB476" s="4">
        <f>N476/6</f>
        <v>369</v>
      </c>
      <c r="AC476" s="4">
        <f>V476/6</f>
        <v>4652.5</v>
      </c>
    </row>
    <row r="477" spans="1:29" hidden="1" x14ac:dyDescent="0.25">
      <c r="A477" t="str">
        <f>feed!A312</f>
        <v>Robots</v>
      </c>
      <c r="B477" t="str">
        <f>feed!B312</f>
        <v>stormbot28</v>
      </c>
      <c r="C477" t="str">
        <f>feed!C312</f>
        <v>Interpol</v>
      </c>
      <c r="D477">
        <f>SUMPRODUCT(MID(0&amp;feed!D312,LARGE(INDEX(ISNUMBER(--MID(feed!D312,ROW($1:$19),1))*
ROW($1:$19),0),ROW($1:$19))+1,1)*10^ROW($1:$19)/10)</f>
        <v>127</v>
      </c>
      <c r="E477">
        <f>SUMPRODUCT(MID(0&amp;feed!E312,LARGE(INDEX(ISNUMBER(--MID(feed!E312,ROW($1:$19),1))*
ROW($1:$19),0),ROW($1:$19))+1,1)*10^ROW($1:$19)/10)</f>
        <v>2</v>
      </c>
      <c r="F477" t="str">
        <f>feed!F312</f>
        <v>Korean War surplus</v>
      </c>
      <c r="G477" t="str">
        <f>feed!G312</f>
        <v>Gandhi-like</v>
      </c>
      <c r="H477">
        <f>SUMPRODUCT(MID(0&amp;feed!H312,LARGE(INDEX(ISNUMBER(--MID(feed!H312,ROW($1:$19),1))*
ROW($1:$19),0),ROW($1:$19))+1,1)*10^ROW($1:$19)/10)</f>
        <v>2</v>
      </c>
      <c r="I477" t="str">
        <f>feed!I312</f>
        <v>Good</v>
      </c>
      <c r="J477">
        <f>SUMPRODUCT(MID(0&amp;feed!J312,LARGE(INDEX(ISNUMBER(--MID(feed!J312,ROW($1:$19),1))*
ROW($1:$19),0),ROW($1:$19))+1,1)*10^ROW($1:$19)/10)</f>
        <v>7</v>
      </c>
      <c r="K477">
        <f>SUMPRODUCT(MID(0&amp;feed!K312,LARGE(INDEX(ISNUMBER(--MID(feed!K312,ROW($1:$19),1))*
ROW($1:$19),0),ROW($1:$19))+1,1)*10^ROW($1:$19)/10)</f>
        <v>11</v>
      </c>
      <c r="L477">
        <f>SUMPRODUCT(MID(0&amp;feed!L312,LARGE(INDEX(ISNUMBER(--MID(feed!L312,ROW($1:$19),1))*
ROW($1:$19),0),ROW($1:$19))+1,1)*10^ROW($1:$19)/10)</f>
        <v>2</v>
      </c>
      <c r="M477" t="str">
        <f>feed!M312</f>
        <v>Mixed Economy</v>
      </c>
      <c r="N477">
        <f>SUMPRODUCT(MID(0&amp;feed!N312,LARGE(INDEX(ISNUMBER(--MID(feed!N312,ROW($1:$5),1))*
ROW($1:$5),0),ROW($1:$5))+1,1)*10^ROW($1:$5)/10)</f>
        <v>2010</v>
      </c>
      <c r="O477">
        <f>SUMPRODUCT(MID(0&amp;feed!O312,LARGE(INDEX(ISNUMBER(--MID(feed!O312,ROW($1:$5),1))*
ROW($1:$5),0),ROW($1:$5))+1,1)*10^ROW($1:$5)/10)</f>
        <v>177</v>
      </c>
      <c r="P477" t="str">
        <f>feed!P312</f>
        <v>Untapped</v>
      </c>
      <c r="Q477">
        <f>IF(P477=0,40, IF(P477="Depleted",0, IF(P477="Near Depletion",10, IF(P477="Plentiful",70, IF(P477="Untapped",90,"Error")))))</f>
        <v>90</v>
      </c>
      <c r="R477" t="str">
        <f>feed!Q312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feed!R312</f>
        <v>Caribbean</v>
      </c>
      <c r="U477" t="str">
        <f>feed!S312</f>
        <v>United States</v>
      </c>
      <c r="V47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20528</v>
      </c>
      <c r="W477" t="str">
        <f>feed!U312</f>
        <v>http://blocgame.com/stats.php?id=40242</v>
      </c>
      <c r="X477" s="4">
        <f>SUMPRODUCT(MID(0&amp;feed!V312,LARGE(INDEX(ISNUMBER(--MID(feed!V312,ROW($1:$5),1))*
ROW($1:$5),0),ROW($1:$5))+1,1)*10^ROW($1:$5)/10)</f>
        <v>0</v>
      </c>
      <c r="Y477">
        <f>feed!W312</f>
        <v>0</v>
      </c>
      <c r="Z477" s="4">
        <f>V477-H477*750-K477*375-L477*375</f>
        <v>14153</v>
      </c>
      <c r="AA477" s="8">
        <f>V477/N477</f>
        <v>10.212935323383084</v>
      </c>
      <c r="AB477" s="4">
        <f>N477/6</f>
        <v>335</v>
      </c>
      <c r="AC477" s="4">
        <f>V477/6</f>
        <v>3421.3333333333335</v>
      </c>
    </row>
    <row r="478" spans="1:29" hidden="1" x14ac:dyDescent="0.25">
      <c r="A478" t="str">
        <f>feed!A44</f>
        <v>Psilocybis</v>
      </c>
      <c r="B478" t="str">
        <f>feed!B44</f>
        <v>Lysergix</v>
      </c>
      <c r="C478" t="str">
        <f>feed!C44</f>
        <v>Brotherhood of Nod</v>
      </c>
      <c r="D478">
        <f>SUMPRODUCT(MID(0&amp;feed!D44,LARGE(INDEX(ISNUMBER(--MID(feed!D44,ROW($1:$19),1))*
ROW($1:$19),0),ROW($1:$19))+1,1)*10^ROW($1:$19)/10)</f>
        <v>40</v>
      </c>
      <c r="E478">
        <f>SUMPRODUCT(MID(0&amp;feed!E44,LARGE(INDEX(ISNUMBER(--MID(feed!E44,ROW($1:$19),1))*
ROW($1:$19),0),ROW($1:$19))+1,1)*10^ROW($1:$19)/10)</f>
        <v>9</v>
      </c>
      <c r="F478" t="str">
        <f>feed!F44</f>
        <v>Korean War surplus</v>
      </c>
      <c r="G478" t="str">
        <f>feed!G44</f>
        <v>Gandhi-like</v>
      </c>
      <c r="H478">
        <f>SUMPRODUCT(MID(0&amp;feed!H44,LARGE(INDEX(ISNUMBER(--MID(feed!H44,ROW($1:$19),1))*
ROW($1:$19),0),ROW($1:$19))+1,1)*10^ROW($1:$19)/10)</f>
        <v>2</v>
      </c>
      <c r="I478" t="str">
        <f>feed!I44</f>
        <v>Elite</v>
      </c>
      <c r="J478">
        <f>SUMPRODUCT(MID(0&amp;feed!J44,LARGE(INDEX(ISNUMBER(--MID(feed!J44,ROW($1:$19),1))*
ROW($1:$19),0),ROW($1:$19))+1,1)*10^ROW($1:$19)/10)</f>
        <v>7</v>
      </c>
      <c r="K478">
        <f>SUMPRODUCT(MID(0&amp;feed!K44,LARGE(INDEX(ISNUMBER(--MID(feed!K44,ROW($1:$19),1))*
ROW($1:$19),0),ROW($1:$19))+1,1)*10^ROW($1:$19)/10)</f>
        <v>16</v>
      </c>
      <c r="L478">
        <f>SUMPRODUCT(MID(0&amp;feed!L44,LARGE(INDEX(ISNUMBER(--MID(feed!L44,ROW($1:$19),1))*
ROW($1:$19),0),ROW($1:$19))+1,1)*10^ROW($1:$19)/10)</f>
        <v>9</v>
      </c>
      <c r="M478" t="str">
        <f>feed!M44</f>
        <v>Central Planning</v>
      </c>
      <c r="N478">
        <f>SUMPRODUCT(MID(0&amp;feed!N44,LARGE(INDEX(ISNUMBER(--MID(feed!N44,ROW($1:$5),1))*
ROW($1:$5),0),ROW($1:$5))+1,1)*10^ROW($1:$5)/10)</f>
        <v>4019</v>
      </c>
      <c r="O478">
        <f>SUMPRODUCT(MID(0&amp;feed!O44,LARGE(INDEX(ISNUMBER(--MID(feed!O44,ROW($1:$5),1))*
ROW($1:$5),0),ROW($1:$5))+1,1)*10^ROW($1:$5)/10)</f>
        <v>4709</v>
      </c>
      <c r="P478" t="str">
        <f>feed!P44</f>
        <v>Untapped</v>
      </c>
      <c r="Q478">
        <f>IF(P478=0,40, IF(P478="Depleted",0, IF(P478="Near Depletion",10, IF(P478="Plentiful",70, IF(P478="Untapped",90,"Error")))))</f>
        <v>90</v>
      </c>
      <c r="R478" t="str">
        <f>feed!Q44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feed!R44</f>
        <v>Persia</v>
      </c>
      <c r="U478" t="str">
        <f>feed!S44</f>
        <v>Soviet Union</v>
      </c>
      <c r="V478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78" t="str">
        <f>feed!U44</f>
        <v>http://blocgame.com/stats.php?id=62795</v>
      </c>
      <c r="X478" s="4">
        <f>SUMPRODUCT(MID(0&amp;feed!V44,LARGE(INDEX(ISNUMBER(--MID(feed!V44,ROW($1:$5),1))*
ROW($1:$5),0),ROW($1:$5))+1,1)*10^ROW($1:$5)/10)</f>
        <v>0</v>
      </c>
      <c r="Y478">
        <f>feed!W44</f>
        <v>0</v>
      </c>
      <c r="Z478" s="4">
        <f>V478-H478*750-K478*375-L478*375</f>
        <v>8727</v>
      </c>
      <c r="AA478" s="8">
        <f>V478/N478</f>
        <v>4.8773326698183626</v>
      </c>
      <c r="AB478" s="4">
        <f>N478/6</f>
        <v>669.83333333333337</v>
      </c>
      <c r="AC478" s="4">
        <f>V478/6</f>
        <v>3267</v>
      </c>
    </row>
    <row r="479" spans="1:29" hidden="1" x14ac:dyDescent="0.25">
      <c r="A479" t="str">
        <f>feed!A147</f>
        <v>SPNR</v>
      </c>
      <c r="B479" t="str">
        <f>feed!B147</f>
        <v>Stefan Stamenkovic</v>
      </c>
      <c r="C479" t="str">
        <f>feed!C147</f>
        <v>Brotherhood of Nod</v>
      </c>
      <c r="D479">
        <f>SUMPRODUCT(MID(0&amp;feed!D147,LARGE(INDEX(ISNUMBER(--MID(feed!D147,ROW($1:$19),1))*
ROW($1:$19),0),ROW($1:$19))+1,1)*10^ROW($1:$19)/10)</f>
        <v>78</v>
      </c>
      <c r="E479">
        <f>SUMPRODUCT(MID(0&amp;feed!E147,LARGE(INDEX(ISNUMBER(--MID(feed!E147,ROW($1:$19),1))*
ROW($1:$19),0),ROW($1:$19))+1,1)*10^ROW($1:$19)/10)</f>
        <v>4</v>
      </c>
      <c r="F479" t="str">
        <f>feed!F147</f>
        <v>Korean War surplus</v>
      </c>
      <c r="G479" t="str">
        <f>feed!G147</f>
        <v>Gandhi-like</v>
      </c>
      <c r="H479">
        <f>SUMPRODUCT(MID(0&amp;feed!H147,LARGE(INDEX(ISNUMBER(--MID(feed!H147,ROW($1:$19),1))*
ROW($1:$19),0),ROW($1:$19))+1,1)*10^ROW($1:$19)/10)</f>
        <v>2</v>
      </c>
      <c r="I479" t="str">
        <f>feed!I147</f>
        <v>Good</v>
      </c>
      <c r="J479">
        <f>SUMPRODUCT(MID(0&amp;feed!J147,LARGE(INDEX(ISNUMBER(--MID(feed!J147,ROW($1:$19),1))*
ROW($1:$19),0),ROW($1:$19))+1,1)*10^ROW($1:$19)/10)</f>
        <v>7</v>
      </c>
      <c r="K479">
        <f>SUMPRODUCT(MID(0&amp;feed!K147,LARGE(INDEX(ISNUMBER(--MID(feed!K147,ROW($1:$19),1))*
ROW($1:$19),0),ROW($1:$19))+1,1)*10^ROW($1:$19)/10)</f>
        <v>10</v>
      </c>
      <c r="L479">
        <f>SUMPRODUCT(MID(0&amp;feed!L147,LARGE(INDEX(ISNUMBER(--MID(feed!L147,ROW($1:$19),1))*
ROW($1:$19),0),ROW($1:$19))+1,1)*10^ROW($1:$19)/10)</f>
        <v>4</v>
      </c>
      <c r="M479" t="str">
        <f>feed!M147</f>
        <v>Central Planning</v>
      </c>
      <c r="N479">
        <f>SUMPRODUCT(MID(0&amp;feed!N147,LARGE(INDEX(ISNUMBER(--MID(feed!N147,ROW($1:$5),1))*
ROW($1:$5),0),ROW($1:$5))+1,1)*10^ROW($1:$5)/10)</f>
        <v>2898</v>
      </c>
      <c r="O479">
        <f>SUMPRODUCT(MID(0&amp;feed!O147,LARGE(INDEX(ISNUMBER(--MID(feed!O147,ROW($1:$5),1))*
ROW($1:$5),0),ROW($1:$5))+1,1)*10^ROW($1:$5)/10)</f>
        <v>333</v>
      </c>
      <c r="P479" t="str">
        <f>feed!P147</f>
        <v>Untapped</v>
      </c>
      <c r="Q479">
        <f>IF(P479=0,40, IF(P479="Depleted",0, IF(P479="Near Depletion",10, IF(P479="Plentiful",70, IF(P479="Untapped",90,"Error")))))</f>
        <v>90</v>
      </c>
      <c r="R479" t="str">
        <f>feed!Q147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feed!R147</f>
        <v>Indochina</v>
      </c>
      <c r="U479" t="str">
        <f>feed!S147</f>
        <v>Soviet Union</v>
      </c>
      <c r="V479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12209</v>
      </c>
      <c r="W479" t="str">
        <f>feed!U147</f>
        <v>http://blocgame.com/stats.php?id=51722</v>
      </c>
      <c r="X479" s="4">
        <f>SUMPRODUCT(MID(0&amp;feed!V147,LARGE(INDEX(ISNUMBER(--MID(feed!V147,ROW($1:$5),1))*
ROW($1:$5),0),ROW($1:$5))+1,1)*10^ROW($1:$5)/10)</f>
        <v>0</v>
      </c>
      <c r="Y479">
        <f>feed!W147</f>
        <v>0</v>
      </c>
      <c r="Z479" s="4">
        <f>V479-H479*750-K479*375-L479*375</f>
        <v>5459</v>
      </c>
      <c r="AA479" s="8">
        <f>V479/N479</f>
        <v>4.2129054520358871</v>
      </c>
      <c r="AB479" s="4">
        <f>N479/6</f>
        <v>483</v>
      </c>
      <c r="AC479" s="4">
        <f>V479/6</f>
        <v>2034.8333333333333</v>
      </c>
    </row>
    <row r="480" spans="1:29" hidden="1" x14ac:dyDescent="0.25">
      <c r="A480" t="str">
        <f>feed!A1009</f>
        <v>admiral haz</v>
      </c>
      <c r="B480" t="str">
        <f>feed!B1009</f>
        <v>admiral haz</v>
      </c>
      <c r="C480" t="str">
        <f>feed!C1009</f>
        <v>The Order</v>
      </c>
      <c r="D480">
        <f>SUMPRODUCT(MID(0&amp;feed!D1009,LARGE(INDEX(ISNUMBER(--MID(feed!D1009,ROW($1:$19),1))*
ROW($1:$19),0),ROW($1:$19))+1,1)*10^ROW($1:$19)/10)</f>
        <v>235</v>
      </c>
      <c r="E480">
        <f>SUMPRODUCT(MID(0&amp;feed!E1009,LARGE(INDEX(ISNUMBER(--MID(feed!E1009,ROW($1:$19),1))*
ROW($1:$19),0),ROW($1:$19))+1,1)*10^ROW($1:$19)/10)</f>
        <v>0</v>
      </c>
      <c r="F480" t="str">
        <f>feed!F1009</f>
        <v>Korean War surplus</v>
      </c>
      <c r="G480" t="str">
        <f>feed!G1009</f>
        <v>Gandhi-like</v>
      </c>
      <c r="H480">
        <f>SUMPRODUCT(MID(0&amp;feed!H1009,LARGE(INDEX(ISNUMBER(--MID(feed!H1009,ROW($1:$19),1))*
ROW($1:$19),0),ROW($1:$19))+1,1)*10^ROW($1:$19)/10)</f>
        <v>2</v>
      </c>
      <c r="I480" t="str">
        <f>feed!I1009</f>
        <v>Poor</v>
      </c>
      <c r="J480">
        <f>SUMPRODUCT(MID(0&amp;feed!J1009,LARGE(INDEX(ISNUMBER(--MID(feed!J1009,ROW($1:$19),1))*
ROW($1:$19),0),ROW($1:$19))+1,1)*10^ROW($1:$19)/10)</f>
        <v>6</v>
      </c>
      <c r="K480">
        <f>SUMPRODUCT(MID(0&amp;feed!K1009,LARGE(INDEX(ISNUMBER(--MID(feed!K1009,ROW($1:$19),1))*
ROW($1:$19),0),ROW($1:$19))+1,1)*10^ROW($1:$19)/10)</f>
        <v>8</v>
      </c>
      <c r="L480">
        <f>SUMPRODUCT(MID(0&amp;feed!L1009,LARGE(INDEX(ISNUMBER(--MID(feed!L1009,ROW($1:$19),1))*
ROW($1:$19),0),ROW($1:$19))+1,1)*10^ROW($1:$19)/10)</f>
        <v>5</v>
      </c>
      <c r="M480" t="str">
        <f>feed!M1009</f>
        <v>Central Planning</v>
      </c>
      <c r="N480">
        <f>SUMPRODUCT(MID(0&amp;feed!N1009,LARGE(INDEX(ISNUMBER(--MID(feed!N1009,ROW($1:$5),1))*
ROW($1:$5),0),ROW($1:$5))+1,1)*10^ROW($1:$5)/10)</f>
        <v>353</v>
      </c>
      <c r="O480">
        <f>SUMPRODUCT(MID(0&amp;feed!O1009,LARGE(INDEX(ISNUMBER(--MID(feed!O1009,ROW($1:$5),1))*
ROW($1:$5),0),ROW($1:$5))+1,1)*10^ROW($1:$5)/10)</f>
        <v>5</v>
      </c>
      <c r="P480" t="str">
        <f>feed!P1009</f>
        <v>Near Depletion</v>
      </c>
      <c r="Q480">
        <f>IF(P480=0,40, IF(P480="Depleted",0, IF(P480="Near Depletion",10, IF(P480="Plentiful",70, IF(P480="Untapped",90,"Error")))))</f>
        <v>10</v>
      </c>
      <c r="R480" t="str">
        <f>feed!Q1009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feed!R1009</f>
        <v>East Indies</v>
      </c>
      <c r="U480" t="str">
        <f>feed!S1009</f>
        <v>Soviet Union</v>
      </c>
      <c r="V480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480" t="str">
        <f>feed!U1009</f>
        <v>http://blocgame.com/stats.php?id=60473</v>
      </c>
      <c r="X480" s="4">
        <f>SUMPRODUCT(MID(0&amp;feed!V1009,LARGE(INDEX(ISNUMBER(--MID(feed!V1009,ROW($1:$5),1))*
ROW($1:$5),0),ROW($1:$5))+1,1)*10^ROW($1:$5)/10)</f>
        <v>0</v>
      </c>
      <c r="Y480">
        <f>feed!W1009</f>
        <v>0</v>
      </c>
      <c r="Z480" s="4">
        <f>V480-H480*750-K480*375-L480*375</f>
        <v>17125</v>
      </c>
      <c r="AA480" s="8">
        <f>V480/N480</f>
        <v>66.572237960339947</v>
      </c>
      <c r="AB480" s="4">
        <f>N480/6</f>
        <v>58.833333333333336</v>
      </c>
      <c r="AC480" s="4">
        <f>V480/6</f>
        <v>3916.6666666666665</v>
      </c>
    </row>
    <row r="481" spans="1:29" hidden="1" x14ac:dyDescent="0.25">
      <c r="A481" t="str">
        <f>feed!A411</f>
        <v>Tanus</v>
      </c>
      <c r="B481" t="str">
        <f>feed!B411</f>
        <v>Hoovytaurus</v>
      </c>
      <c r="C481" t="str">
        <f>feed!C411</f>
        <v>Brotherhood of Nod</v>
      </c>
      <c r="D481">
        <f>SUMPRODUCT(MID(0&amp;feed!D411,LARGE(INDEX(ISNUMBER(--MID(feed!D411,ROW($1:$19),1))*
ROW($1:$19),0),ROW($1:$19))+1,1)*10^ROW($1:$19)/10)</f>
        <v>74</v>
      </c>
      <c r="E481">
        <f>SUMPRODUCT(MID(0&amp;feed!E411,LARGE(INDEX(ISNUMBER(--MID(feed!E411,ROW($1:$19),1))*
ROW($1:$19),0),ROW($1:$19))+1,1)*10^ROW($1:$19)/10)</f>
        <v>0</v>
      </c>
      <c r="F481" t="str">
        <f>feed!F411</f>
        <v>Korean War surplus</v>
      </c>
      <c r="G481" t="str">
        <f>feed!G411</f>
        <v>Gandhi-like</v>
      </c>
      <c r="H481">
        <f>SUMPRODUCT(MID(0&amp;feed!H411,LARGE(INDEX(ISNUMBER(--MID(feed!H411,ROW($1:$19),1))*
ROW($1:$19),0),ROW($1:$19))+1,1)*10^ROW($1:$19)/10)</f>
        <v>2</v>
      </c>
      <c r="I481" t="str">
        <f>feed!I411</f>
        <v>Elite</v>
      </c>
      <c r="J481">
        <f>SUMPRODUCT(MID(0&amp;feed!J411,LARGE(INDEX(ISNUMBER(--MID(feed!J411,ROW($1:$19),1))*
ROW($1:$19),0),ROW($1:$19))+1,1)*10^ROW($1:$19)/10)</f>
        <v>6</v>
      </c>
      <c r="K481">
        <f>SUMPRODUCT(MID(0&amp;feed!K411,LARGE(INDEX(ISNUMBER(--MID(feed!K411,ROW($1:$19),1))*
ROW($1:$19),0),ROW($1:$19))+1,1)*10^ROW($1:$19)/10)</f>
        <v>19</v>
      </c>
      <c r="L481">
        <f>SUMPRODUCT(MID(0&amp;feed!L411,LARGE(INDEX(ISNUMBER(--MID(feed!L411,ROW($1:$19),1))*
ROW($1:$19),0),ROW($1:$19))+1,1)*10^ROW($1:$19)/10)</f>
        <v>6</v>
      </c>
      <c r="M481" t="str">
        <f>feed!M411</f>
        <v>Free Market</v>
      </c>
      <c r="N481">
        <f>SUMPRODUCT(MID(0&amp;feed!N411,LARGE(INDEX(ISNUMBER(--MID(feed!N411,ROW($1:$5),1))*
ROW($1:$5),0),ROW($1:$5))+1,1)*10^ROW($1:$5)/10)</f>
        <v>1605</v>
      </c>
      <c r="O481">
        <f>SUMPRODUCT(MID(0&amp;feed!O411,LARGE(INDEX(ISNUMBER(--MID(feed!O411,ROW($1:$5),1))*
ROW($1:$5),0),ROW($1:$5))+1,1)*10^ROW($1:$5)/10)</f>
        <v>10</v>
      </c>
      <c r="P481" t="str">
        <f>feed!P411</f>
        <v>Untapped</v>
      </c>
      <c r="Q481">
        <f>IF(P481=0,40, IF(P481="Depleted",0, IF(P481="Near Depletion",10, IF(P481="Plentiful",70, IF(P481="Untapped",90,"Error")))))</f>
        <v>90</v>
      </c>
      <c r="R481" t="str">
        <f>feed!Q411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feed!R411</f>
        <v>Caribbean</v>
      </c>
      <c r="U481" t="str">
        <f>feed!S411</f>
        <v>United States</v>
      </c>
      <c r="V48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481" t="str">
        <f>feed!U411</f>
        <v>http://blocgame.com/stats.php?id=61059</v>
      </c>
      <c r="X481" s="4">
        <f>SUMPRODUCT(MID(0&amp;feed!V411,LARGE(INDEX(ISNUMBER(--MID(feed!V411,ROW($1:$5),1))*
ROW($1:$5),0),ROW($1:$5))+1,1)*10^ROW($1:$5)/10)</f>
        <v>0</v>
      </c>
      <c r="Y481">
        <f>feed!W411</f>
        <v>0</v>
      </c>
      <c r="Z481" s="4">
        <f>V481-H481*750-K481*375-L481*375</f>
        <v>31351</v>
      </c>
      <c r="AA481" s="8">
        <f>V481/N481</f>
        <v>26.309034267912772</v>
      </c>
      <c r="AB481" s="4">
        <f>N481/6</f>
        <v>267.5</v>
      </c>
      <c r="AC481" s="4">
        <f>V481/6</f>
        <v>7037.666666666667</v>
      </c>
    </row>
    <row r="482" spans="1:29" hidden="1" x14ac:dyDescent="0.25">
      <c r="A482" t="str">
        <f>feed!A137</f>
        <v>Shekel Land</v>
      </c>
      <c r="B482" t="str">
        <f>feed!B137</f>
        <v>Sheklesteinthefourth</v>
      </c>
      <c r="C482" t="str">
        <f>feed!C137</f>
        <v>The Order</v>
      </c>
      <c r="D482">
        <f>SUMPRODUCT(MID(0&amp;feed!D137,LARGE(INDEX(ISNUMBER(--MID(feed!D137,ROW($1:$19),1))*
ROW($1:$19),0),ROW($1:$19))+1,1)*10^ROW($1:$19)/10)</f>
        <v>119</v>
      </c>
      <c r="E482">
        <f>SUMPRODUCT(MID(0&amp;feed!E137,LARGE(INDEX(ISNUMBER(--MID(feed!E137,ROW($1:$19),1))*
ROW($1:$19),0),ROW($1:$19))+1,1)*10^ROW($1:$19)/10)</f>
        <v>6</v>
      </c>
      <c r="F482" t="str">
        <f>feed!F137</f>
        <v>Korean War surplus</v>
      </c>
      <c r="G482" t="str">
        <f>feed!G137</f>
        <v>Good</v>
      </c>
      <c r="H482">
        <f>SUMPRODUCT(MID(0&amp;feed!H137,LARGE(INDEX(ISNUMBER(--MID(feed!H137,ROW($1:$19),1))*
ROW($1:$19),0),ROW($1:$19))+1,1)*10^ROW($1:$19)/10)</f>
        <v>2</v>
      </c>
      <c r="I482" t="str">
        <f>feed!I137</f>
        <v>Elite</v>
      </c>
      <c r="J482">
        <f>SUMPRODUCT(MID(0&amp;feed!J137,LARGE(INDEX(ISNUMBER(--MID(feed!J137,ROW($1:$19),1))*
ROW($1:$19),0),ROW($1:$19))+1,1)*10^ROW($1:$19)/10)</f>
        <v>6</v>
      </c>
      <c r="K482">
        <f>SUMPRODUCT(MID(0&amp;feed!K137,LARGE(INDEX(ISNUMBER(--MID(feed!K137,ROW($1:$19),1))*
ROW($1:$19),0),ROW($1:$19))+1,1)*10^ROW($1:$19)/10)</f>
        <v>34</v>
      </c>
      <c r="L482">
        <f>SUMPRODUCT(MID(0&amp;feed!L137,LARGE(INDEX(ISNUMBER(--MID(feed!L137,ROW($1:$19),1))*
ROW($1:$19),0),ROW($1:$19))+1,1)*10^ROW($1:$19)/10)</f>
        <v>19</v>
      </c>
      <c r="M482" t="str">
        <f>feed!M137</f>
        <v>Central Planning</v>
      </c>
      <c r="N482">
        <f>SUMPRODUCT(MID(0&amp;feed!N137,LARGE(INDEX(ISNUMBER(--MID(feed!N137,ROW($1:$5),1))*
ROW($1:$5),0),ROW($1:$5))+1,1)*10^ROW($1:$5)/10)</f>
        <v>2961</v>
      </c>
      <c r="O482">
        <f>SUMPRODUCT(MID(0&amp;feed!O137,LARGE(INDEX(ISNUMBER(--MID(feed!O137,ROW($1:$5),1))*
ROW($1:$5),0),ROW($1:$5))+1,1)*10^ROW($1:$5)/10)</f>
        <v>8756</v>
      </c>
      <c r="P482" t="str">
        <f>feed!P137</f>
        <v>Untapped</v>
      </c>
      <c r="Q482">
        <f>IF(P482=0,40, IF(P482="Depleted",0, IF(P482="Near Depletion",10, IF(P482="Plentiful",70, IF(P482="Untapped",90,"Error")))))</f>
        <v>90</v>
      </c>
      <c r="R482" t="str">
        <f>feed!Q137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feed!R137</f>
        <v>Egypt</v>
      </c>
      <c r="U482" t="str">
        <f>feed!S137</f>
        <v>Soviet Union</v>
      </c>
      <c r="V482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58525</v>
      </c>
      <c r="W482" t="str">
        <f>feed!U137</f>
        <v>http://blocgame.com/stats.php?id=54689</v>
      </c>
      <c r="X482" s="4">
        <f>SUMPRODUCT(MID(0&amp;feed!V137,LARGE(INDEX(ISNUMBER(--MID(feed!V137,ROW($1:$5),1))*
ROW($1:$5),0),ROW($1:$5))+1,1)*10^ROW($1:$5)/10)</f>
        <v>0</v>
      </c>
      <c r="Y482">
        <f>feed!W137</f>
        <v>0</v>
      </c>
      <c r="Z482" s="4">
        <f>V482-H482*750-K482*375-L482*375</f>
        <v>37150</v>
      </c>
      <c r="AA482" s="8">
        <f>V482/N482</f>
        <v>19.765281999324554</v>
      </c>
      <c r="AB482" s="4">
        <f>N482/6</f>
        <v>493.5</v>
      </c>
      <c r="AC482" s="4">
        <f>V482/6</f>
        <v>9754.1666666666661</v>
      </c>
    </row>
    <row r="483" spans="1:29" hidden="1" x14ac:dyDescent="0.25">
      <c r="A483" t="str">
        <f>feed!A368</f>
        <v>Vursian</v>
      </c>
      <c r="B483" t="str">
        <f>feed!B368</f>
        <v>Amirul Izzat</v>
      </c>
      <c r="C483" t="str">
        <f>feed!C368</f>
        <v>PIRATES</v>
      </c>
      <c r="D483">
        <f>SUMPRODUCT(MID(0&amp;feed!D368,LARGE(INDEX(ISNUMBER(--MID(feed!D368,ROW($1:$19),1))*
ROW($1:$19),0),ROW($1:$19))+1,1)*10^ROW($1:$19)/10)</f>
        <v>64</v>
      </c>
      <c r="E483">
        <f>SUMPRODUCT(MID(0&amp;feed!E368,LARGE(INDEX(ISNUMBER(--MID(feed!E368,ROW($1:$19),1))*
ROW($1:$19),0),ROW($1:$19))+1,1)*10^ROW($1:$19)/10)</f>
        <v>3</v>
      </c>
      <c r="F483" t="str">
        <f>feed!F368</f>
        <v>Korean War surplus</v>
      </c>
      <c r="G483" t="str">
        <f>feed!G368</f>
        <v>Gandhi-like</v>
      </c>
      <c r="H483">
        <f>SUMPRODUCT(MID(0&amp;feed!H368,LARGE(INDEX(ISNUMBER(--MID(feed!H368,ROW($1:$19),1))*
ROW($1:$19),0),ROW($1:$19))+1,1)*10^ROW($1:$19)/10)</f>
        <v>2</v>
      </c>
      <c r="I483" t="str">
        <f>feed!I368</f>
        <v>Elite</v>
      </c>
      <c r="J483">
        <f>SUMPRODUCT(MID(0&amp;feed!J368,LARGE(INDEX(ISNUMBER(--MID(feed!J368,ROW($1:$19),1))*
ROW($1:$19),0),ROW($1:$19))+1,1)*10^ROW($1:$19)/10)</f>
        <v>6</v>
      </c>
      <c r="K483">
        <f>SUMPRODUCT(MID(0&amp;feed!K368,LARGE(INDEX(ISNUMBER(--MID(feed!K368,ROW($1:$19),1))*
ROW($1:$19),0),ROW($1:$19))+1,1)*10^ROW($1:$19)/10)</f>
        <v>9</v>
      </c>
      <c r="L483">
        <f>SUMPRODUCT(MID(0&amp;feed!L368,LARGE(INDEX(ISNUMBER(--MID(feed!L368,ROW($1:$19),1))*
ROW($1:$19),0),ROW($1:$19))+1,1)*10^ROW($1:$19)/10)</f>
        <v>4</v>
      </c>
      <c r="M483" t="str">
        <f>feed!M368</f>
        <v>Central Planning</v>
      </c>
      <c r="N483">
        <f>SUMPRODUCT(MID(0&amp;feed!N368,LARGE(INDEX(ISNUMBER(--MID(feed!N368,ROW($1:$5),1))*
ROW($1:$5),0),ROW($1:$5))+1,1)*10^ROW($1:$5)/10)</f>
        <v>1752</v>
      </c>
      <c r="O483">
        <f>SUMPRODUCT(MID(0&amp;feed!O368,LARGE(INDEX(ISNUMBER(--MID(feed!O368,ROW($1:$5),1))*
ROW($1:$5),0),ROW($1:$5))+1,1)*10^ROW($1:$5)/10)</f>
        <v>10</v>
      </c>
      <c r="P483" t="str">
        <f>feed!P368</f>
        <v>Untapped</v>
      </c>
      <c r="Q483">
        <f>IF(P483=0,40, IF(P483="Depleted",0, IF(P483="Near Depletion",10, IF(P483="Plentiful",70, IF(P483="Untapped",90,"Error")))))</f>
        <v>90</v>
      </c>
      <c r="R483" t="str">
        <f>feed!Q368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feed!R368</f>
        <v>East Indies</v>
      </c>
      <c r="U483" t="str">
        <f>feed!S368</f>
        <v>Soviet Union</v>
      </c>
      <c r="V48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18007</v>
      </c>
      <c r="W483" t="str">
        <f>feed!U368</f>
        <v>http://blocgame.com/stats.php?id=62540</v>
      </c>
      <c r="X483" s="4">
        <f>SUMPRODUCT(MID(0&amp;feed!V368,LARGE(INDEX(ISNUMBER(--MID(feed!V368,ROW($1:$5),1))*
ROW($1:$5),0),ROW($1:$5))+1,1)*10^ROW($1:$5)/10)</f>
        <v>0</v>
      </c>
      <c r="Y483">
        <f>feed!W368</f>
        <v>0</v>
      </c>
      <c r="Z483" s="4">
        <f>V483-H483*750-K483*375-L483*375</f>
        <v>11632</v>
      </c>
      <c r="AA483" s="8">
        <f>V483/N483</f>
        <v>10.27796803652968</v>
      </c>
      <c r="AB483" s="4">
        <f>N483/6</f>
        <v>292</v>
      </c>
      <c r="AC483" s="4">
        <f>V483/6</f>
        <v>3001.1666666666665</v>
      </c>
    </row>
    <row r="484" spans="1:29" x14ac:dyDescent="0.25">
      <c r="A484" t="str">
        <f>feed!A881</f>
        <v>Rostock</v>
      </c>
      <c r="B484" t="str">
        <f>feed!B881</f>
        <v>InnocentAce</v>
      </c>
      <c r="C484">
        <f>feed!C881</f>
        <v>0</v>
      </c>
      <c r="D484">
        <f>SUMPRODUCT(MID(0&amp;feed!D881,LARGE(INDEX(ISNUMBER(--MID(feed!D881,ROW($1:$19),1))*
ROW($1:$19),0),ROW($1:$19))+1,1)*10^ROW($1:$19)/10)</f>
        <v>57</v>
      </c>
      <c r="E484">
        <f>SUMPRODUCT(MID(0&amp;feed!E881,LARGE(INDEX(ISNUMBER(--MID(feed!E881,ROW($1:$19),1))*
ROW($1:$19),0),ROW($1:$19))+1,1)*10^ROW($1:$19)/10)</f>
        <v>0</v>
      </c>
      <c r="F484" t="str">
        <f>feed!F881</f>
        <v>Korean War surplus</v>
      </c>
      <c r="G484" t="str">
        <f>feed!G881</f>
        <v>Gandhi-like</v>
      </c>
      <c r="H484">
        <f>SUMPRODUCT(MID(0&amp;feed!H881,LARGE(INDEX(ISNUMBER(--MID(feed!H881,ROW($1:$19),1))*
ROW($1:$19),0),ROW($1:$19))+1,1)*10^ROW($1:$19)/10)</f>
        <v>1</v>
      </c>
      <c r="I484" t="str">
        <f>feed!I881</f>
        <v>Good</v>
      </c>
      <c r="J484">
        <f>SUMPRODUCT(MID(0&amp;feed!J881,LARGE(INDEX(ISNUMBER(--MID(feed!J881,ROW($1:$19),1))*
ROW($1:$19),0),ROW($1:$19))+1,1)*10^ROW($1:$19)/10)</f>
        <v>29</v>
      </c>
      <c r="K484">
        <f>SUMPRODUCT(MID(0&amp;feed!K881,LARGE(INDEX(ISNUMBER(--MID(feed!K881,ROW($1:$19),1))*
ROW($1:$19),0),ROW($1:$19))+1,1)*10^ROW($1:$19)/10)</f>
        <v>9</v>
      </c>
      <c r="L484">
        <f>SUMPRODUCT(MID(0&amp;feed!L881,LARGE(INDEX(ISNUMBER(--MID(feed!L881,ROW($1:$19),1))*
ROW($1:$19),0),ROW($1:$19))+1,1)*10^ROW($1:$19)/10)</f>
        <v>3</v>
      </c>
      <c r="M484" t="str">
        <f>feed!M881</f>
        <v>Central Planning</v>
      </c>
      <c r="N484">
        <f>SUMPRODUCT(MID(0&amp;feed!N881,LARGE(INDEX(ISNUMBER(--MID(feed!N881,ROW($1:$5),1))*
ROW($1:$5),0),ROW($1:$5))+1,1)*10^ROW($1:$5)/10)</f>
        <v>471</v>
      </c>
      <c r="O484">
        <f>SUMPRODUCT(MID(0&amp;feed!O881,LARGE(INDEX(ISNUMBER(--MID(feed!O881,ROW($1:$5),1))*
ROW($1:$5),0),ROW($1:$5))+1,1)*10^ROW($1:$5)/10)</f>
        <v>247</v>
      </c>
      <c r="P484" t="str">
        <f>feed!P881</f>
        <v>Untapped</v>
      </c>
      <c r="Q484">
        <f>IF(P484=0,40, IF(P484="Depleted",0, IF(P484="Near Depletion",10, IF(P484="Plentiful",70, IF(P484="Untapped",90,"Error")))))</f>
        <v>90</v>
      </c>
      <c r="R484" t="str">
        <f>feed!Q881</f>
        <v>Powerful</v>
      </c>
      <c r="S484">
        <f>IF(R484="None",0, IF(R484="Meagre",1.5, IF(R484="Small",3, IF(R484="Mediocre",4.5, IF(R484="Somewhat Large",6, IF(R484="Large",7.5, IF(R484="Powerful",9, IF(R484="Very Powerful",10,"Error"))))))))</f>
        <v>9</v>
      </c>
      <c r="T484" t="str">
        <f>feed!R881</f>
        <v>China</v>
      </c>
      <c r="U484" t="str">
        <f>feed!S881</f>
        <v>Soviet Union</v>
      </c>
      <c r="V484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27526</v>
      </c>
      <c r="W484" t="str">
        <f>feed!U881</f>
        <v>http://blocgame.com/stats.php?id=40376</v>
      </c>
      <c r="X484" s="4">
        <f>SUMPRODUCT(MID(0&amp;feed!V881,LARGE(INDEX(ISNUMBER(--MID(feed!V881,ROW($1:$5),1))*
ROW($1:$5),0),ROW($1:$5))+1,1)*10^ROW($1:$5)/10)</f>
        <v>0</v>
      </c>
      <c r="Y484">
        <f>feed!W881</f>
        <v>0</v>
      </c>
      <c r="Z484" s="4">
        <f>V484-H484*750-K484*375-L484*375</f>
        <v>22276</v>
      </c>
      <c r="AA484" s="8">
        <f>V484/N484</f>
        <v>58.441613588110407</v>
      </c>
      <c r="AB484" s="4">
        <f>N484/6</f>
        <v>78.5</v>
      </c>
      <c r="AC484" s="4">
        <f>V484/6</f>
        <v>4587.666666666667</v>
      </c>
    </row>
    <row r="485" spans="1:29" hidden="1" x14ac:dyDescent="0.25">
      <c r="A485" t="str">
        <f>feed!A819</f>
        <v>Benlavakia</v>
      </c>
      <c r="B485" t="str">
        <f>feed!B819</f>
        <v>Ecotech</v>
      </c>
      <c r="C485" t="str">
        <f>feed!C819</f>
        <v>S.H.I.E.L.D</v>
      </c>
      <c r="D485">
        <f>SUMPRODUCT(MID(0&amp;feed!D819,LARGE(INDEX(ISNUMBER(--MID(feed!D819,ROW($1:$19),1))*
ROW($1:$19),0),ROW($1:$19))+1,1)*10^ROW($1:$19)/10)</f>
        <v>7</v>
      </c>
      <c r="E485">
        <f>SUMPRODUCT(MID(0&amp;feed!E819,LARGE(INDEX(ISNUMBER(--MID(feed!E819,ROW($1:$19),1))*
ROW($1:$19),0),ROW($1:$19))+1,1)*10^ROW($1:$19)/10)</f>
        <v>0</v>
      </c>
      <c r="F485" t="str">
        <f>feed!F819</f>
        <v>First World War surplus</v>
      </c>
      <c r="G485" t="str">
        <f>feed!G819</f>
        <v>Gandhi-like</v>
      </c>
      <c r="H485">
        <f>SUMPRODUCT(MID(0&amp;feed!H819,LARGE(INDEX(ISNUMBER(--MID(feed!H819,ROW($1:$19),1))*
ROW($1:$19),0),ROW($1:$19))+1,1)*10^ROW($1:$19)/10)</f>
        <v>2</v>
      </c>
      <c r="I485" t="str">
        <f>feed!I819</f>
        <v>Elite</v>
      </c>
      <c r="J485">
        <f>SUMPRODUCT(MID(0&amp;feed!J819,LARGE(INDEX(ISNUMBER(--MID(feed!J819,ROW($1:$19),1))*
ROW($1:$19),0),ROW($1:$19))+1,1)*10^ROW($1:$19)/10)</f>
        <v>5</v>
      </c>
      <c r="K485">
        <f>SUMPRODUCT(MID(0&amp;feed!K819,LARGE(INDEX(ISNUMBER(--MID(feed!K819,ROW($1:$19),1))*
ROW($1:$19),0),ROW($1:$19))+1,1)*10^ROW($1:$19)/10)</f>
        <v>5</v>
      </c>
      <c r="L485">
        <f>SUMPRODUCT(MID(0&amp;feed!L819,LARGE(INDEX(ISNUMBER(--MID(feed!L819,ROW($1:$19),1))*
ROW($1:$19),0),ROW($1:$19))+1,1)*10^ROW($1:$19)/10)</f>
        <v>5</v>
      </c>
      <c r="M485" t="str">
        <f>feed!M819</f>
        <v>Central Planning</v>
      </c>
      <c r="N485">
        <f>SUMPRODUCT(MID(0&amp;feed!N819,LARGE(INDEX(ISNUMBER(--MID(feed!N819,ROW($1:$5),1))*
ROW($1:$5),0),ROW($1:$5))+1,1)*10^ROW($1:$5)/10)</f>
        <v>566</v>
      </c>
      <c r="O485">
        <f>SUMPRODUCT(MID(0&amp;feed!O819,LARGE(INDEX(ISNUMBER(--MID(feed!O819,ROW($1:$5),1))*
ROW($1:$5),0),ROW($1:$5))+1,1)*10^ROW($1:$5)/10)</f>
        <v>339</v>
      </c>
      <c r="P485" t="str">
        <f>feed!P819</f>
        <v>Untapped</v>
      </c>
      <c r="Q485">
        <f>IF(P485=0,40, IF(P485="Depleted",0, IF(P485="Near Depletion",10, IF(P485="Plentiful",70, IF(P485="Untapped",90,"Error")))))</f>
        <v>90</v>
      </c>
      <c r="R485" t="str">
        <f>feed!Q819</f>
        <v>Meagre</v>
      </c>
      <c r="S485">
        <f>IF(R485="None",0, IF(R485="Meagre",1.5, IF(R485="Small",3, IF(R485="Mediocre",4.5, IF(R485="Somewhat Large",6, IF(R485="Large",7.5, IF(R485="Powerful",9, IF(R485="Very Powerful",10,"Error"))))))))</f>
        <v>1.5</v>
      </c>
      <c r="T485" t="str">
        <f>feed!R819</f>
        <v>Mesoamerica</v>
      </c>
      <c r="U485" t="str">
        <f>feed!S819</f>
        <v>United States</v>
      </c>
      <c r="V485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22854</v>
      </c>
      <c r="W485" t="str">
        <f>feed!U819</f>
        <v>http://blocgame.com/stats.php?id=65124</v>
      </c>
      <c r="X485" s="4">
        <f>SUMPRODUCT(MID(0&amp;feed!V819,LARGE(INDEX(ISNUMBER(--MID(feed!V819,ROW($1:$5),1))*
ROW($1:$5),0),ROW($1:$5))+1,1)*10^ROW($1:$5)/10)</f>
        <v>0</v>
      </c>
      <c r="Y485">
        <f>feed!W819</f>
        <v>0</v>
      </c>
      <c r="Z485" s="4">
        <f>V485-H485*750-K485*375-L485*375</f>
        <v>17604</v>
      </c>
      <c r="AA485" s="8">
        <f>V485/N485</f>
        <v>40.378091872791522</v>
      </c>
      <c r="AB485" s="4">
        <f>N485/6</f>
        <v>94.333333333333329</v>
      </c>
      <c r="AC485" s="4">
        <f>V485/6</f>
        <v>3809</v>
      </c>
    </row>
    <row r="486" spans="1:29" hidden="1" x14ac:dyDescent="0.25">
      <c r="A486" t="str">
        <f>feed!A696</f>
        <v>Blackpearl</v>
      </c>
      <c r="B486" t="str">
        <f>feed!B696</f>
        <v>Ultraman</v>
      </c>
      <c r="C486" t="str">
        <f>feed!C696</f>
        <v>PIRATES</v>
      </c>
      <c r="D486">
        <f>SUMPRODUCT(MID(0&amp;feed!D696,LARGE(INDEX(ISNUMBER(--MID(feed!D696,ROW($1:$19),1))*
ROW($1:$19),0),ROW($1:$19))+1,1)*10^ROW($1:$19)/10)</f>
        <v>43</v>
      </c>
      <c r="E486">
        <f>SUMPRODUCT(MID(0&amp;feed!E696,LARGE(INDEX(ISNUMBER(--MID(feed!E696,ROW($1:$19),1))*
ROW($1:$19),0),ROW($1:$19))+1,1)*10^ROW($1:$19)/10)</f>
        <v>0</v>
      </c>
      <c r="F486" t="str">
        <f>feed!F696</f>
        <v>Korean War surplus</v>
      </c>
      <c r="G486" t="str">
        <f>feed!G696</f>
        <v>Gandhi-like</v>
      </c>
      <c r="H486">
        <f>SUMPRODUCT(MID(0&amp;feed!H696,LARGE(INDEX(ISNUMBER(--MID(feed!H696,ROW($1:$19),1))*
ROW($1:$19),0),ROW($1:$19))+1,1)*10^ROW($1:$19)/10)</f>
        <v>2</v>
      </c>
      <c r="I486" t="str">
        <f>feed!I696</f>
        <v>Standard</v>
      </c>
      <c r="J486">
        <f>SUMPRODUCT(MID(0&amp;feed!J696,LARGE(INDEX(ISNUMBER(--MID(feed!J696,ROW($1:$19),1))*
ROW($1:$19),0),ROW($1:$19))+1,1)*10^ROW($1:$19)/10)</f>
        <v>5</v>
      </c>
      <c r="K486">
        <f>SUMPRODUCT(MID(0&amp;feed!K696,LARGE(INDEX(ISNUMBER(--MID(feed!K696,ROW($1:$19),1))*
ROW($1:$19),0),ROW($1:$19))+1,1)*10^ROW($1:$19)/10)</f>
        <v>11</v>
      </c>
      <c r="L486">
        <f>SUMPRODUCT(MID(0&amp;feed!L696,LARGE(INDEX(ISNUMBER(--MID(feed!L696,ROW($1:$19),1))*
ROW($1:$19),0),ROW($1:$19))+1,1)*10^ROW($1:$19)/10)</f>
        <v>5</v>
      </c>
      <c r="M486" t="str">
        <f>feed!M696</f>
        <v>Central Planning</v>
      </c>
      <c r="N486">
        <f>SUMPRODUCT(MID(0&amp;feed!N696,LARGE(INDEX(ISNUMBER(--MID(feed!N696,ROW($1:$5),1))*
ROW($1:$5),0),ROW($1:$5))+1,1)*10^ROW($1:$5)/10)</f>
        <v>816</v>
      </c>
      <c r="O486">
        <f>SUMPRODUCT(MID(0&amp;feed!O696,LARGE(INDEX(ISNUMBER(--MID(feed!O696,ROW($1:$5),1))*
ROW($1:$5),0),ROW($1:$5))+1,1)*10^ROW($1:$5)/10)</f>
        <v>334</v>
      </c>
      <c r="P486" t="str">
        <f>feed!P696</f>
        <v>Untapped</v>
      </c>
      <c r="Q486">
        <f>IF(P486=0,40, IF(P486="Depleted",0, IF(P486="Near Depletion",10, IF(P486="Plentiful",70, IF(P486="Untapped",90,"Error")))))</f>
        <v>90</v>
      </c>
      <c r="R486" t="str">
        <f>feed!Q696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feed!R696</f>
        <v>East Indies</v>
      </c>
      <c r="U486" t="str">
        <f>feed!S696</f>
        <v>Soviet Union</v>
      </c>
      <c r="V48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486" t="str">
        <f>feed!U696</f>
        <v>http://blocgame.com/stats.php?id=64309</v>
      </c>
      <c r="X486" s="4">
        <f>SUMPRODUCT(MID(0&amp;feed!V696,LARGE(INDEX(ISNUMBER(--MID(feed!V696,ROW($1:$5),1))*
ROW($1:$5),0),ROW($1:$5))+1,1)*10^ROW($1:$5)/10)</f>
        <v>0</v>
      </c>
      <c r="Y486">
        <f>feed!W696</f>
        <v>0</v>
      </c>
      <c r="Z486" s="4">
        <f>V486-H486*750-K486*375-L486*375</f>
        <v>23322</v>
      </c>
      <c r="AA486" s="8">
        <f>V486/N486</f>
        <v>37.772058823529413</v>
      </c>
      <c r="AB486" s="4">
        <f>N486/6</f>
        <v>136</v>
      </c>
      <c r="AC486" s="4">
        <f>V486/6</f>
        <v>5137</v>
      </c>
    </row>
    <row r="487" spans="1:29" hidden="1" x14ac:dyDescent="0.25">
      <c r="A487" t="str">
        <f>feed!A501</f>
        <v>Boomtown</v>
      </c>
      <c r="B487" t="str">
        <f>feed!B501</f>
        <v>Rataca1000</v>
      </c>
      <c r="C487" t="str">
        <f>feed!C501</f>
        <v>Interpol</v>
      </c>
      <c r="D487">
        <f>SUMPRODUCT(MID(0&amp;feed!D501,LARGE(INDEX(ISNUMBER(--MID(feed!D501,ROW($1:$19),1))*
ROW($1:$19),0),ROW($1:$19))+1,1)*10^ROW($1:$19)/10)</f>
        <v>78</v>
      </c>
      <c r="E487">
        <f>SUMPRODUCT(MID(0&amp;feed!E501,LARGE(INDEX(ISNUMBER(--MID(feed!E501,ROW($1:$19),1))*
ROW($1:$19),0),ROW($1:$19))+1,1)*10^ROW($1:$19)/10)</f>
        <v>2</v>
      </c>
      <c r="F487" t="str">
        <f>feed!F501</f>
        <v>Korean War surplus</v>
      </c>
      <c r="G487" t="str">
        <f>feed!G501</f>
        <v>Gandhi-like</v>
      </c>
      <c r="H487">
        <f>SUMPRODUCT(MID(0&amp;feed!H501,LARGE(INDEX(ISNUMBER(--MID(feed!H501,ROW($1:$19),1))*
ROW($1:$19),0),ROW($1:$19))+1,1)*10^ROW($1:$19)/10)</f>
        <v>2</v>
      </c>
      <c r="I487" t="str">
        <f>feed!I501</f>
        <v>Good</v>
      </c>
      <c r="J487">
        <f>SUMPRODUCT(MID(0&amp;feed!J501,LARGE(INDEX(ISNUMBER(--MID(feed!J501,ROW($1:$19),1))*
ROW($1:$19),0),ROW($1:$19))+1,1)*10^ROW($1:$19)/10)</f>
        <v>5</v>
      </c>
      <c r="K487">
        <f>SUMPRODUCT(MID(0&amp;feed!K501,LARGE(INDEX(ISNUMBER(--MID(feed!K501,ROW($1:$19),1))*
ROW($1:$19),0),ROW($1:$19))+1,1)*10^ROW($1:$19)/10)</f>
        <v>10</v>
      </c>
      <c r="L487">
        <f>SUMPRODUCT(MID(0&amp;feed!L501,LARGE(INDEX(ISNUMBER(--MID(feed!L501,ROW($1:$19),1))*
ROW($1:$19),0),ROW($1:$19))+1,1)*10^ROW($1:$19)/10)</f>
        <v>5</v>
      </c>
      <c r="M487" t="str">
        <f>feed!M501</f>
        <v>Central Planning</v>
      </c>
      <c r="N487">
        <f>SUMPRODUCT(MID(0&amp;feed!N501,LARGE(INDEX(ISNUMBER(--MID(feed!N501,ROW($1:$5),1))*
ROW($1:$5),0),ROW($1:$5))+1,1)*10^ROW($1:$5)/10)</f>
        <v>1275</v>
      </c>
      <c r="O487">
        <f>SUMPRODUCT(MID(0&amp;feed!O501,LARGE(INDEX(ISNUMBER(--MID(feed!O501,ROW($1:$5),1))*
ROW($1:$5),0),ROW($1:$5))+1,1)*10^ROW($1:$5)/10)</f>
        <v>55</v>
      </c>
      <c r="P487" t="str">
        <f>feed!P501</f>
        <v>Untapped</v>
      </c>
      <c r="Q487">
        <f>IF(P487=0,40, IF(P487="Depleted",0, IF(P487="Near Depletion",10, IF(P487="Plentiful",70, IF(P487="Untapped",90,"Error")))))</f>
        <v>90</v>
      </c>
      <c r="R487" t="str">
        <f>feed!Q501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feed!R501</f>
        <v>China</v>
      </c>
      <c r="U487" t="str">
        <f>feed!S501</f>
        <v>Soviet Union</v>
      </c>
      <c r="V487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32331</v>
      </c>
      <c r="W487" t="str">
        <f>feed!U501</f>
        <v>http://blocgame.com/stats.php?id=50054</v>
      </c>
      <c r="X487" s="4">
        <f>SUMPRODUCT(MID(0&amp;feed!V501,LARGE(INDEX(ISNUMBER(--MID(feed!V501,ROW($1:$5),1))*
ROW($1:$5),0),ROW($1:$5))+1,1)*10^ROW($1:$5)/10)</f>
        <v>0</v>
      </c>
      <c r="Y487">
        <f>feed!W501</f>
        <v>0</v>
      </c>
      <c r="Z487" s="4">
        <f>V487-H487*750-K487*375-L487*375</f>
        <v>25206</v>
      </c>
      <c r="AA487" s="8">
        <f>V487/N487</f>
        <v>25.357647058823531</v>
      </c>
      <c r="AB487" s="4">
        <f>N487/6</f>
        <v>212.5</v>
      </c>
      <c r="AC487" s="4">
        <f>V487/6</f>
        <v>5388.5</v>
      </c>
    </row>
    <row r="488" spans="1:29" hidden="1" x14ac:dyDescent="0.25">
      <c r="A488" t="str">
        <f>feed!A375</f>
        <v>Ketroyla</v>
      </c>
      <c r="B488" t="str">
        <f>feed!B375</f>
        <v>Erolvant</v>
      </c>
      <c r="C488" t="str">
        <f>feed!C375</f>
        <v>The Order</v>
      </c>
      <c r="D488">
        <f>SUMPRODUCT(MID(0&amp;feed!D375,LARGE(INDEX(ISNUMBER(--MID(feed!D375,ROW($1:$19),1))*
ROW($1:$19),0),ROW($1:$19))+1,1)*10^ROW($1:$19)/10)</f>
        <v>98</v>
      </c>
      <c r="E488">
        <f>SUMPRODUCT(MID(0&amp;feed!E375,LARGE(INDEX(ISNUMBER(--MID(feed!E375,ROW($1:$19),1))*
ROW($1:$19),0),ROW($1:$19))+1,1)*10^ROW($1:$19)/10)</f>
        <v>3</v>
      </c>
      <c r="F488" t="str">
        <f>feed!F375</f>
        <v>Second World War surplus</v>
      </c>
      <c r="G488" t="str">
        <f>feed!G375</f>
        <v>Gandhi-like</v>
      </c>
      <c r="H488">
        <f>SUMPRODUCT(MID(0&amp;feed!H375,LARGE(INDEX(ISNUMBER(--MID(feed!H375,ROW($1:$19),1))*
ROW($1:$19),0),ROW($1:$19))+1,1)*10^ROW($1:$19)/10)</f>
        <v>2</v>
      </c>
      <c r="I488" t="str">
        <f>feed!I375</f>
        <v>Good</v>
      </c>
      <c r="J488">
        <f>SUMPRODUCT(MID(0&amp;feed!J375,LARGE(INDEX(ISNUMBER(--MID(feed!J375,ROW($1:$19),1))*
ROW($1:$19),0),ROW($1:$19))+1,1)*10^ROW($1:$19)/10)</f>
        <v>5</v>
      </c>
      <c r="K488">
        <f>SUMPRODUCT(MID(0&amp;feed!K375,LARGE(INDEX(ISNUMBER(--MID(feed!K375,ROW($1:$19),1))*
ROW($1:$19),0),ROW($1:$19))+1,1)*10^ROW($1:$19)/10)</f>
        <v>9</v>
      </c>
      <c r="L488">
        <f>SUMPRODUCT(MID(0&amp;feed!L375,LARGE(INDEX(ISNUMBER(--MID(feed!L375,ROW($1:$19),1))*
ROW($1:$19),0),ROW($1:$19))+1,1)*10^ROW($1:$19)/10)</f>
        <v>3</v>
      </c>
      <c r="M488" t="str">
        <f>feed!M375</f>
        <v>Central Planning</v>
      </c>
      <c r="N488">
        <f>SUMPRODUCT(MID(0&amp;feed!N375,LARGE(INDEX(ISNUMBER(--MID(feed!N375,ROW($1:$5),1))*
ROW($1:$5),0),ROW($1:$5))+1,1)*10^ROW($1:$5)/10)</f>
        <v>1728</v>
      </c>
      <c r="O488">
        <f>SUMPRODUCT(MID(0&amp;feed!O375,LARGE(INDEX(ISNUMBER(--MID(feed!O375,ROW($1:$5),1))*
ROW($1:$5),0),ROW($1:$5))+1,1)*10^ROW($1:$5)/10)</f>
        <v>435</v>
      </c>
      <c r="P488" t="str">
        <f>feed!P375</f>
        <v>Untapped</v>
      </c>
      <c r="Q488">
        <f>IF(P488=0,40, IF(P488="Depleted",0, IF(P488="Near Depletion",10, IF(P488="Plentiful",70, IF(P488="Untapped",90,"Error")))))</f>
        <v>90</v>
      </c>
      <c r="R488" t="str">
        <f>feed!Q375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feed!R375</f>
        <v>Indochina</v>
      </c>
      <c r="U488" t="str">
        <f>feed!S375</f>
        <v>Soviet Union</v>
      </c>
      <c r="V48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35725</v>
      </c>
      <c r="W488" t="str">
        <f>feed!U375</f>
        <v>http://blocgame.com/stats.php?id=55951</v>
      </c>
      <c r="X488" s="4">
        <f>SUMPRODUCT(MID(0&amp;feed!V375,LARGE(INDEX(ISNUMBER(--MID(feed!V375,ROW($1:$5),1))*
ROW($1:$5),0),ROW($1:$5))+1,1)*10^ROW($1:$5)/10)</f>
        <v>0</v>
      </c>
      <c r="Y488">
        <f>feed!W375</f>
        <v>0</v>
      </c>
      <c r="Z488" s="4">
        <f>V488-H488*750-K488*375-L488*375</f>
        <v>29725</v>
      </c>
      <c r="AA488" s="8">
        <f>V488/N488</f>
        <v>20.674189814814813</v>
      </c>
      <c r="AB488" s="4">
        <f>N488/6</f>
        <v>288</v>
      </c>
      <c r="AC488" s="4">
        <f>V488/6</f>
        <v>5954.166666666667</v>
      </c>
    </row>
    <row r="489" spans="1:29" hidden="1" x14ac:dyDescent="0.25">
      <c r="A489" t="str">
        <f>feed!A555</f>
        <v>Roarspekistan</v>
      </c>
      <c r="B489" t="str">
        <f>feed!B555</f>
        <v>roar</v>
      </c>
      <c r="C489" t="str">
        <f>feed!C555</f>
        <v>SPQR</v>
      </c>
      <c r="D489">
        <f>SUMPRODUCT(MID(0&amp;feed!D555,LARGE(INDEX(ISNUMBER(--MID(feed!D555,ROW($1:$19),1))*
ROW($1:$19),0),ROW($1:$19))+1,1)*10^ROW($1:$19)/10)</f>
        <v>65</v>
      </c>
      <c r="E489">
        <f>SUMPRODUCT(MID(0&amp;feed!E555,LARGE(INDEX(ISNUMBER(--MID(feed!E555,ROW($1:$19),1))*
ROW($1:$19),0),ROW($1:$19))+1,1)*10^ROW($1:$19)/10)</f>
        <v>1</v>
      </c>
      <c r="F489" t="str">
        <f>feed!F555</f>
        <v>Second World War surplus</v>
      </c>
      <c r="G489" t="str">
        <f>feed!G555</f>
        <v>Gandhi-like</v>
      </c>
      <c r="H489">
        <f>SUMPRODUCT(MID(0&amp;feed!H555,LARGE(INDEX(ISNUMBER(--MID(feed!H555,ROW($1:$19),1))*
ROW($1:$19),0),ROW($1:$19))+1,1)*10^ROW($1:$19)/10)</f>
        <v>2</v>
      </c>
      <c r="I489" t="str">
        <f>feed!I555</f>
        <v>Standard</v>
      </c>
      <c r="J489">
        <f>SUMPRODUCT(MID(0&amp;feed!J555,LARGE(INDEX(ISNUMBER(--MID(feed!J555,ROW($1:$19),1))*
ROW($1:$19),0),ROW($1:$19))+1,1)*10^ROW($1:$19)/10)</f>
        <v>5</v>
      </c>
      <c r="K489">
        <f>SUMPRODUCT(MID(0&amp;feed!K555,LARGE(INDEX(ISNUMBER(--MID(feed!K555,ROW($1:$19),1))*
ROW($1:$19),0),ROW($1:$19))+1,1)*10^ROW($1:$19)/10)</f>
        <v>7</v>
      </c>
      <c r="L489">
        <f>SUMPRODUCT(MID(0&amp;feed!L555,LARGE(INDEX(ISNUMBER(--MID(feed!L555,ROW($1:$19),1))*
ROW($1:$19),0),ROW($1:$19))+1,1)*10^ROW($1:$19)/10)</f>
        <v>3</v>
      </c>
      <c r="M489" t="str">
        <f>feed!M555</f>
        <v>Central Planning</v>
      </c>
      <c r="N489">
        <f>SUMPRODUCT(MID(0&amp;feed!N555,LARGE(INDEX(ISNUMBER(--MID(feed!N555,ROW($1:$5),1))*
ROW($1:$5),0),ROW($1:$5))+1,1)*10^ROW($1:$5)/10)</f>
        <v>1119</v>
      </c>
      <c r="O489">
        <f>SUMPRODUCT(MID(0&amp;feed!O555,LARGE(INDEX(ISNUMBER(--MID(feed!O555,ROW($1:$5),1))*
ROW($1:$5),0),ROW($1:$5))+1,1)*10^ROW($1:$5)/10)</f>
        <v>614</v>
      </c>
      <c r="P489" t="str">
        <f>feed!P555</f>
        <v>Untapped</v>
      </c>
      <c r="Q489">
        <f>IF(P489=0,40, IF(P489="Depleted",0, IF(P489="Near Depletion",10, IF(P489="Plentiful",70, IF(P489="Untapped",90,"Error")))))</f>
        <v>90</v>
      </c>
      <c r="R489" t="str">
        <f>feed!Q555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feed!R555</f>
        <v>Gran Colombia</v>
      </c>
      <c r="U489" t="str">
        <f>feed!S555</f>
        <v>Soviet Union</v>
      </c>
      <c r="V489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489" t="str">
        <f>feed!U555</f>
        <v>http://blocgame.com/stats.php?id=59084</v>
      </c>
      <c r="X489" s="4">
        <f>SUMPRODUCT(MID(0&amp;feed!V555,LARGE(INDEX(ISNUMBER(--MID(feed!V555,ROW($1:$5),1))*
ROW($1:$5),0),ROW($1:$5))+1,1)*10^ROW($1:$5)/10)</f>
        <v>0</v>
      </c>
      <c r="Y489">
        <f>feed!W555</f>
        <v>0</v>
      </c>
      <c r="Z489" s="4">
        <f>V489-H489*750-K489*375-L489*375</f>
        <v>14750</v>
      </c>
      <c r="AA489" s="8">
        <f>V489/N489</f>
        <v>17.873100983020553</v>
      </c>
      <c r="AB489" s="4">
        <f>N489/6</f>
        <v>186.5</v>
      </c>
      <c r="AC489" s="4">
        <f>V489/6</f>
        <v>3333.3333333333335</v>
      </c>
    </row>
    <row r="490" spans="1:29" hidden="1" x14ac:dyDescent="0.25">
      <c r="A490" t="str">
        <f>feed!A282</f>
        <v>Arina</v>
      </c>
      <c r="B490" t="str">
        <f>feed!B282</f>
        <v>Hakir</v>
      </c>
      <c r="C490" t="str">
        <f>feed!C282</f>
        <v>Interpol</v>
      </c>
      <c r="D490">
        <f>SUMPRODUCT(MID(0&amp;feed!D282,LARGE(INDEX(ISNUMBER(--MID(feed!D282,ROW($1:$19),1))*
ROW($1:$19),0),ROW($1:$19))+1,1)*10^ROW($1:$19)/10)</f>
        <v>73</v>
      </c>
      <c r="E490">
        <f>SUMPRODUCT(MID(0&amp;feed!E282,LARGE(INDEX(ISNUMBER(--MID(feed!E282,ROW($1:$19),1))*
ROW($1:$19),0),ROW($1:$19))+1,1)*10^ROW($1:$19)/10)</f>
        <v>2</v>
      </c>
      <c r="F490" t="str">
        <f>feed!F282</f>
        <v>Vietnam War surplus</v>
      </c>
      <c r="G490" t="str">
        <f>feed!G282</f>
        <v>Gandhi-like</v>
      </c>
      <c r="H490">
        <f>SUMPRODUCT(MID(0&amp;feed!H282,LARGE(INDEX(ISNUMBER(--MID(feed!H282,ROW($1:$19),1))*
ROW($1:$19),0),ROW($1:$19))+1,1)*10^ROW($1:$19)/10)</f>
        <v>2</v>
      </c>
      <c r="I490" t="str">
        <f>feed!I282</f>
        <v>Good</v>
      </c>
      <c r="J490">
        <f>SUMPRODUCT(MID(0&amp;feed!J282,LARGE(INDEX(ISNUMBER(--MID(feed!J282,ROW($1:$19),1))*
ROW($1:$19),0),ROW($1:$19))+1,1)*10^ROW($1:$19)/10)</f>
        <v>5</v>
      </c>
      <c r="K490">
        <f>SUMPRODUCT(MID(0&amp;feed!K282,LARGE(INDEX(ISNUMBER(--MID(feed!K282,ROW($1:$19),1))*
ROW($1:$19),0),ROW($1:$19))+1,1)*10^ROW($1:$19)/10)</f>
        <v>13</v>
      </c>
      <c r="L490">
        <f>SUMPRODUCT(MID(0&amp;feed!L282,LARGE(INDEX(ISNUMBER(--MID(feed!L282,ROW($1:$19),1))*
ROW($1:$19),0),ROW($1:$19))+1,1)*10^ROW($1:$19)/10)</f>
        <v>5</v>
      </c>
      <c r="M490" t="str">
        <f>feed!M282</f>
        <v>Free Market</v>
      </c>
      <c r="N490">
        <f>SUMPRODUCT(MID(0&amp;feed!N282,LARGE(INDEX(ISNUMBER(--MID(feed!N282,ROW($1:$5),1))*
ROW($1:$5),0),ROW($1:$5))+1,1)*10^ROW($1:$5)/10)</f>
        <v>2102</v>
      </c>
      <c r="O490">
        <f>SUMPRODUCT(MID(0&amp;feed!O282,LARGE(INDEX(ISNUMBER(--MID(feed!O282,ROW($1:$5),1))*
ROW($1:$5),0),ROW($1:$5))+1,1)*10^ROW($1:$5)/10)</f>
        <v>333</v>
      </c>
      <c r="P490" t="str">
        <f>feed!P282</f>
        <v>Untapped</v>
      </c>
      <c r="Q490">
        <f>IF(P490=0,40, IF(P490="Depleted",0, IF(P490="Near Depletion",10, IF(P490="Plentiful",70, IF(P490="Untapped",90,"Error")))))</f>
        <v>90</v>
      </c>
      <c r="R490" t="str">
        <f>feed!Q282</f>
        <v>Very Powerful</v>
      </c>
      <c r="S490">
        <f>IF(R490="None",0, IF(R490="Meagre",1.5, IF(R490="Small",3, IF(R490="Mediocre",4.5, IF(R490="Somewhat Large",6, IF(R490="Large",7.5, IF(R490="Powerful",9, IF(R490="Very Powerful",10,"Error"))))))))</f>
        <v>10</v>
      </c>
      <c r="T490" t="str">
        <f>feed!R282</f>
        <v>Amazonia</v>
      </c>
      <c r="U490" t="str">
        <f>feed!S282</f>
        <v>United States</v>
      </c>
      <c r="V490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35808</v>
      </c>
      <c r="W490" t="str">
        <f>feed!U282</f>
        <v>http://blocgame.com/stats.php?id=54480</v>
      </c>
      <c r="X490" s="4">
        <f>SUMPRODUCT(MID(0&amp;feed!V282,LARGE(INDEX(ISNUMBER(--MID(feed!V282,ROW($1:$5),1))*
ROW($1:$5),0),ROW($1:$5))+1,1)*10^ROW($1:$5)/10)</f>
        <v>0</v>
      </c>
      <c r="Y490">
        <f>feed!W282</f>
        <v>0</v>
      </c>
      <c r="Z490" s="4">
        <f>V490-H490*750-K490*375-L490*375</f>
        <v>27558</v>
      </c>
      <c r="AA490" s="8">
        <f>V490/N490</f>
        <v>17.035204567078971</v>
      </c>
      <c r="AB490" s="4">
        <f>N490/6</f>
        <v>350.33333333333331</v>
      </c>
      <c r="AC490" s="4">
        <f>V490/6</f>
        <v>5968</v>
      </c>
    </row>
    <row r="491" spans="1:29" hidden="1" x14ac:dyDescent="0.25">
      <c r="A491" t="str">
        <f>feed!A354</f>
        <v>Kolisnia</v>
      </c>
      <c r="B491" t="str">
        <f>feed!B354</f>
        <v>Oliver Tochev</v>
      </c>
      <c r="C491" t="str">
        <f>feed!C354</f>
        <v>Pact of Red October</v>
      </c>
      <c r="D491">
        <f>SUMPRODUCT(MID(0&amp;feed!D354,LARGE(INDEX(ISNUMBER(--MID(feed!D354,ROW($1:$19),1))*
ROW($1:$19),0),ROW($1:$19))+1,1)*10^ROW($1:$19)/10)</f>
        <v>4</v>
      </c>
      <c r="E491">
        <f>SUMPRODUCT(MID(0&amp;feed!E354,LARGE(INDEX(ISNUMBER(--MID(feed!E354,ROW($1:$19),1))*
ROW($1:$19),0),ROW($1:$19))+1,1)*10^ROW($1:$19)/10)</f>
        <v>0</v>
      </c>
      <c r="F491" t="str">
        <f>feed!F354</f>
        <v>Second World War surplus</v>
      </c>
      <c r="G491" t="str">
        <f>feed!G354</f>
        <v>Gandhi-like</v>
      </c>
      <c r="H491">
        <f>SUMPRODUCT(MID(0&amp;feed!H354,LARGE(INDEX(ISNUMBER(--MID(feed!H354,ROW($1:$19),1))*
ROW($1:$19),0),ROW($1:$19))+1,1)*10^ROW($1:$19)/10)</f>
        <v>2</v>
      </c>
      <c r="I491" t="str">
        <f>feed!I354</f>
        <v>Undisciplined Rabble</v>
      </c>
      <c r="J491">
        <f>SUMPRODUCT(MID(0&amp;feed!J354,LARGE(INDEX(ISNUMBER(--MID(feed!J354,ROW($1:$19),1))*
ROW($1:$19),0),ROW($1:$19))+1,1)*10^ROW($1:$19)/10)</f>
        <v>5</v>
      </c>
      <c r="K491">
        <f>SUMPRODUCT(MID(0&amp;feed!K354,LARGE(INDEX(ISNUMBER(--MID(feed!K354,ROW($1:$19),1))*
ROW($1:$19),0),ROW($1:$19))+1,1)*10^ROW($1:$19)/10)</f>
        <v>9</v>
      </c>
      <c r="L491">
        <f>SUMPRODUCT(MID(0&amp;feed!L354,LARGE(INDEX(ISNUMBER(--MID(feed!L354,ROW($1:$19),1))*
ROW($1:$19),0),ROW($1:$19))+1,1)*10^ROW($1:$19)/10)</f>
        <v>5</v>
      </c>
      <c r="M491" t="str">
        <f>feed!M354</f>
        <v>Central Planning</v>
      </c>
      <c r="N491">
        <f>SUMPRODUCT(MID(0&amp;feed!N354,LARGE(INDEX(ISNUMBER(--MID(feed!N354,ROW($1:$5),1))*
ROW($1:$5),0),ROW($1:$5))+1,1)*10^ROW($1:$5)/10)</f>
        <v>1803</v>
      </c>
      <c r="O491">
        <f>SUMPRODUCT(MID(0&amp;feed!O354,LARGE(INDEX(ISNUMBER(--MID(feed!O354,ROW($1:$5),1))*
ROW($1:$5),0),ROW($1:$5))+1,1)*10^ROW($1:$5)/10)</f>
        <v>563</v>
      </c>
      <c r="P491" t="str">
        <f>feed!P354</f>
        <v>Depleted</v>
      </c>
      <c r="Q491">
        <f>IF(P491=0,40, IF(P491="Depleted",0, IF(P491="Near Depletion",10, IF(P491="Plentiful",70, IF(P491="Untapped",90,"Error")))))</f>
        <v>0</v>
      </c>
      <c r="R491" t="str">
        <f>feed!Q354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feed!R354</f>
        <v>Indochina</v>
      </c>
      <c r="U491" t="str">
        <f>feed!S354</f>
        <v>Soviet Union</v>
      </c>
      <c r="V49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28934</v>
      </c>
      <c r="W491" t="str">
        <f>feed!U354</f>
        <v>http://blocgame.com/stats.php?id=64822</v>
      </c>
      <c r="X491" s="4">
        <f>SUMPRODUCT(MID(0&amp;feed!V354,LARGE(INDEX(ISNUMBER(--MID(feed!V354,ROW($1:$5),1))*
ROW($1:$5),0),ROW($1:$5))+1,1)*10^ROW($1:$5)/10)</f>
        <v>0</v>
      </c>
      <c r="Y491">
        <f>feed!W354</f>
        <v>0</v>
      </c>
      <c r="Z491" s="4">
        <f>V491-H491*750-K491*375-L491*375</f>
        <v>22184</v>
      </c>
      <c r="AA491" s="8">
        <f>V491/N491</f>
        <v>16.047698280643374</v>
      </c>
      <c r="AB491" s="4">
        <f>N491/6</f>
        <v>300.5</v>
      </c>
      <c r="AC491" s="4">
        <f>V491/6</f>
        <v>4822.333333333333</v>
      </c>
    </row>
    <row r="492" spans="1:29" hidden="1" x14ac:dyDescent="0.25">
      <c r="A492" t="str">
        <f>feed!A444</f>
        <v>Babylon-Assyria</v>
      </c>
      <c r="B492" t="str">
        <f>feed!B444</f>
        <v>Ishtar</v>
      </c>
      <c r="C492" t="str">
        <f>feed!C444</f>
        <v>Socialist Arab Union</v>
      </c>
      <c r="D492">
        <f>SUMPRODUCT(MID(0&amp;feed!D444,LARGE(INDEX(ISNUMBER(--MID(feed!D444,ROW($1:$19),1))*
ROW($1:$19),0),ROW($1:$19))+1,1)*10^ROW($1:$19)/10)</f>
        <v>72</v>
      </c>
      <c r="E492">
        <f>SUMPRODUCT(MID(0&amp;feed!E444,LARGE(INDEX(ISNUMBER(--MID(feed!E444,ROW($1:$19),1))*
ROW($1:$19),0),ROW($1:$19))+1,1)*10^ROW($1:$19)/10)</f>
        <v>0</v>
      </c>
      <c r="F492" t="str">
        <f>feed!F444</f>
        <v>Second World War surplus</v>
      </c>
      <c r="G492" t="str">
        <f>feed!G444</f>
        <v>Gandhi-like</v>
      </c>
      <c r="H492">
        <f>SUMPRODUCT(MID(0&amp;feed!H444,LARGE(INDEX(ISNUMBER(--MID(feed!H444,ROW($1:$19),1))*
ROW($1:$19),0),ROW($1:$19))+1,1)*10^ROW($1:$19)/10)</f>
        <v>2</v>
      </c>
      <c r="I492" t="str">
        <f>feed!I444</f>
        <v>Good</v>
      </c>
      <c r="J492">
        <f>SUMPRODUCT(MID(0&amp;feed!J444,LARGE(INDEX(ISNUMBER(--MID(feed!J444,ROW($1:$19),1))*
ROW($1:$19),0),ROW($1:$19))+1,1)*10^ROW($1:$19)/10)</f>
        <v>5</v>
      </c>
      <c r="K492">
        <f>SUMPRODUCT(MID(0&amp;feed!K444,LARGE(INDEX(ISNUMBER(--MID(feed!K444,ROW($1:$19),1))*
ROW($1:$19),0),ROW($1:$19))+1,1)*10^ROW($1:$19)/10)</f>
        <v>16</v>
      </c>
      <c r="L492">
        <f>SUMPRODUCT(MID(0&amp;feed!L444,LARGE(INDEX(ISNUMBER(--MID(feed!L444,ROW($1:$19),1))*
ROW($1:$19),0),ROW($1:$19))+1,1)*10^ROW($1:$19)/10)</f>
        <v>7</v>
      </c>
      <c r="M492" t="str">
        <f>feed!M444</f>
        <v>Central Planning</v>
      </c>
      <c r="N492">
        <f>SUMPRODUCT(MID(0&amp;feed!N444,LARGE(INDEX(ISNUMBER(--MID(feed!N444,ROW($1:$5),1))*
ROW($1:$5),0),ROW($1:$5))+1,1)*10^ROW($1:$5)/10)</f>
        <v>1513</v>
      </c>
      <c r="O492">
        <f>SUMPRODUCT(MID(0&amp;feed!O444,LARGE(INDEX(ISNUMBER(--MID(feed!O444,ROW($1:$5),1))*
ROW($1:$5),0),ROW($1:$5))+1,1)*10^ROW($1:$5)/10)</f>
        <v>1230</v>
      </c>
      <c r="P492">
        <f>feed!P444</f>
        <v>0</v>
      </c>
      <c r="Q492">
        <f>IF(P492=0,40, IF(P492="Depleted",0, IF(P492="Near Depletion",10, IF(P492="Plentiful",70, IF(P492="Untapped",90,"Error")))))</f>
        <v>40</v>
      </c>
      <c r="R492" t="str">
        <f>feed!Q444</f>
        <v>Mediocre</v>
      </c>
      <c r="S492">
        <f>IF(R492="None",0, IF(R492="Meagre",1.5, IF(R492="Small",3, IF(R492="Mediocre",4.5, IF(R492="Somewhat Large",6, IF(R492="Large",7.5, IF(R492="Powerful",9, IF(R492="Very Powerful",10,"Error"))))))))</f>
        <v>4.5</v>
      </c>
      <c r="T492" t="str">
        <f>feed!R444</f>
        <v>Mesopotamia</v>
      </c>
      <c r="U492" t="str">
        <f>feed!S444</f>
        <v>Soviet Union</v>
      </c>
      <c r="V492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19602</v>
      </c>
      <c r="W492" t="str">
        <f>feed!U444</f>
        <v>http://blocgame.com/stats.php?id=64655</v>
      </c>
      <c r="X492" s="4">
        <f>SUMPRODUCT(MID(0&amp;feed!V444,LARGE(INDEX(ISNUMBER(--MID(feed!V444,ROW($1:$5),1))*
ROW($1:$5),0),ROW($1:$5))+1,1)*10^ROW($1:$5)/10)</f>
        <v>0</v>
      </c>
      <c r="Y492">
        <f>feed!W444</f>
        <v>0</v>
      </c>
      <c r="Z492" s="4">
        <f>V492-H492*750-K492*375-L492*375</f>
        <v>9477</v>
      </c>
      <c r="AA492" s="8">
        <f>V492/N492</f>
        <v>12.955717118307998</v>
      </c>
      <c r="AB492" s="4">
        <f>N492/6</f>
        <v>252.16666666666666</v>
      </c>
      <c r="AC492" s="4">
        <f>V492/6</f>
        <v>3267</v>
      </c>
    </row>
    <row r="493" spans="1:29" hidden="1" x14ac:dyDescent="0.25">
      <c r="A493" t="str">
        <f>feed!A141</f>
        <v>venua</v>
      </c>
      <c r="B493" t="str">
        <f>feed!B141</f>
        <v>bilbo swaggins</v>
      </c>
      <c r="C493" t="str">
        <f>feed!C141</f>
        <v>The Order</v>
      </c>
      <c r="D493">
        <f>SUMPRODUCT(MID(0&amp;feed!D141,LARGE(INDEX(ISNUMBER(--MID(feed!D141,ROW($1:$19),1))*
ROW($1:$19),0),ROW($1:$19))+1,1)*10^ROW($1:$19)/10)</f>
        <v>68</v>
      </c>
      <c r="E493">
        <f>SUMPRODUCT(MID(0&amp;feed!E141,LARGE(INDEX(ISNUMBER(--MID(feed!E141,ROW($1:$19),1))*
ROW($1:$19),0),ROW($1:$19))+1,1)*10^ROW($1:$19)/10)</f>
        <v>0</v>
      </c>
      <c r="F493" t="str">
        <f>feed!F141</f>
        <v>Korean War surplus</v>
      </c>
      <c r="G493" t="str">
        <f>feed!G141</f>
        <v>Gandhi-like</v>
      </c>
      <c r="H493">
        <f>SUMPRODUCT(MID(0&amp;feed!H141,LARGE(INDEX(ISNUMBER(--MID(feed!H141,ROW($1:$19),1))*
ROW($1:$19),0),ROW($1:$19))+1,1)*10^ROW($1:$19)/10)</f>
        <v>2</v>
      </c>
      <c r="I493" t="str">
        <f>feed!I141</f>
        <v>Good</v>
      </c>
      <c r="J493">
        <f>SUMPRODUCT(MID(0&amp;feed!J141,LARGE(INDEX(ISNUMBER(--MID(feed!J141,ROW($1:$19),1))*
ROW($1:$19),0),ROW($1:$19))+1,1)*10^ROW($1:$19)/10)</f>
        <v>5</v>
      </c>
      <c r="K493">
        <f>SUMPRODUCT(MID(0&amp;feed!K141,LARGE(INDEX(ISNUMBER(--MID(feed!K141,ROW($1:$19),1))*
ROW($1:$19),0),ROW($1:$19))+1,1)*10^ROW($1:$19)/10)</f>
        <v>18</v>
      </c>
      <c r="L493">
        <f>SUMPRODUCT(MID(0&amp;feed!L141,LARGE(INDEX(ISNUMBER(--MID(feed!L141,ROW($1:$19),1))*
ROW($1:$19),0),ROW($1:$19))+1,1)*10^ROW($1:$19)/10)</f>
        <v>6</v>
      </c>
      <c r="M493" t="str">
        <f>feed!M141</f>
        <v>Central Planning</v>
      </c>
      <c r="N493">
        <f>SUMPRODUCT(MID(0&amp;feed!N141,LARGE(INDEX(ISNUMBER(--MID(feed!N141,ROW($1:$5),1))*
ROW($1:$5),0),ROW($1:$5))+1,1)*10^ROW($1:$5)/10)</f>
        <v>2939</v>
      </c>
      <c r="O493">
        <f>SUMPRODUCT(MID(0&amp;feed!O141,LARGE(INDEX(ISNUMBER(--MID(feed!O141,ROW($1:$5),1))*
ROW($1:$5),0),ROW($1:$5))+1,1)*10^ROW($1:$5)/10)</f>
        <v>172</v>
      </c>
      <c r="P493" t="str">
        <f>feed!P141</f>
        <v>Untapped</v>
      </c>
      <c r="Q493">
        <f>IF(P493=0,40, IF(P493="Depleted",0, IF(P493="Near Depletion",10, IF(P493="Plentiful",70, IF(P493="Untapped",90,"Error")))))</f>
        <v>90</v>
      </c>
      <c r="R493" t="str">
        <f>feed!Q141</f>
        <v>Somewhat Large</v>
      </c>
      <c r="S493">
        <f>IF(R493="None",0, IF(R493="Meagre",1.5, IF(R493="Small",3, IF(R493="Mediocre",4.5, IF(R493="Somewhat Large",6, IF(R493="Large",7.5, IF(R493="Powerful",9, IF(R493="Very Powerful",10,"Error"))))))))</f>
        <v>6</v>
      </c>
      <c r="T493" t="str">
        <f>feed!R141</f>
        <v>Gran Colombia</v>
      </c>
      <c r="U493" t="str">
        <f>feed!S141</f>
        <v>Soviet Union</v>
      </c>
      <c r="V49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19406</v>
      </c>
      <c r="W493" t="str">
        <f>feed!U141</f>
        <v>http://blocgame.com/stats.php?id=54363</v>
      </c>
      <c r="X493" s="4">
        <f>SUMPRODUCT(MID(0&amp;feed!V141,LARGE(INDEX(ISNUMBER(--MID(feed!V141,ROW($1:$5),1))*
ROW($1:$5),0),ROW($1:$5))+1,1)*10^ROW($1:$5)/10)</f>
        <v>0</v>
      </c>
      <c r="Y493">
        <f>feed!W141</f>
        <v>0</v>
      </c>
      <c r="Z493" s="4">
        <f>V493-H493*750-K493*375-L493*375</f>
        <v>8906</v>
      </c>
      <c r="AA493" s="8">
        <f>V493/N493</f>
        <v>6.6029261653623683</v>
      </c>
      <c r="AB493" s="4">
        <f>N493/6</f>
        <v>489.83333333333331</v>
      </c>
      <c r="AC493" s="4">
        <f>V493/6</f>
        <v>3234.3333333333335</v>
      </c>
    </row>
    <row r="494" spans="1:29" hidden="1" x14ac:dyDescent="0.25">
      <c r="A494" t="str">
        <f>feed!A766</f>
        <v>Pasir Dua Butir</v>
      </c>
      <c r="B494" t="str">
        <f>feed!B766</f>
        <v>Rocky Malaya</v>
      </c>
      <c r="C494" t="str">
        <f>feed!C766</f>
        <v>The Order</v>
      </c>
      <c r="D494">
        <f>SUMPRODUCT(MID(0&amp;feed!D766,LARGE(INDEX(ISNUMBER(--MID(feed!D766,ROW($1:$19),1))*
ROW($1:$19),0),ROW($1:$19))+1,1)*10^ROW($1:$19)/10)</f>
        <v>113</v>
      </c>
      <c r="E494">
        <f>SUMPRODUCT(MID(0&amp;feed!E766,LARGE(INDEX(ISNUMBER(--MID(feed!E766,ROW($1:$19),1))*
ROW($1:$19),0),ROW($1:$19))+1,1)*10^ROW($1:$19)/10)</f>
        <v>0</v>
      </c>
      <c r="F494" t="str">
        <f>feed!F766</f>
        <v>Second World War surplus</v>
      </c>
      <c r="G494" t="str">
        <f>feed!G766</f>
        <v>Gandhi-like</v>
      </c>
      <c r="H494">
        <f>SUMPRODUCT(MID(0&amp;feed!H766,LARGE(INDEX(ISNUMBER(--MID(feed!H766,ROW($1:$19),1))*
ROW($1:$19),0),ROW($1:$19))+1,1)*10^ROW($1:$19)/10)</f>
        <v>2</v>
      </c>
      <c r="I494" t="str">
        <f>feed!I766</f>
        <v>Standard</v>
      </c>
      <c r="J494">
        <f>SUMPRODUCT(MID(0&amp;feed!J766,LARGE(INDEX(ISNUMBER(--MID(feed!J766,ROW($1:$19),1))*
ROW($1:$19),0),ROW($1:$19))+1,1)*10^ROW($1:$19)/10)</f>
        <v>4</v>
      </c>
      <c r="K494">
        <f>SUMPRODUCT(MID(0&amp;feed!K766,LARGE(INDEX(ISNUMBER(--MID(feed!K766,ROW($1:$19),1))*
ROW($1:$19),0),ROW($1:$19))+1,1)*10^ROW($1:$19)/10)</f>
        <v>17</v>
      </c>
      <c r="L494">
        <f>SUMPRODUCT(MID(0&amp;feed!L766,LARGE(INDEX(ISNUMBER(--MID(feed!L766,ROW($1:$19),1))*
ROW($1:$19),0),ROW($1:$19))+1,1)*10^ROW($1:$19)/10)</f>
        <v>9</v>
      </c>
      <c r="M494" t="str">
        <f>feed!M766</f>
        <v>Free Market</v>
      </c>
      <c r="N494">
        <f>SUMPRODUCT(MID(0&amp;feed!N766,LARGE(INDEX(ISNUMBER(--MID(feed!N766,ROW($1:$5),1))*
ROW($1:$5),0),ROW($1:$5))+1,1)*10^ROW($1:$5)/10)</f>
        <v>668</v>
      </c>
      <c r="O494">
        <f>SUMPRODUCT(MID(0&amp;feed!O766,LARGE(INDEX(ISNUMBER(--MID(feed!O766,ROW($1:$5),1))*
ROW($1:$5),0),ROW($1:$5))+1,1)*10^ROW($1:$5)/10)</f>
        <v>48</v>
      </c>
      <c r="P494" t="str">
        <f>feed!P766</f>
        <v>Untapped</v>
      </c>
      <c r="Q494">
        <f>IF(P494=0,40, IF(P494="Depleted",0, IF(P494="Near Depletion",10, IF(P494="Plentiful",70, IF(P494="Untapped",90,"Error")))))</f>
        <v>90</v>
      </c>
      <c r="R494" t="str">
        <f>feed!Q766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feed!R766</f>
        <v>East Indies</v>
      </c>
      <c r="U494" t="str">
        <f>feed!S766</f>
        <v>United States</v>
      </c>
      <c r="V494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24258</v>
      </c>
      <c r="W494" t="str">
        <f>feed!U766</f>
        <v>http://blocgame.com/stats.php?id=60687</v>
      </c>
      <c r="X494" s="4">
        <f>SUMPRODUCT(MID(0&amp;feed!V766,LARGE(INDEX(ISNUMBER(--MID(feed!V766,ROW($1:$5),1))*
ROW($1:$5),0),ROW($1:$5))+1,1)*10^ROW($1:$5)/10)</f>
        <v>0</v>
      </c>
      <c r="Y494">
        <f>feed!W766</f>
        <v>0</v>
      </c>
      <c r="Z494" s="4">
        <f>V494-H494*750-K494*375-L494*375</f>
        <v>13008</v>
      </c>
      <c r="AA494" s="8">
        <f>V494/N494</f>
        <v>36.314371257485028</v>
      </c>
      <c r="AB494" s="4">
        <f>N494/6</f>
        <v>111.33333333333333</v>
      </c>
      <c r="AC494" s="4">
        <f>V494/6</f>
        <v>4043</v>
      </c>
    </row>
    <row r="495" spans="1:29" hidden="1" x14ac:dyDescent="0.25">
      <c r="A495" t="str">
        <f>feed!A647</f>
        <v>Orange Julius</v>
      </c>
      <c r="B495" t="str">
        <f>feed!B647</f>
        <v>5dollarcheezit</v>
      </c>
      <c r="C495" t="str">
        <f>feed!C647</f>
        <v>Interpol</v>
      </c>
      <c r="D495">
        <f>SUMPRODUCT(MID(0&amp;feed!D647,LARGE(INDEX(ISNUMBER(--MID(feed!D647,ROW($1:$19),1))*
ROW($1:$19),0),ROW($1:$19))+1,1)*10^ROW($1:$19)/10)</f>
        <v>99</v>
      </c>
      <c r="E495">
        <f>SUMPRODUCT(MID(0&amp;feed!E647,LARGE(INDEX(ISNUMBER(--MID(feed!E647,ROW($1:$19),1))*
ROW($1:$19),0),ROW($1:$19))+1,1)*10^ROW($1:$19)/10)</f>
        <v>7</v>
      </c>
      <c r="F495" t="str">
        <f>feed!F647</f>
        <v>Second World War surplus</v>
      </c>
      <c r="G495" t="str">
        <f>feed!G647</f>
        <v>Gandhi-like</v>
      </c>
      <c r="H495">
        <f>SUMPRODUCT(MID(0&amp;feed!H647,LARGE(INDEX(ISNUMBER(--MID(feed!H647,ROW($1:$19),1))*
ROW($1:$19),0),ROW($1:$19))+1,1)*10^ROW($1:$19)/10)</f>
        <v>2</v>
      </c>
      <c r="I495" t="str">
        <f>feed!I647</f>
        <v>Good</v>
      </c>
      <c r="J495">
        <f>SUMPRODUCT(MID(0&amp;feed!J647,LARGE(INDEX(ISNUMBER(--MID(feed!J647,ROW($1:$19),1))*
ROW($1:$19),0),ROW($1:$19))+1,1)*10^ROW($1:$19)/10)</f>
        <v>4</v>
      </c>
      <c r="K495">
        <f>SUMPRODUCT(MID(0&amp;feed!K647,LARGE(INDEX(ISNUMBER(--MID(feed!K647,ROW($1:$19),1))*
ROW($1:$19),0),ROW($1:$19))+1,1)*10^ROW($1:$19)/10)</f>
        <v>16</v>
      </c>
      <c r="L495">
        <f>SUMPRODUCT(MID(0&amp;feed!L647,LARGE(INDEX(ISNUMBER(--MID(feed!L647,ROW($1:$19),1))*
ROW($1:$19),0),ROW($1:$19))+1,1)*10^ROW($1:$19)/10)</f>
        <v>6</v>
      </c>
      <c r="M495" t="str">
        <f>feed!M647</f>
        <v>Central Planning</v>
      </c>
      <c r="N495">
        <f>SUMPRODUCT(MID(0&amp;feed!N647,LARGE(INDEX(ISNUMBER(--MID(feed!N647,ROW($1:$5),1))*
ROW($1:$5),0),ROW($1:$5))+1,1)*10^ROW($1:$5)/10)</f>
        <v>910</v>
      </c>
      <c r="O495">
        <f>SUMPRODUCT(MID(0&amp;feed!O647,LARGE(INDEX(ISNUMBER(--MID(feed!O647,ROW($1:$5),1))*
ROW($1:$5),0),ROW($1:$5))+1,1)*10^ROW($1:$5)/10)</f>
        <v>1062</v>
      </c>
      <c r="P495" t="str">
        <f>feed!P647</f>
        <v>Untapped</v>
      </c>
      <c r="Q495">
        <f>IF(P495=0,40, IF(P495="Depleted",0, IF(P495="Near Depletion",10, IF(P495="Plentiful",70, IF(P495="Untapped",90,"Error")))))</f>
        <v>90</v>
      </c>
      <c r="R495" t="str">
        <f>feed!Q647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feed!R647</f>
        <v>East Africa</v>
      </c>
      <c r="U495" t="str">
        <f>feed!S647</f>
        <v>United States</v>
      </c>
      <c r="V495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27293</v>
      </c>
      <c r="W495" t="str">
        <f>feed!U647</f>
        <v>http://blocgame.com/stats.php?id=46049</v>
      </c>
      <c r="X495" s="4">
        <f>SUMPRODUCT(MID(0&amp;feed!V647,LARGE(INDEX(ISNUMBER(--MID(feed!V647,ROW($1:$5),1))*
ROW($1:$5),0),ROW($1:$5))+1,1)*10^ROW($1:$5)/10)</f>
        <v>0</v>
      </c>
      <c r="Y495">
        <f>feed!W647</f>
        <v>0</v>
      </c>
      <c r="Z495" s="4">
        <f>V495-H495*750-K495*375-L495*375</f>
        <v>17543</v>
      </c>
      <c r="AA495" s="8">
        <f>V495/N495</f>
        <v>29.992307692307691</v>
      </c>
      <c r="AB495" s="4">
        <f>N495/6</f>
        <v>151.66666666666666</v>
      </c>
      <c r="AC495" s="4">
        <f>V495/6</f>
        <v>4548.833333333333</v>
      </c>
    </row>
    <row r="496" spans="1:29" hidden="1" x14ac:dyDescent="0.25">
      <c r="A496" t="str">
        <f>feed!A529</f>
        <v>Tokai</v>
      </c>
      <c r="B496" t="str">
        <f>feed!B529</f>
        <v>hana</v>
      </c>
      <c r="C496" t="str">
        <f>feed!C529</f>
        <v>The Order</v>
      </c>
      <c r="D496">
        <f>SUMPRODUCT(MID(0&amp;feed!D529,LARGE(INDEX(ISNUMBER(--MID(feed!D529,ROW($1:$19),1))*
ROW($1:$19),0),ROW($1:$19))+1,1)*10^ROW($1:$19)/10)</f>
        <v>56</v>
      </c>
      <c r="E496">
        <f>SUMPRODUCT(MID(0&amp;feed!E529,LARGE(INDEX(ISNUMBER(--MID(feed!E529,ROW($1:$19),1))*
ROW($1:$19),0),ROW($1:$19))+1,1)*10^ROW($1:$19)/10)</f>
        <v>0</v>
      </c>
      <c r="F496" t="str">
        <f>feed!F529</f>
        <v>First World War surplus</v>
      </c>
      <c r="G496" t="str">
        <f>feed!G529</f>
        <v>Gandhi-like</v>
      </c>
      <c r="H496">
        <f>SUMPRODUCT(MID(0&amp;feed!H529,LARGE(INDEX(ISNUMBER(--MID(feed!H529,ROW($1:$19),1))*
ROW($1:$19),0),ROW($1:$19))+1,1)*10^ROW($1:$19)/10)</f>
        <v>2</v>
      </c>
      <c r="I496" t="str">
        <f>feed!I529</f>
        <v>Undisciplined Rabble</v>
      </c>
      <c r="J496">
        <f>SUMPRODUCT(MID(0&amp;feed!J529,LARGE(INDEX(ISNUMBER(--MID(feed!J529,ROW($1:$19),1))*
ROW($1:$19),0),ROW($1:$19))+1,1)*10^ROW($1:$19)/10)</f>
        <v>4</v>
      </c>
      <c r="K496">
        <f>SUMPRODUCT(MID(0&amp;feed!K529,LARGE(INDEX(ISNUMBER(--MID(feed!K529,ROW($1:$19),1))*
ROW($1:$19),0),ROW($1:$19))+1,1)*10^ROW($1:$19)/10)</f>
        <v>32</v>
      </c>
      <c r="L496">
        <f>SUMPRODUCT(MID(0&amp;feed!L529,LARGE(INDEX(ISNUMBER(--MID(feed!L529,ROW($1:$19),1))*
ROW($1:$19),0),ROW($1:$19))+1,1)*10^ROW($1:$19)/10)</f>
        <v>3</v>
      </c>
      <c r="M496" t="str">
        <f>feed!M529</f>
        <v>Central Planning</v>
      </c>
      <c r="N496">
        <f>SUMPRODUCT(MID(0&amp;feed!N529,LARGE(INDEX(ISNUMBER(--MID(feed!N529,ROW($1:$5),1))*
ROW($1:$5),0),ROW($1:$5))+1,1)*10^ROW($1:$5)/10)</f>
        <v>1196</v>
      </c>
      <c r="O496">
        <f>SUMPRODUCT(MID(0&amp;feed!O529,LARGE(INDEX(ISNUMBER(--MID(feed!O529,ROW($1:$5),1))*
ROW($1:$5),0),ROW($1:$5))+1,1)*10^ROW($1:$5)/10)</f>
        <v>103</v>
      </c>
      <c r="P496" t="str">
        <f>feed!P529</f>
        <v>Near Depletion</v>
      </c>
      <c r="Q496">
        <f>IF(P496=0,40, IF(P496="Depleted",0, IF(P496="Near Depletion",10, IF(P496="Plentiful",70, IF(P496="Untapped",90,"Error")))))</f>
        <v>10</v>
      </c>
      <c r="R496" t="str">
        <f>feed!Q529</f>
        <v>Large</v>
      </c>
      <c r="S496">
        <f>IF(R496="None",0, IF(R496="Meagre",1.5, IF(R496="Small",3, IF(R496="Mediocre",4.5, IF(R496="Somewhat Large",6, IF(R496="Large",7.5, IF(R496="Powerful",9, IF(R496="Very Powerful",10,"Error"))))))))</f>
        <v>7.5</v>
      </c>
      <c r="T496" t="str">
        <f>feed!R529</f>
        <v>Guinea</v>
      </c>
      <c r="U496" t="str">
        <f>feed!S529</f>
        <v>Soviet Union</v>
      </c>
      <c r="V496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496" t="str">
        <f>feed!U529</f>
        <v>http://blocgame.com/stats.php?id=64972</v>
      </c>
      <c r="X496" s="4">
        <f>SUMPRODUCT(MID(0&amp;feed!V529,LARGE(INDEX(ISNUMBER(--MID(feed!V529,ROW($1:$5),1))*
ROW($1:$5),0),ROW($1:$5))+1,1)*10^ROW($1:$5)/10)</f>
        <v>0</v>
      </c>
      <c r="Y496">
        <f>feed!W529</f>
        <v>0</v>
      </c>
      <c r="Z496" s="4">
        <f>V496-H496*750-K496*375-L496*375</f>
        <v>5375</v>
      </c>
      <c r="AA496" s="8">
        <f>V496/N496</f>
        <v>16.722408026755854</v>
      </c>
      <c r="AB496" s="4">
        <f>N496/6</f>
        <v>199.33333333333334</v>
      </c>
      <c r="AC496" s="4">
        <f>V496/6</f>
        <v>3333.3333333333335</v>
      </c>
    </row>
    <row r="497" spans="1:29" hidden="1" x14ac:dyDescent="0.25">
      <c r="A497" t="str">
        <f>feed!A394</f>
        <v>Shaanxi</v>
      </c>
      <c r="B497" t="str">
        <f>feed!B394</f>
        <v>Deng Xiaoping</v>
      </c>
      <c r="C497" t="str">
        <f>feed!C394</f>
        <v>Interpol</v>
      </c>
      <c r="D497">
        <f>SUMPRODUCT(MID(0&amp;feed!D394,LARGE(INDEX(ISNUMBER(--MID(feed!D394,ROW($1:$19),1))*
ROW($1:$19),0),ROW($1:$19))+1,1)*10^ROW($1:$19)/10)</f>
        <v>36</v>
      </c>
      <c r="E497">
        <f>SUMPRODUCT(MID(0&amp;feed!E394,LARGE(INDEX(ISNUMBER(--MID(feed!E394,ROW($1:$19),1))*
ROW($1:$19),0),ROW($1:$19))+1,1)*10^ROW($1:$19)/10)</f>
        <v>0</v>
      </c>
      <c r="F497" t="str">
        <f>feed!F394</f>
        <v>First World War surplus</v>
      </c>
      <c r="G497" t="str">
        <f>feed!G394</f>
        <v>Gandhi-like</v>
      </c>
      <c r="H497">
        <f>SUMPRODUCT(MID(0&amp;feed!H394,LARGE(INDEX(ISNUMBER(--MID(feed!H394,ROW($1:$19),1))*
ROW($1:$19),0),ROW($1:$19))+1,1)*10^ROW($1:$19)/10)</f>
        <v>2</v>
      </c>
      <c r="I497" t="str">
        <f>feed!I394</f>
        <v>Good</v>
      </c>
      <c r="J497">
        <f>SUMPRODUCT(MID(0&amp;feed!J394,LARGE(INDEX(ISNUMBER(--MID(feed!J394,ROW($1:$19),1))*
ROW($1:$19),0),ROW($1:$19))+1,1)*10^ROW($1:$19)/10)</f>
        <v>4</v>
      </c>
      <c r="K497">
        <f>SUMPRODUCT(MID(0&amp;feed!K394,LARGE(INDEX(ISNUMBER(--MID(feed!K394,ROW($1:$19),1))*
ROW($1:$19),0),ROW($1:$19))+1,1)*10^ROW($1:$19)/10)</f>
        <v>7</v>
      </c>
      <c r="L497">
        <f>SUMPRODUCT(MID(0&amp;feed!L394,LARGE(INDEX(ISNUMBER(--MID(feed!L394,ROW($1:$19),1))*
ROW($1:$19),0),ROW($1:$19))+1,1)*10^ROW($1:$19)/10)</f>
        <v>2</v>
      </c>
      <c r="M497" t="str">
        <f>feed!M394</f>
        <v>Central Planning</v>
      </c>
      <c r="N497">
        <f>SUMPRODUCT(MID(0&amp;feed!N394,LARGE(INDEX(ISNUMBER(--MID(feed!N394,ROW($1:$5),1))*
ROW($1:$5),0),ROW($1:$5))+1,1)*10^ROW($1:$5)/10)</f>
        <v>1689</v>
      </c>
      <c r="O497">
        <f>SUMPRODUCT(MID(0&amp;feed!O394,LARGE(INDEX(ISNUMBER(--MID(feed!O394,ROW($1:$5),1))*
ROW($1:$5),0),ROW($1:$5))+1,1)*10^ROW($1:$5)/10)</f>
        <v>269</v>
      </c>
      <c r="P497" t="str">
        <f>feed!P394</f>
        <v>Plentiful</v>
      </c>
      <c r="Q497">
        <f>IF(P497=0,40, IF(P497="Depleted",0, IF(P497="Near Depletion",10, IF(P497="Plentiful",70, IF(P497="Untapped",90,"Error")))))</f>
        <v>70</v>
      </c>
      <c r="R497" t="str">
        <f>feed!Q394</f>
        <v>Small</v>
      </c>
      <c r="S497">
        <f>IF(R497="None",0, IF(R497="Meagre",1.5, IF(R497="Small",3, IF(R497="Mediocre",4.5, IF(R497="Somewhat Large",6, IF(R497="Large",7.5, IF(R497="Powerful",9, IF(R497="Very Powerful",10,"Error"))))))))</f>
        <v>3</v>
      </c>
      <c r="T497" t="str">
        <f>feed!R394</f>
        <v>China</v>
      </c>
      <c r="U497" t="str">
        <f>feed!S394</f>
        <v>Neutral</v>
      </c>
      <c r="V497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28174</v>
      </c>
      <c r="W497" t="str">
        <f>feed!U394</f>
        <v>http://blocgame.com/stats.php?id=65020</v>
      </c>
      <c r="X497" s="4">
        <f>SUMPRODUCT(MID(0&amp;feed!V394,LARGE(INDEX(ISNUMBER(--MID(feed!V394,ROW($1:$5),1))*
ROW($1:$5),0),ROW($1:$5))+1,1)*10^ROW($1:$5)/10)</f>
        <v>0</v>
      </c>
      <c r="Y497">
        <f>feed!W394</f>
        <v>0</v>
      </c>
      <c r="Z497" s="4">
        <f>V497-H497*750-K497*375-L497*375</f>
        <v>23299</v>
      </c>
      <c r="AA497" s="8">
        <f>V497/N497</f>
        <v>16.680876258140913</v>
      </c>
      <c r="AB497" s="4">
        <f>N497/6</f>
        <v>281.5</v>
      </c>
      <c r="AC497" s="4">
        <f>V497/6</f>
        <v>4695.666666666667</v>
      </c>
    </row>
    <row r="498" spans="1:29" hidden="1" x14ac:dyDescent="0.25">
      <c r="A498" t="str">
        <f>feed!A473</f>
        <v>Cavetta</v>
      </c>
      <c r="B498" t="str">
        <f>feed!B473</f>
        <v>Liamv3</v>
      </c>
      <c r="C498" t="str">
        <f>feed!C473</f>
        <v>Pact of Red October</v>
      </c>
      <c r="D498">
        <f>SUMPRODUCT(MID(0&amp;feed!D473,LARGE(INDEX(ISNUMBER(--MID(feed!D473,ROW($1:$19),1))*
ROW($1:$19),0),ROW($1:$19))+1,1)*10^ROW($1:$19)/10)</f>
        <v>53</v>
      </c>
      <c r="E498">
        <f>SUMPRODUCT(MID(0&amp;feed!E473,LARGE(INDEX(ISNUMBER(--MID(feed!E473,ROW($1:$19),1))*
ROW($1:$19),0),ROW($1:$19))+1,1)*10^ROW($1:$19)/10)</f>
        <v>1</v>
      </c>
      <c r="F498" t="str">
        <f>feed!F473</f>
        <v>Second World War surplus</v>
      </c>
      <c r="G498" t="str">
        <f>feed!G473</f>
        <v>Isolated</v>
      </c>
      <c r="H498">
        <f>SUMPRODUCT(MID(0&amp;feed!H473,LARGE(INDEX(ISNUMBER(--MID(feed!H473,ROW($1:$19),1))*
ROW($1:$19),0),ROW($1:$19))+1,1)*10^ROW($1:$19)/10)</f>
        <v>2</v>
      </c>
      <c r="I498" t="str">
        <f>feed!I473</f>
        <v>Good</v>
      </c>
      <c r="J498">
        <f>SUMPRODUCT(MID(0&amp;feed!J473,LARGE(INDEX(ISNUMBER(--MID(feed!J473,ROW($1:$19),1))*
ROW($1:$19),0),ROW($1:$19))+1,1)*10^ROW($1:$19)/10)</f>
        <v>4</v>
      </c>
      <c r="K498">
        <f>SUMPRODUCT(MID(0&amp;feed!K473,LARGE(INDEX(ISNUMBER(--MID(feed!K473,ROW($1:$19),1))*
ROW($1:$19),0),ROW($1:$19))+1,1)*10^ROW($1:$19)/10)</f>
        <v>5</v>
      </c>
      <c r="L498">
        <f>SUMPRODUCT(MID(0&amp;feed!L473,LARGE(INDEX(ISNUMBER(--MID(feed!L473,ROW($1:$19),1))*
ROW($1:$19),0),ROW($1:$19))+1,1)*10^ROW($1:$19)/10)</f>
        <v>4</v>
      </c>
      <c r="M498" t="str">
        <f>feed!M473</f>
        <v>Central Planning</v>
      </c>
      <c r="N498">
        <f>SUMPRODUCT(MID(0&amp;feed!N473,LARGE(INDEX(ISNUMBER(--MID(feed!N473,ROW($1:$5),1))*
ROW($1:$5),0),ROW($1:$5))+1,1)*10^ROW($1:$5)/10)</f>
        <v>1396</v>
      </c>
      <c r="O498">
        <f>SUMPRODUCT(MID(0&amp;feed!O473,LARGE(INDEX(ISNUMBER(--MID(feed!O473,ROW($1:$5),1))*
ROW($1:$5),0),ROW($1:$5))+1,1)*10^ROW($1:$5)/10)</f>
        <v>285</v>
      </c>
      <c r="P498" t="str">
        <f>feed!P473</f>
        <v>Near Depletion</v>
      </c>
      <c r="Q498">
        <f>IF(P498=0,40, IF(P498="Depleted",0, IF(P498="Near Depletion",10, IF(P498="Plentiful",70, IF(P498="Untapped",90,"Error")))))</f>
        <v>10</v>
      </c>
      <c r="R498" t="str">
        <f>feed!Q473</f>
        <v>Mediocre</v>
      </c>
      <c r="S498">
        <f>IF(R498="None",0, IF(R498="Meagre",1.5, IF(R498="Small",3, IF(R498="Mediocre",4.5, IF(R498="Somewhat Large",6, IF(R498="Large",7.5, IF(R498="Powerful",9, IF(R498="Very Powerful",10,"Error"))))))))</f>
        <v>4.5</v>
      </c>
      <c r="T498" t="str">
        <f>feed!R473</f>
        <v>Pacific Rim</v>
      </c>
      <c r="U498" t="str">
        <f>feed!S473</f>
        <v>Soviet Union</v>
      </c>
      <c r="V49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20760</v>
      </c>
      <c r="W498" t="str">
        <f>feed!U473</f>
        <v>http://blocgame.com/stats.php?id=64933</v>
      </c>
      <c r="X498" s="4">
        <f>SUMPRODUCT(MID(0&amp;feed!V473,LARGE(INDEX(ISNUMBER(--MID(feed!V473,ROW($1:$5),1))*
ROW($1:$5),0),ROW($1:$5))+1,1)*10^ROW($1:$5)/10)</f>
        <v>0</v>
      </c>
      <c r="Y498">
        <f>feed!W473</f>
        <v>0</v>
      </c>
      <c r="Z498" s="4">
        <f>V498-H498*750-K498*375-L498*375</f>
        <v>15885</v>
      </c>
      <c r="AA498" s="8">
        <f>V498/N498</f>
        <v>14.871060171919771</v>
      </c>
      <c r="AB498" s="4">
        <f>N498/6</f>
        <v>232.66666666666666</v>
      </c>
      <c r="AC498" s="4">
        <f>V498/6</f>
        <v>3460</v>
      </c>
    </row>
    <row r="499" spans="1:29" hidden="1" x14ac:dyDescent="0.25">
      <c r="A499" t="str">
        <f>feed!A388</f>
        <v>Dragon Stone</v>
      </c>
      <c r="B499" t="str">
        <f>feed!B388</f>
        <v>Mannis</v>
      </c>
      <c r="C499" t="str">
        <f>feed!C388</f>
        <v>Interpol</v>
      </c>
      <c r="D499">
        <f>SUMPRODUCT(MID(0&amp;feed!D388,LARGE(INDEX(ISNUMBER(--MID(feed!D388,ROW($1:$19),1))*
ROW($1:$19),0),ROW($1:$19))+1,1)*10^ROW($1:$19)/10)</f>
        <v>63</v>
      </c>
      <c r="E499">
        <f>SUMPRODUCT(MID(0&amp;feed!E388,LARGE(INDEX(ISNUMBER(--MID(feed!E388,ROW($1:$19),1))*
ROW($1:$19),0),ROW($1:$19))+1,1)*10^ROW($1:$19)/10)</f>
        <v>3</v>
      </c>
      <c r="F499" t="str">
        <f>feed!F388</f>
        <v>Vietnam War surplus</v>
      </c>
      <c r="G499" t="str">
        <f>feed!G388</f>
        <v>Gandhi-like</v>
      </c>
      <c r="H499">
        <f>SUMPRODUCT(MID(0&amp;feed!H388,LARGE(INDEX(ISNUMBER(--MID(feed!H388,ROW($1:$19),1))*
ROW($1:$19),0),ROW($1:$19))+1,1)*10^ROW($1:$19)/10)</f>
        <v>2</v>
      </c>
      <c r="I499" t="str">
        <f>feed!I388</f>
        <v>Elite</v>
      </c>
      <c r="J499">
        <f>SUMPRODUCT(MID(0&amp;feed!J388,LARGE(INDEX(ISNUMBER(--MID(feed!J388,ROW($1:$19),1))*
ROW($1:$19),0),ROW($1:$19))+1,1)*10^ROW($1:$19)/10)</f>
        <v>4</v>
      </c>
      <c r="K499">
        <f>SUMPRODUCT(MID(0&amp;feed!K388,LARGE(INDEX(ISNUMBER(--MID(feed!K388,ROW($1:$19),1))*
ROW($1:$19),0),ROW($1:$19))+1,1)*10^ROW($1:$19)/10)</f>
        <v>10</v>
      </c>
      <c r="L499">
        <f>SUMPRODUCT(MID(0&amp;feed!L388,LARGE(INDEX(ISNUMBER(--MID(feed!L388,ROW($1:$19),1))*
ROW($1:$19),0),ROW($1:$19))+1,1)*10^ROW($1:$19)/10)</f>
        <v>4</v>
      </c>
      <c r="M499" t="str">
        <f>feed!M388</f>
        <v>Central Planning</v>
      </c>
      <c r="N499">
        <f>SUMPRODUCT(MID(0&amp;feed!N388,LARGE(INDEX(ISNUMBER(--MID(feed!N388,ROW($1:$5),1))*
ROW($1:$5),0),ROW($1:$5))+1,1)*10^ROW($1:$5)/10)</f>
        <v>1695</v>
      </c>
      <c r="O499">
        <f>SUMPRODUCT(MID(0&amp;feed!O388,LARGE(INDEX(ISNUMBER(--MID(feed!O388,ROW($1:$5),1))*
ROW($1:$5),0),ROW($1:$5))+1,1)*10^ROW($1:$5)/10)</f>
        <v>134</v>
      </c>
      <c r="P499" t="str">
        <f>feed!P388</f>
        <v>Untapped</v>
      </c>
      <c r="Q499">
        <f>IF(P499=0,40, IF(P499="Depleted",0, IF(P499="Near Depletion",10, IF(P499="Plentiful",70, IF(P499="Untapped",90,"Error")))))</f>
        <v>90</v>
      </c>
      <c r="R499" t="str">
        <f>feed!Q388</f>
        <v>Large</v>
      </c>
      <c r="S499">
        <f>IF(R499="None",0, IF(R499="Meagre",1.5, IF(R499="Small",3, IF(R499="Mediocre",4.5, IF(R499="Somewhat Large",6, IF(R499="Large",7.5, IF(R499="Powerful",9, IF(R499="Very Powerful",10,"Error"))))))))</f>
        <v>7.5</v>
      </c>
      <c r="T499" t="str">
        <f>feed!R388</f>
        <v>The Subcontinent</v>
      </c>
      <c r="U499" t="str">
        <f>feed!S388</f>
        <v>Soviet Union</v>
      </c>
      <c r="V499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23285</v>
      </c>
      <c r="W499" t="str">
        <f>feed!U388</f>
        <v>http://blocgame.com/stats.php?id=54852</v>
      </c>
      <c r="X499" s="4">
        <f>SUMPRODUCT(MID(0&amp;feed!V388,LARGE(INDEX(ISNUMBER(--MID(feed!V388,ROW($1:$5),1))*
ROW($1:$5),0),ROW($1:$5))+1,1)*10^ROW($1:$5)/10)</f>
        <v>0</v>
      </c>
      <c r="Y499">
        <f>feed!W388</f>
        <v>0</v>
      </c>
      <c r="Z499" s="4">
        <f>V499-H499*750-K499*375-L499*375</f>
        <v>16535</v>
      </c>
      <c r="AA499" s="8">
        <f>V499/N499</f>
        <v>13.737463126843657</v>
      </c>
      <c r="AB499" s="4">
        <f>N499/6</f>
        <v>282.5</v>
      </c>
      <c r="AC499" s="4">
        <f>V499/6</f>
        <v>3880.8333333333335</v>
      </c>
    </row>
    <row r="500" spans="1:29" hidden="1" x14ac:dyDescent="0.25">
      <c r="A500" t="str">
        <f>feed!A331</f>
        <v>Nuketown</v>
      </c>
      <c r="B500" t="str">
        <f>feed!B331</f>
        <v>Blobby78</v>
      </c>
      <c r="C500" t="str">
        <f>feed!C331</f>
        <v>The Order</v>
      </c>
      <c r="D500">
        <f>SUMPRODUCT(MID(0&amp;feed!D331,LARGE(INDEX(ISNUMBER(--MID(feed!D331,ROW($1:$19),1))*
ROW($1:$19),0),ROW($1:$19))+1,1)*10^ROW($1:$19)/10)</f>
        <v>4</v>
      </c>
      <c r="E500">
        <f>SUMPRODUCT(MID(0&amp;feed!E331,LARGE(INDEX(ISNUMBER(--MID(feed!E331,ROW($1:$19),1))*
ROW($1:$19),0),ROW($1:$19))+1,1)*10^ROW($1:$19)/10)</f>
        <v>1</v>
      </c>
      <c r="F500" t="str">
        <f>feed!F331</f>
        <v>Korean War surplus</v>
      </c>
      <c r="G500" t="str">
        <f>feed!G331</f>
        <v>Nice</v>
      </c>
      <c r="H500">
        <f>SUMPRODUCT(MID(0&amp;feed!H331,LARGE(INDEX(ISNUMBER(--MID(feed!H331,ROW($1:$19),1))*
ROW($1:$19),0),ROW($1:$19))+1,1)*10^ROW($1:$19)/10)</f>
        <v>2</v>
      </c>
      <c r="I500" t="str">
        <f>feed!I331</f>
        <v>Elite</v>
      </c>
      <c r="J500">
        <f>SUMPRODUCT(MID(0&amp;feed!J331,LARGE(INDEX(ISNUMBER(--MID(feed!J331,ROW($1:$19),1))*
ROW($1:$19),0),ROW($1:$19))+1,1)*10^ROW($1:$19)/10)</f>
        <v>4</v>
      </c>
      <c r="K500">
        <f>SUMPRODUCT(MID(0&amp;feed!K331,LARGE(INDEX(ISNUMBER(--MID(feed!K331,ROW($1:$19),1))*
ROW($1:$19),0),ROW($1:$19))+1,1)*10^ROW($1:$19)/10)</f>
        <v>10</v>
      </c>
      <c r="L500">
        <f>SUMPRODUCT(MID(0&amp;feed!L331,LARGE(INDEX(ISNUMBER(--MID(feed!L331,ROW($1:$19),1))*
ROW($1:$19),0),ROW($1:$19))+1,1)*10^ROW($1:$19)/10)</f>
        <v>10</v>
      </c>
      <c r="M500" t="str">
        <f>feed!M331</f>
        <v>Central Planning</v>
      </c>
      <c r="N500">
        <f>SUMPRODUCT(MID(0&amp;feed!N331,LARGE(INDEX(ISNUMBER(--MID(feed!N331,ROW($1:$5),1))*
ROW($1:$5),0),ROW($1:$5))+1,1)*10^ROW($1:$5)/10)</f>
        <v>1911</v>
      </c>
      <c r="O500">
        <f>SUMPRODUCT(MID(0&amp;feed!O331,LARGE(INDEX(ISNUMBER(--MID(feed!O331,ROW($1:$5),1))*
ROW($1:$5),0),ROW($1:$5))+1,1)*10^ROW($1:$5)/10)</f>
        <v>3635</v>
      </c>
      <c r="P500" t="str">
        <f>feed!P331</f>
        <v>Untapped</v>
      </c>
      <c r="Q500">
        <f>IF(P500=0,40, IF(P500="Depleted",0, IF(P500="Near Depletion",10, IF(P500="Plentiful",70, IF(P500="Untapped",90,"Error")))))</f>
        <v>90</v>
      </c>
      <c r="R500" t="str">
        <f>feed!Q331</f>
        <v>Large</v>
      </c>
      <c r="S500">
        <f>IF(R500="None",0, IF(R500="Meagre",1.5, IF(R500="Small",3, IF(R500="Mediocre",4.5, IF(R500="Somewhat Large",6, IF(R500="Large",7.5, IF(R500="Powerful",9, IF(R500="Very Powerful",10,"Error"))))))))</f>
        <v>7.5</v>
      </c>
      <c r="T500" t="str">
        <f>feed!R331</f>
        <v>Egypt</v>
      </c>
      <c r="U500" t="str">
        <f>feed!S331</f>
        <v>Soviet Union</v>
      </c>
      <c r="V50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19835</v>
      </c>
      <c r="W500" t="str">
        <f>feed!U331</f>
        <v>http://blocgame.com/stats.php?id=59614</v>
      </c>
      <c r="X500" s="4">
        <f>SUMPRODUCT(MID(0&amp;feed!V331,LARGE(INDEX(ISNUMBER(--MID(feed!V331,ROW($1:$5),1))*
ROW($1:$5),0),ROW($1:$5))+1,1)*10^ROW($1:$5)/10)</f>
        <v>0</v>
      </c>
      <c r="Y500">
        <f>feed!W331</f>
        <v>0</v>
      </c>
      <c r="Z500" s="4">
        <f>V500-H500*750-K500*375-L500*375</f>
        <v>10835</v>
      </c>
      <c r="AA500" s="8">
        <f>V500/N500</f>
        <v>10.379382522239665</v>
      </c>
      <c r="AB500" s="4">
        <f>N500/6</f>
        <v>318.5</v>
      </c>
      <c r="AC500" s="4">
        <f>V500/6</f>
        <v>3305.8333333333335</v>
      </c>
    </row>
    <row r="501" spans="1:29" hidden="1" x14ac:dyDescent="0.25">
      <c r="A501" t="str">
        <f>feed!A175</f>
        <v>Slavostan</v>
      </c>
      <c r="B501" t="str">
        <f>feed!B175</f>
        <v>Joe Tito-Hoxha</v>
      </c>
      <c r="C501" t="str">
        <f>feed!C175</f>
        <v>The Order</v>
      </c>
      <c r="D501">
        <f>SUMPRODUCT(MID(0&amp;feed!D175,LARGE(INDEX(ISNUMBER(--MID(feed!D175,ROW($1:$19),1))*
ROW($1:$19),0),ROW($1:$19))+1,1)*10^ROW($1:$19)/10)</f>
        <v>51</v>
      </c>
      <c r="E501">
        <f>SUMPRODUCT(MID(0&amp;feed!E175,LARGE(INDEX(ISNUMBER(--MID(feed!E175,ROW($1:$19),1))*
ROW($1:$19),0),ROW($1:$19))+1,1)*10^ROW($1:$19)/10)</f>
        <v>2</v>
      </c>
      <c r="F501" t="str">
        <f>feed!F175</f>
        <v>Korean War surplus</v>
      </c>
      <c r="G501" t="str">
        <f>feed!G175</f>
        <v>Gandhi-like</v>
      </c>
      <c r="H501">
        <f>SUMPRODUCT(MID(0&amp;feed!H175,LARGE(INDEX(ISNUMBER(--MID(feed!H175,ROW($1:$19),1))*
ROW($1:$19),0),ROW($1:$19))+1,1)*10^ROW($1:$19)/10)</f>
        <v>2</v>
      </c>
      <c r="I501" t="str">
        <f>feed!I175</f>
        <v>Elite</v>
      </c>
      <c r="J501">
        <f>SUMPRODUCT(MID(0&amp;feed!J175,LARGE(INDEX(ISNUMBER(--MID(feed!J175,ROW($1:$19),1))*
ROW($1:$19),0),ROW($1:$19))+1,1)*10^ROW($1:$19)/10)</f>
        <v>4</v>
      </c>
      <c r="K501">
        <f>SUMPRODUCT(MID(0&amp;feed!K175,LARGE(INDEX(ISNUMBER(--MID(feed!K175,ROW($1:$19),1))*
ROW($1:$19),0),ROW($1:$19))+1,1)*10^ROW($1:$19)/10)</f>
        <v>10</v>
      </c>
      <c r="L501">
        <f>SUMPRODUCT(MID(0&amp;feed!L175,LARGE(INDEX(ISNUMBER(--MID(feed!L175,ROW($1:$19),1))*
ROW($1:$19),0),ROW($1:$19))+1,1)*10^ROW($1:$19)/10)</f>
        <v>2</v>
      </c>
      <c r="M501" t="str">
        <f>feed!M175</f>
        <v>Central Planning</v>
      </c>
      <c r="N501">
        <f>SUMPRODUCT(MID(0&amp;feed!N175,LARGE(INDEX(ISNUMBER(--MID(feed!N175,ROW($1:$5),1))*
ROW($1:$5),0),ROW($1:$5))+1,1)*10^ROW($1:$5)/10)</f>
        <v>2714</v>
      </c>
      <c r="O501">
        <f>SUMPRODUCT(MID(0&amp;feed!O175,LARGE(INDEX(ISNUMBER(--MID(feed!O175,ROW($1:$5),1))*
ROW($1:$5),0),ROW($1:$5))+1,1)*10^ROW($1:$5)/10)</f>
        <v>482</v>
      </c>
      <c r="P501" t="str">
        <f>feed!P175</f>
        <v>Untapped</v>
      </c>
      <c r="Q501">
        <f>IF(P501=0,40, IF(P501="Depleted",0, IF(P501="Near Depletion",10, IF(P501="Plentiful",70, IF(P501="Untapped",90,"Error")))))</f>
        <v>90</v>
      </c>
      <c r="R501" t="str">
        <f>feed!Q175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feed!R175</f>
        <v>Indochina</v>
      </c>
      <c r="U501" t="str">
        <f>feed!S175</f>
        <v>Soviet Union</v>
      </c>
      <c r="V50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16172</v>
      </c>
      <c r="W501" t="str">
        <f>feed!U175</f>
        <v>http://blocgame.com/stats.php?id=48188</v>
      </c>
      <c r="X501" s="4">
        <f>SUMPRODUCT(MID(0&amp;feed!V175,LARGE(INDEX(ISNUMBER(--MID(feed!V175,ROW($1:$5),1))*
ROW($1:$5),0),ROW($1:$5))+1,1)*10^ROW($1:$5)/10)</f>
        <v>1</v>
      </c>
      <c r="Y501">
        <f>feed!W175</f>
        <v>0</v>
      </c>
      <c r="Z501" s="4">
        <f>V501-H501*750-K501*375-L501*375</f>
        <v>10172</v>
      </c>
      <c r="AA501" s="8">
        <f>V501/N501</f>
        <v>5.9587324981577012</v>
      </c>
      <c r="AB501" s="4">
        <f>N501/6</f>
        <v>452.33333333333331</v>
      </c>
      <c r="AC501" s="4">
        <f>V501/6</f>
        <v>2695.3333333333335</v>
      </c>
    </row>
    <row r="502" spans="1:29" hidden="1" x14ac:dyDescent="0.25">
      <c r="A502" t="str">
        <f>feed!A862</f>
        <v>Kotak Tisu</v>
      </c>
      <c r="B502" t="str">
        <f>feed!B862</f>
        <v>annoying</v>
      </c>
      <c r="C502">
        <f>feed!C862</f>
        <v>0</v>
      </c>
      <c r="D502">
        <f>SUMPRODUCT(MID(0&amp;feed!D862,LARGE(INDEX(ISNUMBER(--MID(feed!D862,ROW($1:$19),1))*
ROW($1:$19),0),ROW($1:$19))+1,1)*10^ROW($1:$19)/10)</f>
        <v>63</v>
      </c>
      <c r="E502">
        <f>SUMPRODUCT(MID(0&amp;feed!E862,LARGE(INDEX(ISNUMBER(--MID(feed!E862,ROW($1:$19),1))*
ROW($1:$19),0),ROW($1:$19))+1,1)*10^ROW($1:$19)/10)</f>
        <v>1</v>
      </c>
      <c r="F502" t="str">
        <f>feed!F862</f>
        <v>Second World War surplus</v>
      </c>
      <c r="G502" t="str">
        <f>feed!G862</f>
        <v>Gandhi-like</v>
      </c>
      <c r="H502">
        <f>SUMPRODUCT(MID(0&amp;feed!H862,LARGE(INDEX(ISNUMBER(--MID(feed!H862,ROW($1:$19),1))*
ROW($1:$19),0),ROW($1:$19))+1,1)*10^ROW($1:$19)/10)</f>
        <v>2</v>
      </c>
      <c r="I502" t="str">
        <f>feed!I862</f>
        <v>Poor</v>
      </c>
      <c r="J502">
        <f>SUMPRODUCT(MID(0&amp;feed!J862,LARGE(INDEX(ISNUMBER(--MID(feed!J862,ROW($1:$19),1))*
ROW($1:$19),0),ROW($1:$19))+1,1)*10^ROW($1:$19)/10)</f>
        <v>3</v>
      </c>
      <c r="K502">
        <f>SUMPRODUCT(MID(0&amp;feed!K862,LARGE(INDEX(ISNUMBER(--MID(feed!K862,ROW($1:$19),1))*
ROW($1:$19),0),ROW($1:$19))+1,1)*10^ROW($1:$19)/10)</f>
        <v>25</v>
      </c>
      <c r="L502">
        <f>SUMPRODUCT(MID(0&amp;feed!L862,LARGE(INDEX(ISNUMBER(--MID(feed!L862,ROW($1:$19),1))*
ROW($1:$19),0),ROW($1:$19))+1,1)*10^ROW($1:$19)/10)</f>
        <v>2</v>
      </c>
      <c r="M502" t="str">
        <f>feed!M862</f>
        <v>Free Market</v>
      </c>
      <c r="N502">
        <f>SUMPRODUCT(MID(0&amp;feed!N862,LARGE(INDEX(ISNUMBER(--MID(feed!N862,ROW($1:$5),1))*
ROW($1:$5),0),ROW($1:$5))+1,1)*10^ROW($1:$5)/10)</f>
        <v>502</v>
      </c>
      <c r="O502">
        <f>SUMPRODUCT(MID(0&amp;feed!O862,LARGE(INDEX(ISNUMBER(--MID(feed!O862,ROW($1:$5),1))*
ROW($1:$5),0),ROW($1:$5))+1,1)*10^ROW($1:$5)/10)</f>
        <v>824</v>
      </c>
      <c r="P502" t="str">
        <f>feed!P862</f>
        <v>Untapped</v>
      </c>
      <c r="Q502">
        <f>IF(P502=0,40, IF(P502="Depleted",0, IF(P502="Near Depletion",10, IF(P502="Plentiful",70, IF(P502="Untapped",90,"Error")))))</f>
        <v>90</v>
      </c>
      <c r="R502" t="str">
        <f>feed!Q862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feed!R862</f>
        <v>West Africa</v>
      </c>
      <c r="U502" t="str">
        <f>feed!S862</f>
        <v>United States</v>
      </c>
      <c r="V50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33311</v>
      </c>
      <c r="W502" t="str">
        <f>feed!U862</f>
        <v>http://blocgame.com/stats.php?id=64958</v>
      </c>
      <c r="X502" s="4">
        <f>SUMPRODUCT(MID(0&amp;feed!V862,LARGE(INDEX(ISNUMBER(--MID(feed!V862,ROW($1:$5),1))*
ROW($1:$5),0),ROW($1:$5))+1,1)*10^ROW($1:$5)/10)</f>
        <v>0</v>
      </c>
      <c r="Y502">
        <f>feed!W862</f>
        <v>0</v>
      </c>
      <c r="Z502" s="4">
        <f>V502-H502*750-K502*375-L502*375</f>
        <v>21686</v>
      </c>
      <c r="AA502" s="8">
        <f>V502/N502</f>
        <v>66.356573705179287</v>
      </c>
      <c r="AB502" s="4">
        <f>N502/6</f>
        <v>83.666666666666671</v>
      </c>
      <c r="AC502" s="4">
        <f>V502/6</f>
        <v>5551.833333333333</v>
      </c>
    </row>
    <row r="503" spans="1:29" hidden="1" x14ac:dyDescent="0.25">
      <c r="A503" t="str">
        <f>feed!A793</f>
        <v>Togunia</v>
      </c>
      <c r="B503" t="str">
        <f>feed!B793</f>
        <v>Toguno</v>
      </c>
      <c r="C503" t="str">
        <f>feed!C793</f>
        <v>African Empire</v>
      </c>
      <c r="D503">
        <f>SUMPRODUCT(MID(0&amp;feed!D793,LARGE(INDEX(ISNUMBER(--MID(feed!D793,ROW($1:$19),1))*
ROW($1:$19),0),ROW($1:$19))+1,1)*10^ROW($1:$19)/10)</f>
        <v>10</v>
      </c>
      <c r="E503">
        <f>SUMPRODUCT(MID(0&amp;feed!E793,LARGE(INDEX(ISNUMBER(--MID(feed!E793,ROW($1:$19),1))*
ROW($1:$19),0),ROW($1:$19))+1,1)*10^ROW($1:$19)/10)</f>
        <v>0</v>
      </c>
      <c r="F503" t="str">
        <f>feed!F793</f>
        <v>First World War surplus</v>
      </c>
      <c r="G503" t="str">
        <f>feed!G793</f>
        <v>Gandhi-like</v>
      </c>
      <c r="H503">
        <f>SUMPRODUCT(MID(0&amp;feed!H793,LARGE(INDEX(ISNUMBER(--MID(feed!H793,ROW($1:$19),1))*
ROW($1:$19),0),ROW($1:$19))+1,1)*10^ROW($1:$19)/10)</f>
        <v>2</v>
      </c>
      <c r="I503" t="str">
        <f>feed!I793</f>
        <v>Standard</v>
      </c>
      <c r="J503">
        <f>SUMPRODUCT(MID(0&amp;feed!J793,LARGE(INDEX(ISNUMBER(--MID(feed!J793,ROW($1:$19),1))*
ROW($1:$19),0),ROW($1:$19))+1,1)*10^ROW($1:$19)/10)</f>
        <v>3</v>
      </c>
      <c r="K503">
        <f>SUMPRODUCT(MID(0&amp;feed!K793,LARGE(INDEX(ISNUMBER(--MID(feed!K793,ROW($1:$19),1))*
ROW($1:$19),0),ROW($1:$19))+1,1)*10^ROW($1:$19)/10)</f>
        <v>9</v>
      </c>
      <c r="L503">
        <f>SUMPRODUCT(MID(0&amp;feed!L793,LARGE(INDEX(ISNUMBER(--MID(feed!L793,ROW($1:$19),1))*
ROW($1:$19),0),ROW($1:$19))+1,1)*10^ROW($1:$19)/10)</f>
        <v>6</v>
      </c>
      <c r="M503" t="str">
        <f>feed!M793</f>
        <v>Mixed Economy</v>
      </c>
      <c r="N503">
        <f>SUMPRODUCT(MID(0&amp;feed!N793,LARGE(INDEX(ISNUMBER(--MID(feed!N793,ROW($1:$5),1))*
ROW($1:$5),0),ROW($1:$5))+1,1)*10^ROW($1:$5)/10)</f>
        <v>615</v>
      </c>
      <c r="O503">
        <f>SUMPRODUCT(MID(0&amp;feed!O793,LARGE(INDEX(ISNUMBER(--MID(feed!O793,ROW($1:$5),1))*
ROW($1:$5),0),ROW($1:$5))+1,1)*10^ROW($1:$5)/10)</f>
        <v>0</v>
      </c>
      <c r="P503" t="str">
        <f>feed!P793</f>
        <v>Untapped</v>
      </c>
      <c r="Q503">
        <f>IF(P503=0,40, IF(P503="Depleted",0, IF(P503="Near Depletion",10, IF(P503="Plentiful",70, IF(P503="Untapped",90,"Error")))))</f>
        <v>90</v>
      </c>
      <c r="R503" t="str">
        <f>feed!Q793</f>
        <v>Small</v>
      </c>
      <c r="S503">
        <f>IF(R503="None",0, IF(R503="Meagre",1.5, IF(R503="Small",3, IF(R503="Mediocre",4.5, IF(R503="Somewhat Large",6, IF(R503="Large",7.5, IF(R503="Powerful",9, IF(R503="Very Powerful",10,"Error"))))))))</f>
        <v>3</v>
      </c>
      <c r="T503" t="str">
        <f>feed!R793</f>
        <v>Guinea</v>
      </c>
      <c r="U503" t="str">
        <f>feed!S793</f>
        <v>Neutral</v>
      </c>
      <c r="V50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19853</v>
      </c>
      <c r="W503" t="str">
        <f>feed!U793</f>
        <v>http://blocgame.com/stats.php?id=65131</v>
      </c>
      <c r="X503" s="4">
        <f>SUMPRODUCT(MID(0&amp;feed!V793,LARGE(INDEX(ISNUMBER(--MID(feed!V793,ROW($1:$5),1))*
ROW($1:$5),0),ROW($1:$5))+1,1)*10^ROW($1:$5)/10)</f>
        <v>0</v>
      </c>
      <c r="Y503">
        <f>feed!W793</f>
        <v>0</v>
      </c>
      <c r="Z503" s="4">
        <f>V503-H503*750-K503*375-L503*375</f>
        <v>12728</v>
      </c>
      <c r="AA503" s="8">
        <f>V503/N503</f>
        <v>32.28130081300813</v>
      </c>
      <c r="AB503" s="4">
        <f>N503/6</f>
        <v>102.5</v>
      </c>
      <c r="AC503" s="4">
        <f>V503/6</f>
        <v>3308.8333333333335</v>
      </c>
    </row>
    <row r="504" spans="1:29" hidden="1" x14ac:dyDescent="0.25">
      <c r="A504" t="str">
        <f>feed!A261</f>
        <v>Rararaland</v>
      </c>
      <c r="B504" t="str">
        <f>feed!B261</f>
        <v>Whiskertoes</v>
      </c>
      <c r="C504" t="str">
        <f>feed!C261</f>
        <v>Brotherhood of Nod</v>
      </c>
      <c r="D504">
        <f>SUMPRODUCT(MID(0&amp;feed!D261,LARGE(INDEX(ISNUMBER(--MID(feed!D261,ROW($1:$19),1))*
ROW($1:$19),0),ROW($1:$19))+1,1)*10^ROW($1:$19)/10)</f>
        <v>73</v>
      </c>
      <c r="E504">
        <f>SUMPRODUCT(MID(0&amp;feed!E261,LARGE(INDEX(ISNUMBER(--MID(feed!E261,ROW($1:$19),1))*
ROW($1:$19),0),ROW($1:$19))+1,1)*10^ROW($1:$19)/10)</f>
        <v>4</v>
      </c>
      <c r="F504" t="str">
        <f>feed!F261</f>
        <v>Korean War surplus</v>
      </c>
      <c r="G504" t="str">
        <f>feed!G261</f>
        <v>Gandhi-like</v>
      </c>
      <c r="H504">
        <f>SUMPRODUCT(MID(0&amp;feed!H261,LARGE(INDEX(ISNUMBER(--MID(feed!H261,ROW($1:$19),1))*
ROW($1:$19),0),ROW($1:$19))+1,1)*10^ROW($1:$19)/10)</f>
        <v>2</v>
      </c>
      <c r="I504" t="str">
        <f>feed!I261</f>
        <v>Elite</v>
      </c>
      <c r="J504">
        <f>SUMPRODUCT(MID(0&amp;feed!J261,LARGE(INDEX(ISNUMBER(--MID(feed!J261,ROW($1:$19),1))*
ROW($1:$19),0),ROW($1:$19))+1,1)*10^ROW($1:$19)/10)</f>
        <v>3</v>
      </c>
      <c r="K504">
        <f>SUMPRODUCT(MID(0&amp;feed!K261,LARGE(INDEX(ISNUMBER(--MID(feed!K261,ROW($1:$19),1))*
ROW($1:$19),0),ROW($1:$19))+1,1)*10^ROW($1:$19)/10)</f>
        <v>24</v>
      </c>
      <c r="L504">
        <f>SUMPRODUCT(MID(0&amp;feed!L261,LARGE(INDEX(ISNUMBER(--MID(feed!L261,ROW($1:$19),1))*
ROW($1:$19),0),ROW($1:$19))+1,1)*10^ROW($1:$19)/10)</f>
        <v>18</v>
      </c>
      <c r="M504" t="str">
        <f>feed!M261</f>
        <v>Central Planning</v>
      </c>
      <c r="N504">
        <f>SUMPRODUCT(MID(0&amp;feed!N261,LARGE(INDEX(ISNUMBER(--MID(feed!N261,ROW($1:$5),1))*
ROW($1:$5),0),ROW($1:$5))+1,1)*10^ROW($1:$5)/10)</f>
        <v>2233</v>
      </c>
      <c r="O504">
        <f>SUMPRODUCT(MID(0&amp;feed!O261,LARGE(INDEX(ISNUMBER(--MID(feed!O261,ROW($1:$5),1))*
ROW($1:$5),0),ROW($1:$5))+1,1)*10^ROW($1:$5)/10)</f>
        <v>5170</v>
      </c>
      <c r="P504">
        <f>feed!P261</f>
        <v>0</v>
      </c>
      <c r="Q504">
        <f>IF(P504=0,40, IF(P504="Depleted",0, IF(P504="Near Depletion",10, IF(P504="Plentiful",70, IF(P504="Untapped",90,"Error")))))</f>
        <v>40</v>
      </c>
      <c r="R504" t="str">
        <f>feed!Q261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feed!R261</f>
        <v>Arabia</v>
      </c>
      <c r="U504" t="str">
        <f>feed!S261</f>
        <v>Soviet Union</v>
      </c>
      <c r="V504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40828</v>
      </c>
      <c r="W504" t="str">
        <f>feed!U261</f>
        <v>http://blocgame.com/stats.php?id=49272</v>
      </c>
      <c r="X504" s="4">
        <f>SUMPRODUCT(MID(0&amp;feed!V261,LARGE(INDEX(ISNUMBER(--MID(feed!V261,ROW($1:$5),1))*
ROW($1:$5),0),ROW($1:$5))+1,1)*10^ROW($1:$5)/10)</f>
        <v>0</v>
      </c>
      <c r="Y504">
        <f>feed!W261</f>
        <v>0</v>
      </c>
      <c r="Z504" s="4">
        <f>V504-H504*750-K504*375-L504*375</f>
        <v>23578</v>
      </c>
      <c r="AA504" s="8">
        <f>V504/N504</f>
        <v>18.283922973578147</v>
      </c>
      <c r="AB504" s="4">
        <f>N504/6</f>
        <v>372.16666666666669</v>
      </c>
      <c r="AC504" s="4">
        <f>V504/6</f>
        <v>6804.666666666667</v>
      </c>
    </row>
    <row r="505" spans="1:29" hidden="1" x14ac:dyDescent="0.25">
      <c r="A505" t="str">
        <f>feed!A293</f>
        <v>Ralu</v>
      </c>
      <c r="B505" t="str">
        <f>feed!B293</f>
        <v>Ramar</v>
      </c>
      <c r="C505" t="str">
        <f>feed!C293</f>
        <v>The Order</v>
      </c>
      <c r="D505">
        <f>SUMPRODUCT(MID(0&amp;feed!D293,LARGE(INDEX(ISNUMBER(--MID(feed!D293,ROW($1:$19),1))*
ROW($1:$19),0),ROW($1:$19))+1,1)*10^ROW($1:$19)/10)</f>
        <v>40</v>
      </c>
      <c r="E505">
        <f>SUMPRODUCT(MID(0&amp;feed!E293,LARGE(INDEX(ISNUMBER(--MID(feed!E293,ROW($1:$19),1))*
ROW($1:$19),0),ROW($1:$19))+1,1)*10^ROW($1:$19)/10)</f>
        <v>2</v>
      </c>
      <c r="F505" t="str">
        <f>feed!F293</f>
        <v>Second World War surplus</v>
      </c>
      <c r="G505" t="str">
        <f>feed!G293</f>
        <v>Angelic</v>
      </c>
      <c r="H505">
        <f>SUMPRODUCT(MID(0&amp;feed!H293,LARGE(INDEX(ISNUMBER(--MID(feed!H293,ROW($1:$19),1))*
ROW($1:$19),0),ROW($1:$19))+1,1)*10^ROW($1:$19)/10)</f>
        <v>2</v>
      </c>
      <c r="I505" t="str">
        <f>feed!I293</f>
        <v>Elite</v>
      </c>
      <c r="J505">
        <f>SUMPRODUCT(MID(0&amp;feed!J293,LARGE(INDEX(ISNUMBER(--MID(feed!J293,ROW($1:$19),1))*
ROW($1:$19),0),ROW($1:$19))+1,1)*10^ROW($1:$19)/10)</f>
        <v>3</v>
      </c>
      <c r="K505">
        <f>SUMPRODUCT(MID(0&amp;feed!K293,LARGE(INDEX(ISNUMBER(--MID(feed!K293,ROW($1:$19),1))*
ROW($1:$19),0),ROW($1:$19))+1,1)*10^ROW($1:$19)/10)</f>
        <v>13</v>
      </c>
      <c r="L505">
        <f>SUMPRODUCT(MID(0&amp;feed!L293,LARGE(INDEX(ISNUMBER(--MID(feed!L293,ROW($1:$19),1))*
ROW($1:$19),0),ROW($1:$19))+1,1)*10^ROW($1:$19)/10)</f>
        <v>12</v>
      </c>
      <c r="M505" t="str">
        <f>feed!M293</f>
        <v>Central Planning</v>
      </c>
      <c r="N505">
        <f>SUMPRODUCT(MID(0&amp;feed!N293,LARGE(INDEX(ISNUMBER(--MID(feed!N293,ROW($1:$5),1))*
ROW($1:$5),0),ROW($1:$5))+1,1)*10^ROW($1:$5)/10)</f>
        <v>2075</v>
      </c>
      <c r="O505">
        <f>SUMPRODUCT(MID(0&amp;feed!O293,LARGE(INDEX(ISNUMBER(--MID(feed!O293,ROW($1:$5),1))*
ROW($1:$5),0),ROW($1:$5))+1,1)*10^ROW($1:$5)/10)</f>
        <v>227</v>
      </c>
      <c r="P505" t="str">
        <f>feed!P293</f>
        <v>Untapped</v>
      </c>
      <c r="Q505">
        <f>IF(P505=0,40, IF(P505="Depleted",0, IF(P505="Near Depletion",10, IF(P505="Plentiful",70, IF(P505="Untapped",90,"Error")))))</f>
        <v>90</v>
      </c>
      <c r="R505" t="str">
        <f>feed!Q293</f>
        <v>Large</v>
      </c>
      <c r="S505">
        <f>IF(R505="None",0, IF(R505="Meagre",1.5, IF(R505="Small",3, IF(R505="Mediocre",4.5, IF(R505="Somewhat Large",6, IF(R505="Large",7.5, IF(R505="Powerful",9, IF(R505="Very Powerful",10,"Error"))))))))</f>
        <v>7.5</v>
      </c>
      <c r="T505" t="str">
        <f>feed!R293</f>
        <v>Amazonia</v>
      </c>
      <c r="U505" t="str">
        <f>feed!S293</f>
        <v>United States</v>
      </c>
      <c r="V505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34347</v>
      </c>
      <c r="W505" t="str">
        <f>feed!U293</f>
        <v>http://blocgame.com/stats.php?id=59527</v>
      </c>
      <c r="X505" s="4">
        <f>SUMPRODUCT(MID(0&amp;feed!V293,LARGE(INDEX(ISNUMBER(--MID(feed!V293,ROW($1:$5),1))*
ROW($1:$5),0),ROW($1:$5))+1,1)*10^ROW($1:$5)/10)</f>
        <v>0</v>
      </c>
      <c r="Y505">
        <f>feed!W293</f>
        <v>0</v>
      </c>
      <c r="Z505" s="4">
        <f>V505-H505*750-K505*375-L505*375</f>
        <v>23472</v>
      </c>
      <c r="AA505" s="8">
        <f>V505/N505</f>
        <v>16.552771084337348</v>
      </c>
      <c r="AB505" s="4">
        <f>N505/6</f>
        <v>345.83333333333331</v>
      </c>
      <c r="AC505" s="4">
        <f>V505/6</f>
        <v>5724.5</v>
      </c>
    </row>
    <row r="506" spans="1:29" hidden="1" x14ac:dyDescent="0.25">
      <c r="A506" t="str">
        <f>feed!A395</f>
        <v>Tandak</v>
      </c>
      <c r="B506" t="str">
        <f>feed!B395</f>
        <v>jimmyyus</v>
      </c>
      <c r="C506" t="str">
        <f>feed!C395</f>
        <v>PIRATES</v>
      </c>
      <c r="D506">
        <f>SUMPRODUCT(MID(0&amp;feed!D395,LARGE(INDEX(ISNUMBER(--MID(feed!D395,ROW($1:$19),1))*
ROW($1:$19),0),ROW($1:$19))+1,1)*10^ROW($1:$19)/10)</f>
        <v>117</v>
      </c>
      <c r="E506">
        <f>SUMPRODUCT(MID(0&amp;feed!E395,LARGE(INDEX(ISNUMBER(--MID(feed!E395,ROW($1:$19),1))*
ROW($1:$19),0),ROW($1:$19))+1,1)*10^ROW($1:$19)/10)</f>
        <v>1</v>
      </c>
      <c r="F506" t="str">
        <f>feed!F395</f>
        <v>Second World War surplus</v>
      </c>
      <c r="G506" t="str">
        <f>feed!G395</f>
        <v>Gandhi-like</v>
      </c>
      <c r="H506">
        <f>SUMPRODUCT(MID(0&amp;feed!H395,LARGE(INDEX(ISNUMBER(--MID(feed!H395,ROW($1:$19),1))*
ROW($1:$19),0),ROW($1:$19))+1,1)*10^ROW($1:$19)/10)</f>
        <v>2</v>
      </c>
      <c r="I506" t="str">
        <f>feed!I395</f>
        <v>Undisciplined Rabble</v>
      </c>
      <c r="J506">
        <f>SUMPRODUCT(MID(0&amp;feed!J395,LARGE(INDEX(ISNUMBER(--MID(feed!J395,ROW($1:$19),1))*
ROW($1:$19),0),ROW($1:$19))+1,1)*10^ROW($1:$19)/10)</f>
        <v>3</v>
      </c>
      <c r="K506">
        <f>SUMPRODUCT(MID(0&amp;feed!K395,LARGE(INDEX(ISNUMBER(--MID(feed!K395,ROW($1:$19),1))*
ROW($1:$19),0),ROW($1:$19))+1,1)*10^ROW($1:$19)/10)</f>
        <v>20</v>
      </c>
      <c r="L506">
        <f>SUMPRODUCT(MID(0&amp;feed!L395,LARGE(INDEX(ISNUMBER(--MID(feed!L395,ROW($1:$19),1))*
ROW($1:$19),0),ROW($1:$19))+1,1)*10^ROW($1:$19)/10)</f>
        <v>15</v>
      </c>
      <c r="M506" t="str">
        <f>feed!M395</f>
        <v>Free Market</v>
      </c>
      <c r="N506">
        <f>SUMPRODUCT(MID(0&amp;feed!N395,LARGE(INDEX(ISNUMBER(--MID(feed!N395,ROW($1:$5),1))*
ROW($1:$5),0),ROW($1:$5))+1,1)*10^ROW($1:$5)/10)</f>
        <v>1678</v>
      </c>
      <c r="O506">
        <f>SUMPRODUCT(MID(0&amp;feed!O395,LARGE(INDEX(ISNUMBER(--MID(feed!O395,ROW($1:$5),1))*
ROW($1:$5),0),ROW($1:$5))+1,1)*10^ROW($1:$5)/10)</f>
        <v>3652</v>
      </c>
      <c r="P506" t="str">
        <f>feed!P395</f>
        <v>Near Depletion</v>
      </c>
      <c r="Q506">
        <f>IF(P506=0,40, IF(P506="Depleted",0, IF(P506="Near Depletion",10, IF(P506="Plentiful",70, IF(P506="Untapped",90,"Error")))))</f>
        <v>10</v>
      </c>
      <c r="R506" t="str">
        <f>feed!Q395</f>
        <v>Powerful</v>
      </c>
      <c r="S506">
        <f>IF(R506="None",0, IF(R506="Meagre",1.5, IF(R506="Small",3, IF(R506="Mediocre",4.5, IF(R506="Somewhat Large",6, IF(R506="Large",7.5, IF(R506="Powerful",9, IF(R506="Very Powerful",10,"Error"))))))))</f>
        <v>9</v>
      </c>
      <c r="T506" t="str">
        <f>feed!R395</f>
        <v>Egypt</v>
      </c>
      <c r="U506" t="str">
        <f>feed!S395</f>
        <v>United States</v>
      </c>
      <c r="V50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19238</v>
      </c>
      <c r="W506" t="str">
        <f>feed!U395</f>
        <v>http://blocgame.com/stats.php?id=62201</v>
      </c>
      <c r="X506" s="4">
        <f>SUMPRODUCT(MID(0&amp;feed!V395,LARGE(INDEX(ISNUMBER(--MID(feed!V395,ROW($1:$5),1))*
ROW($1:$5),0),ROW($1:$5))+1,1)*10^ROW($1:$5)/10)</f>
        <v>0</v>
      </c>
      <c r="Y506">
        <f>feed!W395</f>
        <v>0</v>
      </c>
      <c r="Z506" s="4">
        <f>V506-H506*750-K506*375-L506*375</f>
        <v>4613</v>
      </c>
      <c r="AA506" s="8">
        <f>V506/N506</f>
        <v>11.464839094159714</v>
      </c>
      <c r="AB506" s="4">
        <f>N506/6</f>
        <v>279.66666666666669</v>
      </c>
      <c r="AC506" s="4">
        <f>V506/6</f>
        <v>3206.3333333333335</v>
      </c>
    </row>
    <row r="507" spans="1:29" hidden="1" x14ac:dyDescent="0.25">
      <c r="A507" t="str">
        <f>feed!A640</f>
        <v>Persifio</v>
      </c>
      <c r="B507" t="str">
        <f>feed!B640</f>
        <v>Muizzuddin</v>
      </c>
      <c r="C507" t="str">
        <f>feed!C640</f>
        <v>PIRATES</v>
      </c>
      <c r="D507">
        <f>SUMPRODUCT(MID(0&amp;feed!D640,LARGE(INDEX(ISNUMBER(--MID(feed!D640,ROW($1:$19),1))*
ROW($1:$19),0),ROW($1:$19))+1,1)*10^ROW($1:$19)/10)</f>
        <v>3</v>
      </c>
      <c r="E507">
        <f>SUMPRODUCT(MID(0&amp;feed!E640,LARGE(INDEX(ISNUMBER(--MID(feed!E640,ROW($1:$19),1))*
ROW($1:$19),0),ROW($1:$19))+1,1)*10^ROW($1:$19)/10)</f>
        <v>0</v>
      </c>
      <c r="F507" t="str">
        <f>feed!F640</f>
        <v>Second World War surplus</v>
      </c>
      <c r="G507" t="str">
        <f>feed!G640</f>
        <v>Pariah</v>
      </c>
      <c r="H507">
        <f>SUMPRODUCT(MID(0&amp;feed!H640,LARGE(INDEX(ISNUMBER(--MID(feed!H640,ROW($1:$19),1))*
ROW($1:$19),0),ROW($1:$19))+1,1)*10^ROW($1:$19)/10)</f>
        <v>2</v>
      </c>
      <c r="I507" t="str">
        <f>feed!I640</f>
        <v>Elite</v>
      </c>
      <c r="J507">
        <f>SUMPRODUCT(MID(0&amp;feed!J640,LARGE(INDEX(ISNUMBER(--MID(feed!J640,ROW($1:$19),1))*
ROW($1:$19),0),ROW($1:$19))+1,1)*10^ROW($1:$19)/10)</f>
        <v>3</v>
      </c>
      <c r="K507">
        <f>SUMPRODUCT(MID(0&amp;feed!K640,LARGE(INDEX(ISNUMBER(--MID(feed!K640,ROW($1:$19),1))*
ROW($1:$19),0),ROW($1:$19))+1,1)*10^ROW($1:$19)/10)</f>
        <v>8</v>
      </c>
      <c r="L507">
        <f>SUMPRODUCT(MID(0&amp;feed!L640,LARGE(INDEX(ISNUMBER(--MID(feed!L640,ROW($1:$19),1))*
ROW($1:$19),0),ROW($1:$19))+1,1)*10^ROW($1:$19)/10)</f>
        <v>5</v>
      </c>
      <c r="M507" t="str">
        <f>feed!M640</f>
        <v>Mixed Economy</v>
      </c>
      <c r="N507">
        <f>SUMPRODUCT(MID(0&amp;feed!N640,LARGE(INDEX(ISNUMBER(--MID(feed!N640,ROW($1:$5),1))*
ROW($1:$5),0),ROW($1:$5))+1,1)*10^ROW($1:$5)/10)</f>
        <v>925</v>
      </c>
      <c r="O507">
        <f>SUMPRODUCT(MID(0&amp;feed!O640,LARGE(INDEX(ISNUMBER(--MID(feed!O640,ROW($1:$5),1))*
ROW($1:$5),0),ROW($1:$5))+1,1)*10^ROW($1:$5)/10)</f>
        <v>215</v>
      </c>
      <c r="P507">
        <f>feed!P640</f>
        <v>0</v>
      </c>
      <c r="Q507">
        <f>IF(P507=0,40, IF(P507="Depleted",0, IF(P507="Near Depletion",10, IF(P507="Plentiful",70, IF(P507="Untapped",90,"Error")))))</f>
        <v>40</v>
      </c>
      <c r="R507" t="str">
        <f>feed!Q640</f>
        <v>Somewhat Large</v>
      </c>
      <c r="S507">
        <f>IF(R507="None",0, IF(R507="Meagre",1.5, IF(R507="Small",3, IF(R507="Mediocre",4.5, IF(R507="Somewhat Large",6, IF(R507="Large",7.5, IF(R507="Powerful",9, IF(R507="Very Powerful",10,"Error"))))))))</f>
        <v>6</v>
      </c>
      <c r="T507" t="str">
        <f>feed!R640</f>
        <v>Pacific Rim</v>
      </c>
      <c r="U507" t="str">
        <f>feed!S640</f>
        <v>Neutral</v>
      </c>
      <c r="V507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9550</v>
      </c>
      <c r="W507" t="str">
        <f>feed!U640</f>
        <v>http://blocgame.com/stats.php?id=61664</v>
      </c>
      <c r="X507" s="4">
        <f>SUMPRODUCT(MID(0&amp;feed!V640,LARGE(INDEX(ISNUMBER(--MID(feed!V640,ROW($1:$5),1))*
ROW($1:$5),0),ROW($1:$5))+1,1)*10^ROW($1:$5)/10)</f>
        <v>0</v>
      </c>
      <c r="Y507">
        <f>feed!W640</f>
        <v>0</v>
      </c>
      <c r="Z507" s="4">
        <f>V507-H507*750-K507*375-L507*375</f>
        <v>3175</v>
      </c>
      <c r="AA507" s="8">
        <f>V507/N507</f>
        <v>10.324324324324325</v>
      </c>
      <c r="AB507" s="4">
        <f>N507/6</f>
        <v>154.16666666666666</v>
      </c>
      <c r="AC507" s="4">
        <f>V507/6</f>
        <v>1591.6666666666667</v>
      </c>
    </row>
    <row r="508" spans="1:29" hidden="1" x14ac:dyDescent="0.25">
      <c r="A508" t="str">
        <f>feed!A789</f>
        <v>HappyPeople</v>
      </c>
      <c r="B508" t="str">
        <f>feed!B789</f>
        <v>KimJongIgor</v>
      </c>
      <c r="C508" t="str">
        <f>feed!C789</f>
        <v>Warsaw Pact</v>
      </c>
      <c r="D508">
        <f>SUMPRODUCT(MID(0&amp;feed!D789,LARGE(INDEX(ISNUMBER(--MID(feed!D789,ROW($1:$19),1))*
ROW($1:$19),0),ROW($1:$19))+1,1)*10^ROW($1:$19)/10)</f>
        <v>8</v>
      </c>
      <c r="E508">
        <f>SUMPRODUCT(MID(0&amp;feed!E789,LARGE(INDEX(ISNUMBER(--MID(feed!E789,ROW($1:$19),1))*
ROW($1:$19),0),ROW($1:$19))+1,1)*10^ROW($1:$19)/10)</f>
        <v>0</v>
      </c>
      <c r="F508" t="str">
        <f>feed!F789</f>
        <v>Second World War surplus</v>
      </c>
      <c r="G508" t="str">
        <f>feed!G789</f>
        <v>Gandhi-like</v>
      </c>
      <c r="H508">
        <f>SUMPRODUCT(MID(0&amp;feed!H789,LARGE(INDEX(ISNUMBER(--MID(feed!H789,ROW($1:$19),1))*
ROW($1:$19),0),ROW($1:$19))+1,1)*10^ROW($1:$19)/10)</f>
        <v>2</v>
      </c>
      <c r="I508" t="str">
        <f>feed!I789</f>
        <v>Elite</v>
      </c>
      <c r="J508">
        <f>SUMPRODUCT(MID(0&amp;feed!J789,LARGE(INDEX(ISNUMBER(--MID(feed!J789,ROW($1:$19),1))*
ROW($1:$19),0),ROW($1:$19))+1,1)*10^ROW($1:$19)/10)</f>
        <v>2</v>
      </c>
      <c r="K508">
        <f>SUMPRODUCT(MID(0&amp;feed!K789,LARGE(INDEX(ISNUMBER(--MID(feed!K789,ROW($1:$19),1))*
ROW($1:$19),0),ROW($1:$19))+1,1)*10^ROW($1:$19)/10)</f>
        <v>8</v>
      </c>
      <c r="L508">
        <f>SUMPRODUCT(MID(0&amp;feed!L789,LARGE(INDEX(ISNUMBER(--MID(feed!L789,ROW($1:$19),1))*
ROW($1:$19),0),ROW($1:$19))+1,1)*10^ROW($1:$19)/10)</f>
        <v>4</v>
      </c>
      <c r="M508" t="str">
        <f>feed!M789</f>
        <v>Central Planning</v>
      </c>
      <c r="N508">
        <f>SUMPRODUCT(MID(0&amp;feed!N789,LARGE(INDEX(ISNUMBER(--MID(feed!N789,ROW($1:$5),1))*
ROW($1:$5),0),ROW($1:$5))+1,1)*10^ROW($1:$5)/10)</f>
        <v>620</v>
      </c>
      <c r="O508">
        <f>SUMPRODUCT(MID(0&amp;feed!O789,LARGE(INDEX(ISNUMBER(--MID(feed!O789,ROW($1:$5),1))*
ROW($1:$5),0),ROW($1:$5))+1,1)*10^ROW($1:$5)/10)</f>
        <v>345</v>
      </c>
      <c r="P508">
        <f>feed!P789</f>
        <v>0</v>
      </c>
      <c r="Q508">
        <f>IF(P508=0,40, IF(P508="Depleted",0, IF(P508="Near Depletion",10, IF(P508="Plentiful",70, IF(P508="Untapped",90,"Error")))))</f>
        <v>40</v>
      </c>
      <c r="R508" t="str">
        <f>feed!Q789</f>
        <v>Meagre</v>
      </c>
      <c r="S508">
        <f>IF(R508="None",0, IF(R508="Meagre",1.5, IF(R508="Small",3, IF(R508="Mediocre",4.5, IF(R508="Somewhat Large",6, IF(R508="Large",7.5, IF(R508="Powerful",9, IF(R508="Very Powerful",10,"Error"))))))))</f>
        <v>1.5</v>
      </c>
      <c r="T508" t="str">
        <f>feed!R789</f>
        <v>China</v>
      </c>
      <c r="U508" t="str">
        <f>feed!S789</f>
        <v>Soviet Union</v>
      </c>
      <c r="V508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26947</v>
      </c>
      <c r="W508" t="str">
        <f>feed!U789</f>
        <v>http://blocgame.com/stats.php?id=65356</v>
      </c>
      <c r="X508" s="4">
        <f>SUMPRODUCT(MID(0&amp;feed!V789,LARGE(INDEX(ISNUMBER(--MID(feed!V789,ROW($1:$5),1))*
ROW($1:$5),0),ROW($1:$5))+1,1)*10^ROW($1:$5)/10)</f>
        <v>0</v>
      </c>
      <c r="Y508">
        <f>feed!W789</f>
        <v>0</v>
      </c>
      <c r="Z508" s="4">
        <f>V508-H508*750-K508*375-L508*375</f>
        <v>20947</v>
      </c>
      <c r="AA508" s="8">
        <f>V508/N508</f>
        <v>43.46290322580645</v>
      </c>
      <c r="AB508" s="4">
        <f>N508/6</f>
        <v>103.33333333333333</v>
      </c>
      <c r="AC508" s="4">
        <f>V508/6</f>
        <v>4491.166666666667</v>
      </c>
    </row>
    <row r="509" spans="1:29" hidden="1" x14ac:dyDescent="0.25">
      <c r="A509" t="str">
        <f>feed!A748</f>
        <v>Galliana</v>
      </c>
      <c r="B509" t="str">
        <f>feed!B748</f>
        <v>LittleJim</v>
      </c>
      <c r="C509" t="str">
        <f>feed!C748</f>
        <v>Schutzstaffel</v>
      </c>
      <c r="D509">
        <f>SUMPRODUCT(MID(0&amp;feed!D748,LARGE(INDEX(ISNUMBER(--MID(feed!D748,ROW($1:$19),1))*
ROW($1:$19),0),ROW($1:$19))+1,1)*10^ROW($1:$19)/10)</f>
        <v>23</v>
      </c>
      <c r="E509">
        <f>SUMPRODUCT(MID(0&amp;feed!E748,LARGE(INDEX(ISNUMBER(--MID(feed!E748,ROW($1:$19),1))*
ROW($1:$19),0),ROW($1:$19))+1,1)*10^ROW($1:$19)/10)</f>
        <v>0</v>
      </c>
      <c r="F509" t="str">
        <f>feed!F748</f>
        <v>Second World War surplus</v>
      </c>
      <c r="G509" t="str">
        <f>feed!G748</f>
        <v>Gandhi-like</v>
      </c>
      <c r="H509">
        <f>SUMPRODUCT(MID(0&amp;feed!H748,LARGE(INDEX(ISNUMBER(--MID(feed!H748,ROW($1:$19),1))*
ROW($1:$19),0),ROW($1:$19))+1,1)*10^ROW($1:$19)/10)</f>
        <v>2</v>
      </c>
      <c r="I509" t="str">
        <f>feed!I748</f>
        <v>Good</v>
      </c>
      <c r="J509">
        <f>SUMPRODUCT(MID(0&amp;feed!J748,LARGE(INDEX(ISNUMBER(--MID(feed!J748,ROW($1:$19),1))*
ROW($1:$19),0),ROW($1:$19))+1,1)*10^ROW($1:$19)/10)</f>
        <v>2</v>
      </c>
      <c r="K509">
        <f>SUMPRODUCT(MID(0&amp;feed!K748,LARGE(INDEX(ISNUMBER(--MID(feed!K748,ROW($1:$19),1))*
ROW($1:$19),0),ROW($1:$19))+1,1)*10^ROW($1:$19)/10)</f>
        <v>10</v>
      </c>
      <c r="L509">
        <f>SUMPRODUCT(MID(0&amp;feed!L748,LARGE(INDEX(ISNUMBER(--MID(feed!L748,ROW($1:$19),1))*
ROW($1:$19),0),ROW($1:$19))+1,1)*10^ROW($1:$19)/10)</f>
        <v>3</v>
      </c>
      <c r="M509" t="str">
        <f>feed!M748</f>
        <v>Central Planning</v>
      </c>
      <c r="N509">
        <f>SUMPRODUCT(MID(0&amp;feed!N748,LARGE(INDEX(ISNUMBER(--MID(feed!N748,ROW($1:$5),1))*
ROW($1:$5),0),ROW($1:$5))+1,1)*10^ROW($1:$5)/10)</f>
        <v>696</v>
      </c>
      <c r="O509">
        <f>SUMPRODUCT(MID(0&amp;feed!O748,LARGE(INDEX(ISNUMBER(--MID(feed!O748,ROW($1:$5),1))*
ROW($1:$5),0),ROW($1:$5))+1,1)*10^ROW($1:$5)/10)</f>
        <v>643</v>
      </c>
      <c r="P509" t="str">
        <f>feed!P748</f>
        <v>Depleted</v>
      </c>
      <c r="Q509">
        <f>IF(P509=0,40, IF(P509="Depleted",0, IF(P509="Near Depletion",10, IF(P509="Plentiful",70, IF(P509="Untapped",90,"Error")))))</f>
        <v>0</v>
      </c>
      <c r="R509" t="str">
        <f>feed!Q748</f>
        <v>Small</v>
      </c>
      <c r="S509">
        <f>IF(R509="None",0, IF(R509="Meagre",1.5, IF(R509="Small",3, IF(R509="Mediocre",4.5, IF(R509="Somewhat Large",6, IF(R509="Large",7.5, IF(R509="Powerful",9, IF(R509="Very Powerful",10,"Error"))))))))</f>
        <v>3</v>
      </c>
      <c r="T509" t="str">
        <f>feed!R748</f>
        <v>Pacific Rim</v>
      </c>
      <c r="U509" t="str">
        <f>feed!S748</f>
        <v>Soviet Union</v>
      </c>
      <c r="V509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22970</v>
      </c>
      <c r="W509" t="str">
        <f>feed!U748</f>
        <v>http://blocgame.com/stats.php?id=64861</v>
      </c>
      <c r="X509" s="4">
        <f>SUMPRODUCT(MID(0&amp;feed!V748,LARGE(INDEX(ISNUMBER(--MID(feed!V748,ROW($1:$5),1))*
ROW($1:$5),0),ROW($1:$5))+1,1)*10^ROW($1:$5)/10)</f>
        <v>0</v>
      </c>
      <c r="Y509">
        <f>feed!W748</f>
        <v>0</v>
      </c>
      <c r="Z509" s="4">
        <f>V509-H509*750-K509*375-L509*375</f>
        <v>16595</v>
      </c>
      <c r="AA509" s="8">
        <f>V509/N509</f>
        <v>33.002873563218394</v>
      </c>
      <c r="AB509" s="4">
        <f>N509/6</f>
        <v>116</v>
      </c>
      <c r="AC509" s="4">
        <f>V509/6</f>
        <v>3828.3333333333335</v>
      </c>
    </row>
    <row r="510" spans="1:29" hidden="1" x14ac:dyDescent="0.25">
      <c r="A510" t="str">
        <f>feed!A544</f>
        <v>Krvaalia</v>
      </c>
      <c r="B510" t="str">
        <f>feed!B544</f>
        <v>Lorddeathbane</v>
      </c>
      <c r="C510" t="str">
        <f>feed!C544</f>
        <v>Brotherhood of Nod</v>
      </c>
      <c r="D510">
        <f>SUMPRODUCT(MID(0&amp;feed!D544,LARGE(INDEX(ISNUMBER(--MID(feed!D544,ROW($1:$19),1))*
ROW($1:$19),0),ROW($1:$19))+1,1)*10^ROW($1:$19)/10)</f>
        <v>70</v>
      </c>
      <c r="E510">
        <f>SUMPRODUCT(MID(0&amp;feed!E544,LARGE(INDEX(ISNUMBER(--MID(feed!E544,ROW($1:$19),1))*
ROW($1:$19),0),ROW($1:$19))+1,1)*10^ROW($1:$19)/10)</f>
        <v>0</v>
      </c>
      <c r="F510" t="str">
        <f>feed!F544</f>
        <v>Second World War surplus</v>
      </c>
      <c r="G510" t="str">
        <f>feed!G544</f>
        <v>Gandhi-like</v>
      </c>
      <c r="H510">
        <f>SUMPRODUCT(MID(0&amp;feed!H544,LARGE(INDEX(ISNUMBER(--MID(feed!H544,ROW($1:$19),1))*
ROW($1:$19),0),ROW($1:$19))+1,1)*10^ROW($1:$19)/10)</f>
        <v>2</v>
      </c>
      <c r="I510" t="str">
        <f>feed!I544</f>
        <v>Elite</v>
      </c>
      <c r="J510">
        <f>SUMPRODUCT(MID(0&amp;feed!J544,LARGE(INDEX(ISNUMBER(--MID(feed!J544,ROW($1:$19),1))*
ROW($1:$19),0),ROW($1:$19))+1,1)*10^ROW($1:$19)/10)</f>
        <v>2</v>
      </c>
      <c r="K510">
        <f>SUMPRODUCT(MID(0&amp;feed!K544,LARGE(INDEX(ISNUMBER(--MID(feed!K544,ROW($1:$19),1))*
ROW($1:$19),0),ROW($1:$19))+1,1)*10^ROW($1:$19)/10)</f>
        <v>15</v>
      </c>
      <c r="L510">
        <f>SUMPRODUCT(MID(0&amp;feed!L544,LARGE(INDEX(ISNUMBER(--MID(feed!L544,ROW($1:$19),1))*
ROW($1:$19),0),ROW($1:$19))+1,1)*10^ROW($1:$19)/10)</f>
        <v>5</v>
      </c>
      <c r="M510" t="str">
        <f>feed!M544</f>
        <v>Central Planning</v>
      </c>
      <c r="N510">
        <f>SUMPRODUCT(MID(0&amp;feed!N544,LARGE(INDEX(ISNUMBER(--MID(feed!N544,ROW($1:$5),1))*
ROW($1:$5),0),ROW($1:$5))+1,1)*10^ROW($1:$5)/10)</f>
        <v>1149</v>
      </c>
      <c r="O510">
        <f>SUMPRODUCT(MID(0&amp;feed!O544,LARGE(INDEX(ISNUMBER(--MID(feed!O544,ROW($1:$5),1))*
ROW($1:$5),0),ROW($1:$5))+1,1)*10^ROW($1:$5)/10)</f>
        <v>423</v>
      </c>
      <c r="P510" t="str">
        <f>feed!P544</f>
        <v>Untapped</v>
      </c>
      <c r="Q510">
        <f>IF(P510=0,40, IF(P510="Depleted",0, IF(P510="Near Depletion",10, IF(P510="Plentiful",70, IF(P510="Untapped",90,"Error")))))</f>
        <v>90</v>
      </c>
      <c r="R510" t="str">
        <f>feed!Q544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feed!R544</f>
        <v>The Subcontinent</v>
      </c>
      <c r="U510" t="str">
        <f>feed!S544</f>
        <v>Soviet Union</v>
      </c>
      <c r="V510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510" t="str">
        <f>feed!U544</f>
        <v>http://blocgame.com/stats.php?id=51768</v>
      </c>
      <c r="X510" s="4">
        <f>SUMPRODUCT(MID(0&amp;feed!V544,LARGE(INDEX(ISNUMBER(--MID(feed!V544,ROW($1:$5),1))*
ROW($1:$5),0),ROW($1:$5))+1,1)*10^ROW($1:$5)/10)</f>
        <v>0</v>
      </c>
      <c r="Y510">
        <f>feed!W544</f>
        <v>0</v>
      </c>
      <c r="Z510" s="4">
        <f>V510-H510*750-K510*375-L510*375</f>
        <v>26766</v>
      </c>
      <c r="AA510" s="8">
        <f>V510/N510</f>
        <v>31.127937336814622</v>
      </c>
      <c r="AB510" s="4">
        <f>N510/6</f>
        <v>191.5</v>
      </c>
      <c r="AC510" s="4">
        <f>V510/6</f>
        <v>5961</v>
      </c>
    </row>
    <row r="511" spans="1:29" hidden="1" x14ac:dyDescent="0.25">
      <c r="A511" t="str">
        <f>feed!A565</f>
        <v>Chetzerland</v>
      </c>
      <c r="B511" t="str">
        <f>feed!B565</f>
        <v>Bad Chad</v>
      </c>
      <c r="C511">
        <f>feed!C565</f>
        <v>0</v>
      </c>
      <c r="D511">
        <f>SUMPRODUCT(MID(0&amp;feed!D565,LARGE(INDEX(ISNUMBER(--MID(feed!D565,ROW($1:$19),1))*
ROW($1:$19),0),ROW($1:$19))+1,1)*10^ROW($1:$19)/10)</f>
        <v>75</v>
      </c>
      <c r="E511">
        <f>SUMPRODUCT(MID(0&amp;feed!E565,LARGE(INDEX(ISNUMBER(--MID(feed!E565,ROW($1:$19),1))*
ROW($1:$19),0),ROW($1:$19))+1,1)*10^ROW($1:$19)/10)</f>
        <v>0</v>
      </c>
      <c r="F511" t="str">
        <f>feed!F565</f>
        <v>Second World War surplus</v>
      </c>
      <c r="G511" t="str">
        <f>feed!G565</f>
        <v>Gandhi-like</v>
      </c>
      <c r="H511">
        <f>SUMPRODUCT(MID(0&amp;feed!H565,LARGE(INDEX(ISNUMBER(--MID(feed!H565,ROW($1:$19),1))*
ROW($1:$19),0),ROW($1:$19))+1,1)*10^ROW($1:$19)/10)</f>
        <v>2</v>
      </c>
      <c r="I511" t="str">
        <f>feed!I565</f>
        <v>Standard</v>
      </c>
      <c r="J511">
        <f>SUMPRODUCT(MID(0&amp;feed!J565,LARGE(INDEX(ISNUMBER(--MID(feed!J565,ROW($1:$19),1))*
ROW($1:$19),0),ROW($1:$19))+1,1)*10^ROW($1:$19)/10)</f>
        <v>2</v>
      </c>
      <c r="K511">
        <f>SUMPRODUCT(MID(0&amp;feed!K565,LARGE(INDEX(ISNUMBER(--MID(feed!K565,ROW($1:$19),1))*
ROW($1:$19),0),ROW($1:$19))+1,1)*10^ROW($1:$19)/10)</f>
        <v>9</v>
      </c>
      <c r="L511">
        <f>SUMPRODUCT(MID(0&amp;feed!L565,LARGE(INDEX(ISNUMBER(--MID(feed!L565,ROW($1:$19),1))*
ROW($1:$19),0),ROW($1:$19))+1,1)*10^ROW($1:$19)/10)</f>
        <v>3</v>
      </c>
      <c r="M511" t="str">
        <f>feed!M565</f>
        <v>Free Market</v>
      </c>
      <c r="N511">
        <f>SUMPRODUCT(MID(0&amp;feed!N565,LARGE(INDEX(ISNUMBER(--MID(feed!N565,ROW($1:$5),1))*
ROW($1:$5),0),ROW($1:$5))+1,1)*10^ROW($1:$5)/10)</f>
        <v>1098</v>
      </c>
      <c r="O511">
        <f>SUMPRODUCT(MID(0&amp;feed!O565,LARGE(INDEX(ISNUMBER(--MID(feed!O565,ROW($1:$5),1))*
ROW($1:$5),0),ROW($1:$5))+1,1)*10^ROW($1:$5)/10)</f>
        <v>114</v>
      </c>
      <c r="P511" t="str">
        <f>feed!P565</f>
        <v>Untapped</v>
      </c>
      <c r="Q511">
        <f>IF(P511=0,40, IF(P511="Depleted",0, IF(P511="Near Depletion",10, IF(P511="Plentiful",70, IF(P511="Untapped",90,"Error")))))</f>
        <v>90</v>
      </c>
      <c r="R511" t="str">
        <f>feed!Q565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feed!R565</f>
        <v>Southern Cone</v>
      </c>
      <c r="U511" t="str">
        <f>feed!S565</f>
        <v>United States</v>
      </c>
      <c r="V511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29205</v>
      </c>
      <c r="W511" t="str">
        <f>feed!U565</f>
        <v>http://blocgame.com/stats.php?id=64680</v>
      </c>
      <c r="X511" s="4">
        <f>SUMPRODUCT(MID(0&amp;feed!V565,LARGE(INDEX(ISNUMBER(--MID(feed!V565,ROW($1:$5),1))*
ROW($1:$5),0),ROW($1:$5))+1,1)*10^ROW($1:$5)/10)</f>
        <v>0</v>
      </c>
      <c r="Y511">
        <f>feed!W565</f>
        <v>0</v>
      </c>
      <c r="Z511" s="4">
        <f>V511-H511*750-K511*375-L511*375</f>
        <v>23205</v>
      </c>
      <c r="AA511" s="8">
        <f>V511/N511</f>
        <v>26.598360655737704</v>
      </c>
      <c r="AB511" s="4">
        <f>N511/6</f>
        <v>183</v>
      </c>
      <c r="AC511" s="4">
        <f>V511/6</f>
        <v>4867.5</v>
      </c>
    </row>
    <row r="512" spans="1:29" hidden="1" x14ac:dyDescent="0.25">
      <c r="A512" t="str">
        <f>feed!A409</f>
        <v>Chinese Empire</v>
      </c>
      <c r="B512" t="str">
        <f>feed!B409</f>
        <v>Chairman Mao Zedong</v>
      </c>
      <c r="C512" t="str">
        <f>feed!C409</f>
        <v>Interpol</v>
      </c>
      <c r="D512">
        <f>SUMPRODUCT(MID(0&amp;feed!D409,LARGE(INDEX(ISNUMBER(--MID(feed!D409,ROW($1:$19),1))*
ROW($1:$19),0),ROW($1:$19))+1,1)*10^ROW($1:$19)/10)</f>
        <v>67</v>
      </c>
      <c r="E512">
        <f>SUMPRODUCT(MID(0&amp;feed!E409,LARGE(INDEX(ISNUMBER(--MID(feed!E409,ROW($1:$19),1))*
ROW($1:$19),0),ROW($1:$19))+1,1)*10^ROW($1:$19)/10)</f>
        <v>1</v>
      </c>
      <c r="F512" t="str">
        <f>feed!F409</f>
        <v>Vietnam War surplus</v>
      </c>
      <c r="G512" t="str">
        <f>feed!G409</f>
        <v>Gandhi-like</v>
      </c>
      <c r="H512">
        <f>SUMPRODUCT(MID(0&amp;feed!H409,LARGE(INDEX(ISNUMBER(--MID(feed!H409,ROW($1:$19),1))*
ROW($1:$19),0),ROW($1:$19))+1,1)*10^ROW($1:$19)/10)</f>
        <v>2</v>
      </c>
      <c r="I512" t="str">
        <f>feed!I409</f>
        <v>Elite</v>
      </c>
      <c r="J512">
        <f>SUMPRODUCT(MID(0&amp;feed!J409,LARGE(INDEX(ISNUMBER(--MID(feed!J409,ROW($1:$19),1))*
ROW($1:$19),0),ROW($1:$19))+1,1)*10^ROW($1:$19)/10)</f>
        <v>2</v>
      </c>
      <c r="K512">
        <f>SUMPRODUCT(MID(0&amp;feed!K409,LARGE(INDEX(ISNUMBER(--MID(feed!K409,ROW($1:$19),1))*
ROW($1:$19),0),ROW($1:$19))+1,1)*10^ROW($1:$19)/10)</f>
        <v>14</v>
      </c>
      <c r="L512">
        <f>SUMPRODUCT(MID(0&amp;feed!L409,LARGE(INDEX(ISNUMBER(--MID(feed!L409,ROW($1:$19),1))*
ROW($1:$19),0),ROW($1:$19))+1,1)*10^ROW($1:$19)/10)</f>
        <v>9</v>
      </c>
      <c r="M512" t="str">
        <f>feed!M409</f>
        <v>Central Planning</v>
      </c>
      <c r="N512">
        <f>SUMPRODUCT(MID(0&amp;feed!N409,LARGE(INDEX(ISNUMBER(--MID(feed!N409,ROW($1:$5),1))*
ROW($1:$5),0),ROW($1:$5))+1,1)*10^ROW($1:$5)/10)</f>
        <v>1609</v>
      </c>
      <c r="O512">
        <f>SUMPRODUCT(MID(0&amp;feed!O409,LARGE(INDEX(ISNUMBER(--MID(feed!O409,ROW($1:$5),1))*
ROW($1:$5),0),ROW($1:$5))+1,1)*10^ROW($1:$5)/10)</f>
        <v>93</v>
      </c>
      <c r="P512" t="str">
        <f>feed!P409</f>
        <v>Untapped</v>
      </c>
      <c r="Q512">
        <f>IF(P512=0,40, IF(P512="Depleted",0, IF(P512="Near Depletion",10, IF(P512="Plentiful",70, IF(P512="Untapped",90,"Error")))))</f>
        <v>90</v>
      </c>
      <c r="R512" t="str">
        <f>feed!Q409</f>
        <v>Somewhat Large</v>
      </c>
      <c r="S512">
        <f>IF(R512="None",0, IF(R512="Meagre",1.5, IF(R512="Small",3, IF(R512="Mediocre",4.5, IF(R512="Somewhat Large",6, IF(R512="Large",7.5, IF(R512="Powerful",9, IF(R512="Very Powerful",10,"Error"))))))))</f>
        <v>6</v>
      </c>
      <c r="T512" t="str">
        <f>feed!R409</f>
        <v>China</v>
      </c>
      <c r="U512" t="str">
        <f>feed!S409</f>
        <v>Soviet Union</v>
      </c>
      <c r="V512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38747</v>
      </c>
      <c r="W512" t="str">
        <f>feed!U409</f>
        <v>http://blocgame.com/stats.php?id=54448</v>
      </c>
      <c r="X512" s="4">
        <f>SUMPRODUCT(MID(0&amp;feed!V409,LARGE(INDEX(ISNUMBER(--MID(feed!V409,ROW($1:$5),1))*
ROW($1:$5),0),ROW($1:$5))+1,1)*10^ROW($1:$5)/10)</f>
        <v>0</v>
      </c>
      <c r="Y512">
        <f>feed!W409</f>
        <v>0</v>
      </c>
      <c r="Z512" s="4">
        <f>V512-H512*750-K512*375-L512*375</f>
        <v>28622</v>
      </c>
      <c r="AA512" s="8">
        <f>V512/N512</f>
        <v>24.081417029210691</v>
      </c>
      <c r="AB512" s="4">
        <f>N512/6</f>
        <v>268.16666666666669</v>
      </c>
      <c r="AC512" s="4">
        <f>V512/6</f>
        <v>6457.833333333333</v>
      </c>
    </row>
    <row r="513" spans="1:29" hidden="1" x14ac:dyDescent="0.25">
      <c r="A513" t="str">
        <f>feed!A300</f>
        <v>Idaho</v>
      </c>
      <c r="B513" t="str">
        <f>feed!B300</f>
        <v>John Adams</v>
      </c>
      <c r="C513" t="str">
        <f>feed!C300</f>
        <v>The Order</v>
      </c>
      <c r="D513">
        <f>SUMPRODUCT(MID(0&amp;feed!D300,LARGE(INDEX(ISNUMBER(--MID(feed!D300,ROW($1:$19),1))*
ROW($1:$19),0),ROW($1:$19))+1,1)*10^ROW($1:$19)/10)</f>
        <v>81</v>
      </c>
      <c r="E513">
        <f>SUMPRODUCT(MID(0&amp;feed!E300,LARGE(INDEX(ISNUMBER(--MID(feed!E300,ROW($1:$19),1))*
ROW($1:$19),0),ROW($1:$19))+1,1)*10^ROW($1:$19)/10)</f>
        <v>1</v>
      </c>
      <c r="F513" t="str">
        <f>feed!F300</f>
        <v>Korean War surplus</v>
      </c>
      <c r="G513" t="str">
        <f>feed!G300</f>
        <v>Gandhi-like</v>
      </c>
      <c r="H513">
        <f>SUMPRODUCT(MID(0&amp;feed!H300,LARGE(INDEX(ISNUMBER(--MID(feed!H300,ROW($1:$19),1))*
ROW($1:$19),0),ROW($1:$19))+1,1)*10^ROW($1:$19)/10)</f>
        <v>2</v>
      </c>
      <c r="I513" t="str">
        <f>feed!I300</f>
        <v>Good</v>
      </c>
      <c r="J513">
        <f>SUMPRODUCT(MID(0&amp;feed!J300,LARGE(INDEX(ISNUMBER(--MID(feed!J300,ROW($1:$19),1))*
ROW($1:$19),0),ROW($1:$19))+1,1)*10^ROW($1:$19)/10)</f>
        <v>2</v>
      </c>
      <c r="K513">
        <f>SUMPRODUCT(MID(0&amp;feed!K300,LARGE(INDEX(ISNUMBER(--MID(feed!K300,ROW($1:$19),1))*
ROW($1:$19),0),ROW($1:$19))+1,1)*10^ROW($1:$19)/10)</f>
        <v>33</v>
      </c>
      <c r="L513">
        <f>SUMPRODUCT(MID(0&amp;feed!L300,LARGE(INDEX(ISNUMBER(--MID(feed!L300,ROW($1:$19),1))*
ROW($1:$19),0),ROW($1:$19))+1,1)*10^ROW($1:$19)/10)</f>
        <v>14</v>
      </c>
      <c r="M513" t="str">
        <f>feed!M300</f>
        <v>Central Planning</v>
      </c>
      <c r="N513">
        <f>SUMPRODUCT(MID(0&amp;feed!N300,LARGE(INDEX(ISNUMBER(--MID(feed!N300,ROW($1:$5),1))*
ROW($1:$5),0),ROW($1:$5))+1,1)*10^ROW($1:$5)/10)</f>
        <v>2061</v>
      </c>
      <c r="O513">
        <f>SUMPRODUCT(MID(0&amp;feed!O300,LARGE(INDEX(ISNUMBER(--MID(feed!O300,ROW($1:$5),1))*
ROW($1:$5),0),ROW($1:$5))+1,1)*10^ROW($1:$5)/10)</f>
        <v>442</v>
      </c>
      <c r="P513" t="str">
        <f>feed!P300</f>
        <v>Plentiful</v>
      </c>
      <c r="Q513">
        <f>IF(P513=0,40, IF(P513="Depleted",0, IF(P513="Near Depletion",10, IF(P513="Plentiful",70, IF(P513="Untapped",90,"Error")))))</f>
        <v>70</v>
      </c>
      <c r="R513" t="str">
        <f>feed!Q300</f>
        <v>Large</v>
      </c>
      <c r="S513">
        <f>IF(R513="None",0, IF(R513="Meagre",1.5, IF(R513="Small",3, IF(R513="Mediocre",4.5, IF(R513="Somewhat Large",6, IF(R513="Large",7.5, IF(R513="Powerful",9, IF(R513="Very Powerful",10,"Error"))))))))</f>
        <v>7.5</v>
      </c>
      <c r="T513" t="str">
        <f>feed!R300</f>
        <v>Pacific Rim</v>
      </c>
      <c r="U513" t="str">
        <f>feed!S300</f>
        <v>Soviet Union</v>
      </c>
      <c r="V51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49498</v>
      </c>
      <c r="W513" t="str">
        <f>feed!U300</f>
        <v>http://blocgame.com/stats.php?id=63484</v>
      </c>
      <c r="X513" s="4">
        <f>SUMPRODUCT(MID(0&amp;feed!V300,LARGE(INDEX(ISNUMBER(--MID(feed!V300,ROW($1:$5),1))*
ROW($1:$5),0),ROW($1:$5))+1,1)*10^ROW($1:$5)/10)</f>
        <v>0</v>
      </c>
      <c r="Y513">
        <f>feed!W300</f>
        <v>0</v>
      </c>
      <c r="Z513" s="4">
        <f>V513-H513*750-K513*375-L513*375</f>
        <v>30373</v>
      </c>
      <c r="AA513" s="8">
        <f>V513/N513</f>
        <v>24.016496846191171</v>
      </c>
      <c r="AB513" s="4">
        <f>N513/6</f>
        <v>343.5</v>
      </c>
      <c r="AC513" s="4">
        <f>V513/6</f>
        <v>8249.6666666666661</v>
      </c>
    </row>
    <row r="514" spans="1:29" hidden="1" x14ac:dyDescent="0.25">
      <c r="A514" t="str">
        <f>feed!A497</f>
        <v>Soviet Prussia</v>
      </c>
      <c r="B514" t="str">
        <f>feed!B497</f>
        <v>PrussNet</v>
      </c>
      <c r="C514" t="str">
        <f>feed!C497</f>
        <v>Pact of Red October</v>
      </c>
      <c r="D514">
        <f>SUMPRODUCT(MID(0&amp;feed!D497,LARGE(INDEX(ISNUMBER(--MID(feed!D497,ROW($1:$19),1))*
ROW($1:$19),0),ROW($1:$19))+1,1)*10^ROW($1:$19)/10)</f>
        <v>50</v>
      </c>
      <c r="E514">
        <f>SUMPRODUCT(MID(0&amp;feed!E497,LARGE(INDEX(ISNUMBER(--MID(feed!E497,ROW($1:$19),1))*
ROW($1:$19),0),ROW($1:$19))+1,1)*10^ROW($1:$19)/10)</f>
        <v>1</v>
      </c>
      <c r="F514" t="str">
        <f>feed!F497</f>
        <v>Second World War surplus</v>
      </c>
      <c r="G514" t="str">
        <f>feed!G497</f>
        <v>Gandhi-like</v>
      </c>
      <c r="H514">
        <f>SUMPRODUCT(MID(0&amp;feed!H497,LARGE(INDEX(ISNUMBER(--MID(feed!H497,ROW($1:$19),1))*
ROW($1:$19),0),ROW($1:$19))+1,1)*10^ROW($1:$19)/10)</f>
        <v>2</v>
      </c>
      <c r="I514" t="str">
        <f>feed!I497</f>
        <v>Good</v>
      </c>
      <c r="J514">
        <f>SUMPRODUCT(MID(0&amp;feed!J497,LARGE(INDEX(ISNUMBER(--MID(feed!J497,ROW($1:$19),1))*
ROW($1:$19),0),ROW($1:$19))+1,1)*10^ROW($1:$19)/10)</f>
        <v>2</v>
      </c>
      <c r="K514">
        <f>SUMPRODUCT(MID(0&amp;feed!K497,LARGE(INDEX(ISNUMBER(--MID(feed!K497,ROW($1:$19),1))*
ROW($1:$19),0),ROW($1:$19))+1,1)*10^ROW($1:$19)/10)</f>
        <v>14</v>
      </c>
      <c r="L514">
        <f>SUMPRODUCT(MID(0&amp;feed!L497,LARGE(INDEX(ISNUMBER(--MID(feed!L497,ROW($1:$19),1))*
ROW($1:$19),0),ROW($1:$19))+1,1)*10^ROW($1:$19)/10)</f>
        <v>8</v>
      </c>
      <c r="M514" t="str">
        <f>feed!M497</f>
        <v>Central Planning</v>
      </c>
      <c r="N514">
        <f>SUMPRODUCT(MID(0&amp;feed!N497,LARGE(INDEX(ISNUMBER(--MID(feed!N497,ROW($1:$5),1))*
ROW($1:$5),0),ROW($1:$5))+1,1)*10^ROW($1:$5)/10)</f>
        <v>1300</v>
      </c>
      <c r="O514">
        <f>SUMPRODUCT(MID(0&amp;feed!O497,LARGE(INDEX(ISNUMBER(--MID(feed!O497,ROW($1:$5),1))*
ROW($1:$5),0),ROW($1:$5))+1,1)*10^ROW($1:$5)/10)</f>
        <v>362</v>
      </c>
      <c r="P514">
        <f>feed!P497</f>
        <v>0</v>
      </c>
      <c r="Q514">
        <f>IF(P514=0,40, IF(P514="Depleted",0, IF(P514="Near Depletion",10, IF(P514="Plentiful",70, IF(P514="Untapped",90,"Error")))))</f>
        <v>40</v>
      </c>
      <c r="R514" t="str">
        <f>feed!Q497</f>
        <v>Mediocre</v>
      </c>
      <c r="S514">
        <f>IF(R514="None",0, IF(R514="Meagre",1.5, IF(R514="Small",3, IF(R514="Mediocre",4.5, IF(R514="Somewhat Large",6, IF(R514="Large",7.5, IF(R514="Powerful",9, IF(R514="Very Powerful",10,"Error"))))))))</f>
        <v>4.5</v>
      </c>
      <c r="T514" t="str">
        <f>feed!R497</f>
        <v>Pacific Rim</v>
      </c>
      <c r="U514" t="str">
        <f>feed!S497</f>
        <v>Soviet Union</v>
      </c>
      <c r="V51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22783</v>
      </c>
      <c r="W514" t="str">
        <f>feed!U497</f>
        <v>http://blocgame.com/stats.php?id=64882</v>
      </c>
      <c r="X514" s="4">
        <f>SUMPRODUCT(MID(0&amp;feed!V497,LARGE(INDEX(ISNUMBER(--MID(feed!V497,ROW($1:$5),1))*
ROW($1:$5),0),ROW($1:$5))+1,1)*10^ROW($1:$5)/10)</f>
        <v>0</v>
      </c>
      <c r="Y514">
        <f>feed!W497</f>
        <v>0</v>
      </c>
      <c r="Z514" s="4">
        <f>V514-H514*750-K514*375-L514*375</f>
        <v>13033</v>
      </c>
      <c r="AA514" s="8">
        <f>V514/N514</f>
        <v>17.525384615384617</v>
      </c>
      <c r="AB514" s="4">
        <f>N514/6</f>
        <v>216.66666666666666</v>
      </c>
      <c r="AC514" s="4">
        <f>V514/6</f>
        <v>3797.1666666666665</v>
      </c>
    </row>
    <row r="515" spans="1:29" hidden="1" x14ac:dyDescent="0.25">
      <c r="A515" t="str">
        <f>feed!A288</f>
        <v>Invasion Nation</v>
      </c>
      <c r="B515" t="str">
        <f>feed!B288</f>
        <v>Chinese Republican</v>
      </c>
      <c r="C515" t="str">
        <f>feed!C288</f>
        <v>SPQR</v>
      </c>
      <c r="D515">
        <f>SUMPRODUCT(MID(0&amp;feed!D288,LARGE(INDEX(ISNUMBER(--MID(feed!D288,ROW($1:$19),1))*
ROW($1:$19),0),ROW($1:$19))+1,1)*10^ROW($1:$19)/10)</f>
        <v>20</v>
      </c>
      <c r="E515">
        <f>SUMPRODUCT(MID(0&amp;feed!E288,LARGE(INDEX(ISNUMBER(--MID(feed!E288,ROW($1:$19),1))*
ROW($1:$19),0),ROW($1:$19))+1,1)*10^ROW($1:$19)/10)</f>
        <v>0</v>
      </c>
      <c r="F515" t="str">
        <f>feed!F288</f>
        <v>Second World War surplus</v>
      </c>
      <c r="G515" t="str">
        <f>feed!G288</f>
        <v>Gandhi-like</v>
      </c>
      <c r="H515">
        <f>SUMPRODUCT(MID(0&amp;feed!H288,LARGE(INDEX(ISNUMBER(--MID(feed!H288,ROW($1:$19),1))*
ROW($1:$19),0),ROW($1:$19))+1,1)*10^ROW($1:$19)/10)</f>
        <v>2</v>
      </c>
      <c r="I515" t="str">
        <f>feed!I288</f>
        <v>Elite</v>
      </c>
      <c r="J515">
        <f>SUMPRODUCT(MID(0&amp;feed!J288,LARGE(INDEX(ISNUMBER(--MID(feed!J288,ROW($1:$19),1))*
ROW($1:$19),0),ROW($1:$19))+1,1)*10^ROW($1:$19)/10)</f>
        <v>2</v>
      </c>
      <c r="K515">
        <f>SUMPRODUCT(MID(0&amp;feed!K288,LARGE(INDEX(ISNUMBER(--MID(feed!K288,ROW($1:$19),1))*
ROW($1:$19),0),ROW($1:$19))+1,1)*10^ROW($1:$19)/10)</f>
        <v>8</v>
      </c>
      <c r="L515">
        <f>SUMPRODUCT(MID(0&amp;feed!L288,LARGE(INDEX(ISNUMBER(--MID(feed!L288,ROW($1:$19),1))*
ROW($1:$19),0),ROW($1:$19))+1,1)*10^ROW($1:$19)/10)</f>
        <v>6</v>
      </c>
      <c r="M515" t="str">
        <f>feed!M288</f>
        <v>Central Planning</v>
      </c>
      <c r="N515">
        <f>SUMPRODUCT(MID(0&amp;feed!N288,LARGE(INDEX(ISNUMBER(--MID(feed!N288,ROW($1:$5),1))*
ROW($1:$5),0),ROW($1:$5))+1,1)*10^ROW($1:$5)/10)</f>
        <v>2091</v>
      </c>
      <c r="O515">
        <f>SUMPRODUCT(MID(0&amp;feed!O288,LARGE(INDEX(ISNUMBER(--MID(feed!O288,ROW($1:$5),1))*
ROW($1:$5),0),ROW($1:$5))+1,1)*10^ROW($1:$5)/10)</f>
        <v>6</v>
      </c>
      <c r="P515" t="str">
        <f>feed!P288</f>
        <v>Depleted</v>
      </c>
      <c r="Q515">
        <f>IF(P515=0,40, IF(P515="Depleted",0, IF(P515="Near Depletion",10, IF(P515="Plentiful",70, IF(P515="Untapped",90,"Error")))))</f>
        <v>0</v>
      </c>
      <c r="R515" t="str">
        <f>feed!Q288</f>
        <v>Somewhat Large</v>
      </c>
      <c r="S515">
        <f>IF(R515="None",0, IF(R515="Meagre",1.5, IF(R515="Small",3, IF(R515="Mediocre",4.5, IF(R515="Somewhat Large",6, IF(R515="Large",7.5, IF(R515="Powerful",9, IF(R515="Very Powerful",10,"Error"))))))))</f>
        <v>6</v>
      </c>
      <c r="T515" t="str">
        <f>feed!R288</f>
        <v>China</v>
      </c>
      <c r="U515" t="str">
        <f>feed!S288</f>
        <v>United States</v>
      </c>
      <c r="V515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13414</v>
      </c>
      <c r="W515" t="str">
        <f>feed!U288</f>
        <v>http://blocgame.com/stats.php?id=64541</v>
      </c>
      <c r="X515" s="4">
        <f>SUMPRODUCT(MID(0&amp;feed!V288,LARGE(INDEX(ISNUMBER(--MID(feed!V288,ROW($1:$5),1))*
ROW($1:$5),0),ROW($1:$5))+1,1)*10^ROW($1:$5)/10)</f>
        <v>0</v>
      </c>
      <c r="Y515">
        <f>feed!W288</f>
        <v>0</v>
      </c>
      <c r="Z515" s="4">
        <f>V515-H515*750-K515*375-L515*375</f>
        <v>6664</v>
      </c>
      <c r="AA515" s="8">
        <f>V515/N515</f>
        <v>6.4151123864179818</v>
      </c>
      <c r="AB515" s="4">
        <f>N515/6</f>
        <v>348.5</v>
      </c>
      <c r="AC515" s="4">
        <f>V515/6</f>
        <v>2235.6666666666665</v>
      </c>
    </row>
    <row r="516" spans="1:29" hidden="1" x14ac:dyDescent="0.25">
      <c r="A516" t="str">
        <f>feed!A302</f>
        <v>Sea13</v>
      </c>
      <c r="B516" t="str">
        <f>feed!B302</f>
        <v>Seaman</v>
      </c>
      <c r="C516" t="str">
        <f>feed!C302</f>
        <v>PIRATES</v>
      </c>
      <c r="D516">
        <f>SUMPRODUCT(MID(0&amp;feed!D302,LARGE(INDEX(ISNUMBER(--MID(feed!D302,ROW($1:$19),1))*
ROW($1:$19),0),ROW($1:$19))+1,1)*10^ROW($1:$19)/10)</f>
        <v>28</v>
      </c>
      <c r="E516">
        <f>SUMPRODUCT(MID(0&amp;feed!E302,LARGE(INDEX(ISNUMBER(--MID(feed!E302,ROW($1:$19),1))*
ROW($1:$19),0),ROW($1:$19))+1,1)*10^ROW($1:$19)/10)</f>
        <v>4</v>
      </c>
      <c r="F516" t="str">
        <f>feed!F302</f>
        <v>Second World War surplus</v>
      </c>
      <c r="G516" t="str">
        <f>feed!G302</f>
        <v>Angelic</v>
      </c>
      <c r="H516">
        <f>SUMPRODUCT(MID(0&amp;feed!H302,LARGE(INDEX(ISNUMBER(--MID(feed!H302,ROW($1:$19),1))*
ROW($1:$19),0),ROW($1:$19))+1,1)*10^ROW($1:$19)/10)</f>
        <v>2</v>
      </c>
      <c r="I516" t="str">
        <f>feed!I302</f>
        <v>Good</v>
      </c>
      <c r="J516">
        <f>SUMPRODUCT(MID(0&amp;feed!J302,LARGE(INDEX(ISNUMBER(--MID(feed!J302,ROW($1:$19),1))*
ROW($1:$19),0),ROW($1:$19))+1,1)*10^ROW($1:$19)/10)</f>
        <v>2</v>
      </c>
      <c r="K516">
        <f>SUMPRODUCT(MID(0&amp;feed!K302,LARGE(INDEX(ISNUMBER(--MID(feed!K302,ROW($1:$19),1))*
ROW($1:$19),0),ROW($1:$19))+1,1)*10^ROW($1:$19)/10)</f>
        <v>10</v>
      </c>
      <c r="L516">
        <f>SUMPRODUCT(MID(0&amp;feed!L302,LARGE(INDEX(ISNUMBER(--MID(feed!L302,ROW($1:$19),1))*
ROW($1:$19),0),ROW($1:$19))+1,1)*10^ROW($1:$19)/10)</f>
        <v>7</v>
      </c>
      <c r="M516" t="str">
        <f>feed!M302</f>
        <v>Central Planning</v>
      </c>
      <c r="N516">
        <f>SUMPRODUCT(MID(0&amp;feed!N302,LARGE(INDEX(ISNUMBER(--MID(feed!N302,ROW($1:$5),1))*
ROW($1:$5),0),ROW($1:$5))+1,1)*10^ROW($1:$5)/10)</f>
        <v>2055</v>
      </c>
      <c r="O516">
        <f>SUMPRODUCT(MID(0&amp;feed!O302,LARGE(INDEX(ISNUMBER(--MID(feed!O302,ROW($1:$5),1))*
ROW($1:$5),0),ROW($1:$5))+1,1)*10^ROW($1:$5)/10)</f>
        <v>416</v>
      </c>
      <c r="P516" t="str">
        <f>feed!P302</f>
        <v>Untapped</v>
      </c>
      <c r="Q516">
        <f>IF(P516=0,40, IF(P516="Depleted",0, IF(P516="Near Depletion",10, IF(P516="Plentiful",70, IF(P516="Untapped",90,"Error")))))</f>
        <v>90</v>
      </c>
      <c r="R516" t="str">
        <f>feed!Q302</f>
        <v>Somewhat Large</v>
      </c>
      <c r="S516">
        <f>IF(R516="None",0, IF(R516="Meagre",1.5, IF(R516="Small",3, IF(R516="Mediocre",4.5, IF(R516="Somewhat Large",6, IF(R516="Large",7.5, IF(R516="Powerful",9, IF(R516="Very Powerful",10,"Error"))))))))</f>
        <v>6</v>
      </c>
      <c r="T516" t="str">
        <f>feed!R302</f>
        <v>Pacific Rim</v>
      </c>
      <c r="U516" t="str">
        <f>feed!S302</f>
        <v>Neutral</v>
      </c>
      <c r="V51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8815</v>
      </c>
      <c r="W516" t="str">
        <f>feed!U302</f>
        <v>http://blocgame.com/stats.php?id=62117</v>
      </c>
      <c r="X516" s="4">
        <f>SUMPRODUCT(MID(0&amp;feed!V302,LARGE(INDEX(ISNUMBER(--MID(feed!V302,ROW($1:$5),1))*
ROW($1:$5),0),ROW($1:$5))+1,1)*10^ROW($1:$5)/10)</f>
        <v>0</v>
      </c>
      <c r="Y516">
        <f>feed!W302</f>
        <v>0</v>
      </c>
      <c r="Z516" s="4">
        <f>V516-H516*750-K516*375-L516*375</f>
        <v>940</v>
      </c>
      <c r="AA516" s="8">
        <f>V516/N516</f>
        <v>4.2895377128953776</v>
      </c>
      <c r="AB516" s="4">
        <f>N516/6</f>
        <v>342.5</v>
      </c>
      <c r="AC516" s="4">
        <f>V516/6</f>
        <v>1469.1666666666667</v>
      </c>
    </row>
    <row r="517" spans="1:29" hidden="1" x14ac:dyDescent="0.25">
      <c r="A517" t="str">
        <f>feed!A57</f>
        <v>Zorin</v>
      </c>
      <c r="B517" t="str">
        <f>feed!B57</f>
        <v>NeroRPG</v>
      </c>
      <c r="C517" t="str">
        <f>feed!C57</f>
        <v>Interpol</v>
      </c>
      <c r="D517">
        <f>SUMPRODUCT(MID(0&amp;feed!D57,LARGE(INDEX(ISNUMBER(--MID(feed!D57,ROW($1:$19),1))*
ROW($1:$19),0),ROW($1:$19))+1,1)*10^ROW($1:$19)/10)</f>
        <v>38</v>
      </c>
      <c r="E517">
        <f>SUMPRODUCT(MID(0&amp;feed!E57,LARGE(INDEX(ISNUMBER(--MID(feed!E57,ROW($1:$19),1))*
ROW($1:$19),0),ROW($1:$19))+1,1)*10^ROW($1:$19)/10)</f>
        <v>2</v>
      </c>
      <c r="F517" t="str">
        <f>feed!F57</f>
        <v>Korean War surplus</v>
      </c>
      <c r="G517" t="str">
        <f>feed!G57</f>
        <v>Gandhi-like</v>
      </c>
      <c r="H517">
        <f>SUMPRODUCT(MID(0&amp;feed!H57,LARGE(INDEX(ISNUMBER(--MID(feed!H57,ROW($1:$19),1))*
ROW($1:$19),0),ROW($1:$19))+1,1)*10^ROW($1:$19)/10)</f>
        <v>2</v>
      </c>
      <c r="I517" t="str">
        <f>feed!I57</f>
        <v>Elite</v>
      </c>
      <c r="J517">
        <f>SUMPRODUCT(MID(0&amp;feed!J57,LARGE(INDEX(ISNUMBER(--MID(feed!J57,ROW($1:$19),1))*
ROW($1:$19),0),ROW($1:$19))+1,1)*10^ROW($1:$19)/10)</f>
        <v>2</v>
      </c>
      <c r="K517">
        <f>SUMPRODUCT(MID(0&amp;feed!K57,LARGE(INDEX(ISNUMBER(--MID(feed!K57,ROW($1:$19),1))*
ROW($1:$19),0),ROW($1:$19))+1,1)*10^ROW($1:$19)/10)</f>
        <v>15</v>
      </c>
      <c r="L517">
        <f>SUMPRODUCT(MID(0&amp;feed!L57,LARGE(INDEX(ISNUMBER(--MID(feed!L57,ROW($1:$19),1))*
ROW($1:$19),0),ROW($1:$19))+1,1)*10^ROW($1:$19)/10)</f>
        <v>8</v>
      </c>
      <c r="M517" t="str">
        <f>feed!M57</f>
        <v>Central Planning</v>
      </c>
      <c r="N517">
        <f>SUMPRODUCT(MID(0&amp;feed!N57,LARGE(INDEX(ISNUMBER(--MID(feed!N57,ROW($1:$5),1))*
ROW($1:$5),0),ROW($1:$5))+1,1)*10^ROW($1:$5)/10)</f>
        <v>3764</v>
      </c>
      <c r="O517">
        <f>SUMPRODUCT(MID(0&amp;feed!O57,LARGE(INDEX(ISNUMBER(--MID(feed!O57,ROW($1:$5),1))*
ROW($1:$5),0),ROW($1:$5))+1,1)*10^ROW($1:$5)/10)</f>
        <v>120</v>
      </c>
      <c r="P517" t="str">
        <f>feed!P57</f>
        <v>Untapped</v>
      </c>
      <c r="Q517">
        <f>IF(P517=0,40, IF(P517="Depleted",0, IF(P517="Near Depletion",10, IF(P517="Plentiful",70, IF(P517="Untapped",90,"Error")))))</f>
        <v>90</v>
      </c>
      <c r="R517" t="str">
        <f>feed!Q57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feed!R57</f>
        <v>Pacific Rim</v>
      </c>
      <c r="U517" t="str">
        <f>feed!S57</f>
        <v>Soviet Union</v>
      </c>
      <c r="V51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517" t="str">
        <f>feed!U57</f>
        <v>http://blocgame.com/stats.php?id=59970</v>
      </c>
      <c r="X517" s="4">
        <f>SUMPRODUCT(MID(0&amp;feed!V57,LARGE(INDEX(ISNUMBER(--MID(feed!V57,ROW($1:$5),1))*
ROW($1:$5),0),ROW($1:$5))+1,1)*10^ROW($1:$5)/10)</f>
        <v>0</v>
      </c>
      <c r="Y517">
        <f>feed!W57</f>
        <v>0</v>
      </c>
      <c r="Z517" s="4">
        <f>V517-H517*750-K517*375-L517*375</f>
        <v>2642</v>
      </c>
      <c r="AA517" s="8">
        <f>V517/N517</f>
        <v>3.3918703506907546</v>
      </c>
      <c r="AB517" s="4">
        <f>N517/6</f>
        <v>627.33333333333337</v>
      </c>
      <c r="AC517" s="4">
        <f>V517/6</f>
        <v>2127.8333333333335</v>
      </c>
    </row>
    <row r="518" spans="1:29" hidden="1" x14ac:dyDescent="0.25">
      <c r="A518" t="str">
        <f>feed!A856</f>
        <v>Zama Regia</v>
      </c>
      <c r="B518" t="str">
        <f>feed!B856</f>
        <v>Mewlia</v>
      </c>
      <c r="C518" t="str">
        <f>feed!C856</f>
        <v>The Order</v>
      </c>
      <c r="D518">
        <f>SUMPRODUCT(MID(0&amp;feed!D856,LARGE(INDEX(ISNUMBER(--MID(feed!D856,ROW($1:$19),1))*
ROW($1:$19),0),ROW($1:$19))+1,1)*10^ROW($1:$19)/10)</f>
        <v>62</v>
      </c>
      <c r="E518">
        <f>SUMPRODUCT(MID(0&amp;feed!E856,LARGE(INDEX(ISNUMBER(--MID(feed!E856,ROW($1:$19),1))*
ROW($1:$19),0),ROW($1:$19))+1,1)*10^ROW($1:$19)/10)</f>
        <v>10</v>
      </c>
      <c r="F518" t="str">
        <f>feed!F856</f>
        <v>Second World War surplus</v>
      </c>
      <c r="G518" t="str">
        <f>feed!G856</f>
        <v>Gandhi-like</v>
      </c>
      <c r="H518">
        <f>SUMPRODUCT(MID(0&amp;feed!H856,LARGE(INDEX(ISNUMBER(--MID(feed!H856,ROW($1:$19),1))*
ROW($1:$19),0),ROW($1:$19))+1,1)*10^ROW($1:$19)/10)</f>
        <v>2</v>
      </c>
      <c r="I518" t="str">
        <f>feed!I856</f>
        <v>Good</v>
      </c>
      <c r="J518">
        <f>SUMPRODUCT(MID(0&amp;feed!J856,LARGE(INDEX(ISNUMBER(--MID(feed!J856,ROW($1:$19),1))*
ROW($1:$19),0),ROW($1:$19))+1,1)*10^ROW($1:$19)/10)</f>
        <v>1</v>
      </c>
      <c r="K518">
        <f>SUMPRODUCT(MID(0&amp;feed!K856,LARGE(INDEX(ISNUMBER(--MID(feed!K856,ROW($1:$19),1))*
ROW($1:$19),0),ROW($1:$19))+1,1)*10^ROW($1:$19)/10)</f>
        <v>20</v>
      </c>
      <c r="L518">
        <f>SUMPRODUCT(MID(0&amp;feed!L856,LARGE(INDEX(ISNUMBER(--MID(feed!L856,ROW($1:$19),1))*
ROW($1:$19),0),ROW($1:$19))+1,1)*10^ROW($1:$19)/10)</f>
        <v>7</v>
      </c>
      <c r="M518" t="str">
        <f>feed!M856</f>
        <v>Free Market</v>
      </c>
      <c r="N518">
        <f>SUMPRODUCT(MID(0&amp;feed!N856,LARGE(INDEX(ISNUMBER(--MID(feed!N856,ROW($1:$5),1))*
ROW($1:$5),0),ROW($1:$5))+1,1)*10^ROW($1:$5)/10)</f>
        <v>508</v>
      </c>
      <c r="O518">
        <f>SUMPRODUCT(MID(0&amp;feed!O856,LARGE(INDEX(ISNUMBER(--MID(feed!O856,ROW($1:$5),1))*
ROW($1:$5),0),ROW($1:$5))+1,1)*10^ROW($1:$5)/10)</f>
        <v>500</v>
      </c>
      <c r="P518" t="str">
        <f>feed!P856</f>
        <v>Untapped</v>
      </c>
      <c r="Q518">
        <f>IF(P518=0,40, IF(P518="Depleted",0, IF(P518="Near Depletion",10, IF(P518="Plentiful",70, IF(P518="Untapped",90,"Error")))))</f>
        <v>90</v>
      </c>
      <c r="R518" t="str">
        <f>feed!Q856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feed!R856</f>
        <v>Southern Africa</v>
      </c>
      <c r="U518" t="str">
        <f>feed!S856</f>
        <v>United States</v>
      </c>
      <c r="V518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518" t="str">
        <f>feed!U856</f>
        <v>http://blocgame.com/stats.php?id=64126</v>
      </c>
      <c r="X518" s="4">
        <f>SUMPRODUCT(MID(0&amp;feed!V856,LARGE(INDEX(ISNUMBER(--MID(feed!V856,ROW($1:$5),1))*
ROW($1:$5),0),ROW($1:$5))+1,1)*10^ROW($1:$5)/10)</f>
        <v>0</v>
      </c>
      <c r="Y518">
        <f>feed!W856</f>
        <v>0</v>
      </c>
      <c r="Z518" s="4">
        <f>V518-H518*750-K518*375-L518*375</f>
        <v>18335</v>
      </c>
      <c r="AA518" s="8">
        <f>V518/N518</f>
        <v>58.976377952755904</v>
      </c>
      <c r="AB518" s="4">
        <f>N518/6</f>
        <v>84.666666666666671</v>
      </c>
      <c r="AC518" s="4">
        <f>V518/6</f>
        <v>4993.333333333333</v>
      </c>
    </row>
    <row r="519" spans="1:29" hidden="1" x14ac:dyDescent="0.25">
      <c r="A519" t="str">
        <f>feed!A556</f>
        <v>Netland</v>
      </c>
      <c r="B519" t="str">
        <f>feed!B556</f>
        <v>netcode</v>
      </c>
      <c r="C519" t="str">
        <f>feed!C556</f>
        <v>The Order</v>
      </c>
      <c r="D519">
        <f>SUMPRODUCT(MID(0&amp;feed!D556,LARGE(INDEX(ISNUMBER(--MID(feed!D556,ROW($1:$19),1))*
ROW($1:$19),0),ROW($1:$19))+1,1)*10^ROW($1:$19)/10)</f>
        <v>98</v>
      </c>
      <c r="E519">
        <f>SUMPRODUCT(MID(0&amp;feed!E556,LARGE(INDEX(ISNUMBER(--MID(feed!E556,ROW($1:$19),1))*
ROW($1:$19),0),ROW($1:$19))+1,1)*10^ROW($1:$19)/10)</f>
        <v>1</v>
      </c>
      <c r="F519" t="str">
        <f>feed!F556</f>
        <v>Second World War surplus</v>
      </c>
      <c r="G519" t="str">
        <f>feed!G556</f>
        <v>Gandhi-like</v>
      </c>
      <c r="H519">
        <f>SUMPRODUCT(MID(0&amp;feed!H556,LARGE(INDEX(ISNUMBER(--MID(feed!H556,ROW($1:$19),1))*
ROW($1:$19),0),ROW($1:$19))+1,1)*10^ROW($1:$19)/10)</f>
        <v>2</v>
      </c>
      <c r="I519" t="str">
        <f>feed!I556</f>
        <v>Good</v>
      </c>
      <c r="J519">
        <f>SUMPRODUCT(MID(0&amp;feed!J556,LARGE(INDEX(ISNUMBER(--MID(feed!J556,ROW($1:$19),1))*
ROW($1:$19),0),ROW($1:$19))+1,1)*10^ROW($1:$19)/10)</f>
        <v>1</v>
      </c>
      <c r="K519">
        <f>SUMPRODUCT(MID(0&amp;feed!K556,LARGE(INDEX(ISNUMBER(--MID(feed!K556,ROW($1:$19),1))*
ROW($1:$19),0),ROW($1:$19))+1,1)*10^ROW($1:$19)/10)</f>
        <v>16</v>
      </c>
      <c r="L519">
        <f>SUMPRODUCT(MID(0&amp;feed!L556,LARGE(INDEX(ISNUMBER(--MID(feed!L556,ROW($1:$19),1))*
ROW($1:$19),0),ROW($1:$19))+1,1)*10^ROW($1:$19)/10)</f>
        <v>2</v>
      </c>
      <c r="M519" t="str">
        <f>feed!M556</f>
        <v>Central Planning</v>
      </c>
      <c r="N519">
        <f>SUMPRODUCT(MID(0&amp;feed!N556,LARGE(INDEX(ISNUMBER(--MID(feed!N556,ROW($1:$5),1))*
ROW($1:$5),0),ROW($1:$5))+1,1)*10^ROW($1:$5)/10)</f>
        <v>1119</v>
      </c>
      <c r="O519">
        <f>SUMPRODUCT(MID(0&amp;feed!O556,LARGE(INDEX(ISNUMBER(--MID(feed!O556,ROW($1:$5),1))*
ROW($1:$5),0),ROW($1:$5))+1,1)*10^ROW($1:$5)/10)</f>
        <v>48</v>
      </c>
      <c r="P519" t="str">
        <f>feed!P556</f>
        <v>Untapped</v>
      </c>
      <c r="Q519">
        <f>IF(P519=0,40, IF(P519="Depleted",0, IF(P519="Near Depletion",10, IF(P519="Plentiful",70, IF(P519="Untapped",90,"Error")))))</f>
        <v>90</v>
      </c>
      <c r="R519" t="str">
        <f>feed!Q556</f>
        <v>Small</v>
      </c>
      <c r="S519">
        <f>IF(R519="None",0, IF(R519="Meagre",1.5, IF(R519="Small",3, IF(R519="Mediocre",4.5, IF(R519="Somewhat Large",6, IF(R519="Large",7.5, IF(R519="Powerful",9, IF(R519="Very Powerful",10,"Error"))))))))</f>
        <v>3</v>
      </c>
      <c r="T519" t="str">
        <f>feed!R556</f>
        <v>Mesoamerica</v>
      </c>
      <c r="U519" t="str">
        <f>feed!S556</f>
        <v>United States</v>
      </c>
      <c r="V519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36909</v>
      </c>
      <c r="W519" t="str">
        <f>feed!U556</f>
        <v>http://blocgame.com/stats.php?id=63148</v>
      </c>
      <c r="X519" s="4">
        <f>SUMPRODUCT(MID(0&amp;feed!V556,LARGE(INDEX(ISNUMBER(--MID(feed!V556,ROW($1:$5),1))*
ROW($1:$5),0),ROW($1:$5))+1,1)*10^ROW($1:$5)/10)</f>
        <v>0</v>
      </c>
      <c r="Y519">
        <f>feed!W556</f>
        <v>0</v>
      </c>
      <c r="Z519" s="4">
        <f>V519-H519*750-K519*375-L519*375</f>
        <v>28659</v>
      </c>
      <c r="AA519" s="8">
        <f>V519/N519</f>
        <v>32.983914209115284</v>
      </c>
      <c r="AB519" s="4">
        <f>N519/6</f>
        <v>186.5</v>
      </c>
      <c r="AC519" s="4">
        <f>V519/6</f>
        <v>6151.5</v>
      </c>
    </row>
    <row r="520" spans="1:29" hidden="1" x14ac:dyDescent="0.25">
      <c r="A520" t="str">
        <f>feed!A547</f>
        <v>Sunbhistan</v>
      </c>
      <c r="B520" t="str">
        <f>feed!B547</f>
        <v>Le_Huck</v>
      </c>
      <c r="C520" t="str">
        <f>feed!C547</f>
        <v>Brotherhood of Nod</v>
      </c>
      <c r="D520">
        <f>SUMPRODUCT(MID(0&amp;feed!D547,LARGE(INDEX(ISNUMBER(--MID(feed!D547,ROW($1:$19),1))*
ROW($1:$19),0),ROW($1:$19))+1,1)*10^ROW($1:$19)/10)</f>
        <v>49</v>
      </c>
      <c r="E520">
        <f>SUMPRODUCT(MID(0&amp;feed!E547,LARGE(INDEX(ISNUMBER(--MID(feed!E547,ROW($1:$19),1))*
ROW($1:$19),0),ROW($1:$19))+1,1)*10^ROW($1:$19)/10)</f>
        <v>1</v>
      </c>
      <c r="F520" t="str">
        <f>feed!F547</f>
        <v>Second World War surplus</v>
      </c>
      <c r="G520" t="str">
        <f>feed!G547</f>
        <v>Gandhi-like</v>
      </c>
      <c r="H520">
        <f>SUMPRODUCT(MID(0&amp;feed!H547,LARGE(INDEX(ISNUMBER(--MID(feed!H547,ROW($1:$19),1))*
ROW($1:$19),0),ROW($1:$19))+1,1)*10^ROW($1:$19)/10)</f>
        <v>2</v>
      </c>
      <c r="I520" t="str">
        <f>feed!I547</f>
        <v>Good</v>
      </c>
      <c r="J520">
        <f>SUMPRODUCT(MID(0&amp;feed!J547,LARGE(INDEX(ISNUMBER(--MID(feed!J547,ROW($1:$19),1))*
ROW($1:$19),0),ROW($1:$19))+1,1)*10^ROW($1:$19)/10)</f>
        <v>1</v>
      </c>
      <c r="K520">
        <f>SUMPRODUCT(MID(0&amp;feed!K547,LARGE(INDEX(ISNUMBER(--MID(feed!K547,ROW($1:$19),1))*
ROW($1:$19),0),ROW($1:$19))+1,1)*10^ROW($1:$19)/10)</f>
        <v>18</v>
      </c>
      <c r="L520">
        <f>SUMPRODUCT(MID(0&amp;feed!L547,LARGE(INDEX(ISNUMBER(--MID(feed!L547,ROW($1:$19),1))*
ROW($1:$19),0),ROW($1:$19))+1,1)*10^ROW($1:$19)/10)</f>
        <v>6</v>
      </c>
      <c r="M520" t="str">
        <f>feed!M547</f>
        <v>Free Market</v>
      </c>
      <c r="N520">
        <f>SUMPRODUCT(MID(0&amp;feed!N547,LARGE(INDEX(ISNUMBER(--MID(feed!N547,ROW($1:$5),1))*
ROW($1:$5),0),ROW($1:$5))+1,1)*10^ROW($1:$5)/10)</f>
        <v>1140</v>
      </c>
      <c r="O520">
        <f>SUMPRODUCT(MID(0&amp;feed!O547,LARGE(INDEX(ISNUMBER(--MID(feed!O547,ROW($1:$5),1))*
ROW($1:$5),0),ROW($1:$5))+1,1)*10^ROW($1:$5)/10)</f>
        <v>3442</v>
      </c>
      <c r="P520" t="str">
        <f>feed!P547</f>
        <v>Plentiful</v>
      </c>
      <c r="Q520">
        <f>IF(P520=0,40, IF(P520="Depleted",0, IF(P520="Near Depletion",10, IF(P520="Plentiful",70, IF(P520="Untapped",90,"Error")))))</f>
        <v>70</v>
      </c>
      <c r="R520" t="str">
        <f>feed!Q547</f>
        <v>Mediocre</v>
      </c>
      <c r="S520">
        <f>IF(R520="None",0, IF(R520="Meagre",1.5, IF(R520="Small",3, IF(R520="Mediocre",4.5, IF(R520="Somewhat Large",6, IF(R520="Large",7.5, IF(R520="Powerful",9, IF(R520="Very Powerful",10,"Error"))))))))</f>
        <v>4.5</v>
      </c>
      <c r="T520" t="str">
        <f>feed!R547</f>
        <v>Arabia</v>
      </c>
      <c r="U520" t="str">
        <f>feed!S547</f>
        <v>United States</v>
      </c>
      <c r="V520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36153</v>
      </c>
      <c r="W520" t="str">
        <f>feed!U547</f>
        <v>http://blocgame.com/stats.php?id=64796</v>
      </c>
      <c r="X520" s="4">
        <f>SUMPRODUCT(MID(0&amp;feed!V547,LARGE(INDEX(ISNUMBER(--MID(feed!V547,ROW($1:$5),1))*
ROW($1:$5),0),ROW($1:$5))+1,1)*10^ROW($1:$5)/10)</f>
        <v>0</v>
      </c>
      <c r="Y520">
        <f>feed!W547</f>
        <v>0</v>
      </c>
      <c r="Z520" s="4">
        <f>V520-H520*750-K520*375-L520*375</f>
        <v>25653</v>
      </c>
      <c r="AA520" s="8">
        <f>V520/N520</f>
        <v>31.713157894736842</v>
      </c>
      <c r="AB520" s="4">
        <f>N520/6</f>
        <v>190</v>
      </c>
      <c r="AC520" s="4">
        <f>V520/6</f>
        <v>6025.5</v>
      </c>
    </row>
    <row r="521" spans="1:29" hidden="1" x14ac:dyDescent="0.25">
      <c r="A521" t="str">
        <f>feed!A474</f>
        <v>ENdau 2</v>
      </c>
      <c r="B521" t="str">
        <f>feed!B474</f>
        <v>Syazwan90</v>
      </c>
      <c r="C521" t="str">
        <f>feed!C474</f>
        <v>PIRATES</v>
      </c>
      <c r="D521">
        <f>SUMPRODUCT(MID(0&amp;feed!D474,LARGE(INDEX(ISNUMBER(--MID(feed!D474,ROW($1:$19),1))*
ROW($1:$19),0),ROW($1:$19))+1,1)*10^ROW($1:$19)/10)</f>
        <v>109</v>
      </c>
      <c r="E521">
        <f>SUMPRODUCT(MID(0&amp;feed!E474,LARGE(INDEX(ISNUMBER(--MID(feed!E474,ROW($1:$19),1))*
ROW($1:$19),0),ROW($1:$19))+1,1)*10^ROW($1:$19)/10)</f>
        <v>3</v>
      </c>
      <c r="F521" t="str">
        <f>feed!F474</f>
        <v>Korean War surplus</v>
      </c>
      <c r="G521" t="str">
        <f>feed!G474</f>
        <v>Angelic</v>
      </c>
      <c r="H521">
        <f>SUMPRODUCT(MID(0&amp;feed!H474,LARGE(INDEX(ISNUMBER(--MID(feed!H474,ROW($1:$19),1))*
ROW($1:$19),0),ROW($1:$19))+1,1)*10^ROW($1:$19)/10)</f>
        <v>2</v>
      </c>
      <c r="I521" t="str">
        <f>feed!I474</f>
        <v>Standard</v>
      </c>
      <c r="J521">
        <f>SUMPRODUCT(MID(0&amp;feed!J474,LARGE(INDEX(ISNUMBER(--MID(feed!J474,ROW($1:$19),1))*
ROW($1:$19),0),ROW($1:$19))+1,1)*10^ROW($1:$19)/10)</f>
        <v>1</v>
      </c>
      <c r="K521">
        <f>SUMPRODUCT(MID(0&amp;feed!K474,LARGE(INDEX(ISNUMBER(--MID(feed!K474,ROW($1:$19),1))*
ROW($1:$19),0),ROW($1:$19))+1,1)*10^ROW($1:$19)/10)</f>
        <v>29</v>
      </c>
      <c r="L521">
        <f>SUMPRODUCT(MID(0&amp;feed!L474,LARGE(INDEX(ISNUMBER(--MID(feed!L474,ROW($1:$19),1))*
ROW($1:$19),0),ROW($1:$19))+1,1)*10^ROW($1:$19)/10)</f>
        <v>10</v>
      </c>
      <c r="M521" t="str">
        <f>feed!M474</f>
        <v>Central Planning</v>
      </c>
      <c r="N521">
        <f>SUMPRODUCT(MID(0&amp;feed!N474,LARGE(INDEX(ISNUMBER(--MID(feed!N474,ROW($1:$5),1))*
ROW($1:$5),0),ROW($1:$5))+1,1)*10^ROW($1:$5)/10)</f>
        <v>1395</v>
      </c>
      <c r="O521">
        <f>SUMPRODUCT(MID(0&amp;feed!O474,LARGE(INDEX(ISNUMBER(--MID(feed!O474,ROW($1:$5),1))*
ROW($1:$5),0),ROW($1:$5))+1,1)*10^ROW($1:$5)/10)</f>
        <v>4550</v>
      </c>
      <c r="P521" t="str">
        <f>feed!P474</f>
        <v>Untapped</v>
      </c>
      <c r="Q521">
        <f>IF(P521=0,40, IF(P521="Depleted",0, IF(P521="Near Depletion",10, IF(P521="Plentiful",70, IF(P521="Untapped",90,"Error")))))</f>
        <v>90</v>
      </c>
      <c r="R521" t="str">
        <f>feed!Q474</f>
        <v>Large</v>
      </c>
      <c r="S521">
        <f>IF(R521="None",0, IF(R521="Meagre",1.5, IF(R521="Small",3, IF(R521="Mediocre",4.5, IF(R521="Somewhat Large",6, IF(R521="Large",7.5, IF(R521="Powerful",9, IF(R521="Very Powerful",10,"Error"))))))))</f>
        <v>7.5</v>
      </c>
      <c r="T521" t="str">
        <f>feed!R474</f>
        <v>Atlas</v>
      </c>
      <c r="U521" t="str">
        <f>feed!S474</f>
        <v>Soviet Union</v>
      </c>
      <c r="V521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42284</v>
      </c>
      <c r="W521" t="str">
        <f>feed!U474</f>
        <v>http://blocgame.com/stats.php?id=64213</v>
      </c>
      <c r="X521" s="4">
        <f>SUMPRODUCT(MID(0&amp;feed!V474,LARGE(INDEX(ISNUMBER(--MID(feed!V474,ROW($1:$5),1))*
ROW($1:$5),0),ROW($1:$5))+1,1)*10^ROW($1:$5)/10)</f>
        <v>0</v>
      </c>
      <c r="Y521">
        <f>feed!W474</f>
        <v>0</v>
      </c>
      <c r="Z521" s="4">
        <f>V521-H521*750-K521*375-L521*375</f>
        <v>26159</v>
      </c>
      <c r="AA521" s="8">
        <f>V521/N521</f>
        <v>30.31111111111111</v>
      </c>
      <c r="AB521" s="4">
        <f>N521/6</f>
        <v>232.5</v>
      </c>
      <c r="AC521" s="4">
        <f>V521/6</f>
        <v>7047.333333333333</v>
      </c>
    </row>
    <row r="522" spans="1:29" hidden="1" x14ac:dyDescent="0.25">
      <c r="A522" t="str">
        <f>feed!A630</f>
        <v>Mauritius</v>
      </c>
      <c r="B522" t="str">
        <f>feed!B630</f>
        <v>Dragonz</v>
      </c>
      <c r="C522" t="str">
        <f>feed!C630</f>
        <v>The Khilafah</v>
      </c>
      <c r="D522">
        <f>SUMPRODUCT(MID(0&amp;feed!D630,LARGE(INDEX(ISNUMBER(--MID(feed!D630,ROW($1:$19),1))*
ROW($1:$19),0),ROW($1:$19))+1,1)*10^ROW($1:$19)/10)</f>
        <v>59</v>
      </c>
      <c r="E522">
        <f>SUMPRODUCT(MID(0&amp;feed!E630,LARGE(INDEX(ISNUMBER(--MID(feed!E630,ROW($1:$19),1))*
ROW($1:$19),0),ROW($1:$19))+1,1)*10^ROW($1:$19)/10)</f>
        <v>1</v>
      </c>
      <c r="F522" t="str">
        <f>feed!F630</f>
        <v>Second World War surplus</v>
      </c>
      <c r="G522" t="str">
        <f>feed!G630</f>
        <v>Gandhi-like</v>
      </c>
      <c r="H522">
        <f>SUMPRODUCT(MID(0&amp;feed!H630,LARGE(INDEX(ISNUMBER(--MID(feed!H630,ROW($1:$19),1))*
ROW($1:$19),0),ROW($1:$19))+1,1)*10^ROW($1:$19)/10)</f>
        <v>2</v>
      </c>
      <c r="I522" t="str">
        <f>feed!I630</f>
        <v>Good</v>
      </c>
      <c r="J522">
        <f>SUMPRODUCT(MID(0&amp;feed!J630,LARGE(INDEX(ISNUMBER(--MID(feed!J630,ROW($1:$19),1))*
ROW($1:$19),0),ROW($1:$19))+1,1)*10^ROW($1:$19)/10)</f>
        <v>1</v>
      </c>
      <c r="K522">
        <f>SUMPRODUCT(MID(0&amp;feed!K630,LARGE(INDEX(ISNUMBER(--MID(feed!K630,ROW($1:$19),1))*
ROW($1:$19),0),ROW($1:$19))+1,1)*10^ROW($1:$19)/10)</f>
        <v>11</v>
      </c>
      <c r="L522">
        <f>SUMPRODUCT(MID(0&amp;feed!L630,LARGE(INDEX(ISNUMBER(--MID(feed!L630,ROW($1:$19),1))*
ROW($1:$19),0),ROW($1:$19))+1,1)*10^ROW($1:$19)/10)</f>
        <v>5</v>
      </c>
      <c r="M522" t="str">
        <f>feed!M630</f>
        <v>Free Market</v>
      </c>
      <c r="N522">
        <f>SUMPRODUCT(MID(0&amp;feed!N630,LARGE(INDEX(ISNUMBER(--MID(feed!N630,ROW($1:$5),1))*
ROW($1:$5),0),ROW($1:$5))+1,1)*10^ROW($1:$5)/10)</f>
        <v>942</v>
      </c>
      <c r="O522">
        <f>SUMPRODUCT(MID(0&amp;feed!O630,LARGE(INDEX(ISNUMBER(--MID(feed!O630,ROW($1:$5),1))*
ROW($1:$5),0),ROW($1:$5))+1,1)*10^ROW($1:$5)/10)</f>
        <v>164</v>
      </c>
      <c r="P522" t="str">
        <f>feed!P630</f>
        <v>Plentiful</v>
      </c>
      <c r="Q522">
        <f>IF(P522=0,40, IF(P522="Depleted",0, IF(P522="Near Depletion",10, IF(P522="Plentiful",70, IF(P522="Untapped",90,"Error")))))</f>
        <v>70</v>
      </c>
      <c r="R522" t="str">
        <f>feed!Q630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feed!R630</f>
        <v>East Africa</v>
      </c>
      <c r="U522" t="str">
        <f>feed!S630</f>
        <v>United States</v>
      </c>
      <c r="V522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20836</v>
      </c>
      <c r="W522" t="str">
        <f>feed!U630</f>
        <v>http://blocgame.com/stats.php?id=65031</v>
      </c>
      <c r="X522" s="4">
        <f>SUMPRODUCT(MID(0&amp;feed!V630,LARGE(INDEX(ISNUMBER(--MID(feed!V630,ROW($1:$5),1))*
ROW($1:$5),0),ROW($1:$5))+1,1)*10^ROW($1:$5)/10)</f>
        <v>0</v>
      </c>
      <c r="Y522">
        <f>feed!W630</f>
        <v>0</v>
      </c>
      <c r="Z522" s="4">
        <f>V522-H522*750-K522*375-L522*375</f>
        <v>13336</v>
      </c>
      <c r="AA522" s="8">
        <f>V522/N522</f>
        <v>22.118895966029726</v>
      </c>
      <c r="AB522" s="4">
        <f>N522/6</f>
        <v>157</v>
      </c>
      <c r="AC522" s="4">
        <f>V522/6</f>
        <v>3472.6666666666665</v>
      </c>
    </row>
    <row r="523" spans="1:29" hidden="1" x14ac:dyDescent="0.25">
      <c r="A523" t="str">
        <f>feed!A232</f>
        <v>Kikkomen</v>
      </c>
      <c r="B523" t="str">
        <f>feed!B232</f>
        <v>general_tso_chiken</v>
      </c>
      <c r="C523" t="str">
        <f>feed!C232</f>
        <v>The Order</v>
      </c>
      <c r="D523">
        <f>SUMPRODUCT(MID(0&amp;feed!D232,LARGE(INDEX(ISNUMBER(--MID(feed!D232,ROW($1:$19),1))*
ROW($1:$19),0),ROW($1:$19))+1,1)*10^ROW($1:$19)/10)</f>
        <v>61</v>
      </c>
      <c r="E523">
        <f>SUMPRODUCT(MID(0&amp;feed!E232,LARGE(INDEX(ISNUMBER(--MID(feed!E232,ROW($1:$19),1))*
ROW($1:$19),0),ROW($1:$19))+1,1)*10^ROW($1:$19)/10)</f>
        <v>1</v>
      </c>
      <c r="F523" t="str">
        <f>feed!F232</f>
        <v>Second World War surplus</v>
      </c>
      <c r="G523" t="str">
        <f>feed!G232</f>
        <v>Questionable</v>
      </c>
      <c r="H523">
        <f>SUMPRODUCT(MID(0&amp;feed!H232,LARGE(INDEX(ISNUMBER(--MID(feed!H232,ROW($1:$19),1))*
ROW($1:$19),0),ROW($1:$19))+1,1)*10^ROW($1:$19)/10)</f>
        <v>2</v>
      </c>
      <c r="I523" t="str">
        <f>feed!I232</f>
        <v>Good</v>
      </c>
      <c r="J523">
        <f>SUMPRODUCT(MID(0&amp;feed!J232,LARGE(INDEX(ISNUMBER(--MID(feed!J232,ROW($1:$19),1))*
ROW($1:$19),0),ROW($1:$19))+1,1)*10^ROW($1:$19)/10)</f>
        <v>1</v>
      </c>
      <c r="K523">
        <f>SUMPRODUCT(MID(0&amp;feed!K232,LARGE(INDEX(ISNUMBER(--MID(feed!K232,ROW($1:$19),1))*
ROW($1:$19),0),ROW($1:$19))+1,1)*10^ROW($1:$19)/10)</f>
        <v>7</v>
      </c>
      <c r="L523">
        <f>SUMPRODUCT(MID(0&amp;feed!L232,LARGE(INDEX(ISNUMBER(--MID(feed!L232,ROW($1:$19),1))*
ROW($1:$19),0),ROW($1:$19))+1,1)*10^ROW($1:$19)/10)</f>
        <v>7</v>
      </c>
      <c r="M523" t="str">
        <f>feed!M232</f>
        <v>Central Planning</v>
      </c>
      <c r="N523">
        <f>SUMPRODUCT(MID(0&amp;feed!N232,LARGE(INDEX(ISNUMBER(--MID(feed!N232,ROW($1:$5),1))*
ROW($1:$5),0),ROW($1:$5))+1,1)*10^ROW($1:$5)/10)</f>
        <v>2401</v>
      </c>
      <c r="O523">
        <f>SUMPRODUCT(MID(0&amp;feed!O232,LARGE(INDEX(ISNUMBER(--MID(feed!O232,ROW($1:$5),1))*
ROW($1:$5),0),ROW($1:$5))+1,1)*10^ROW($1:$5)/10)</f>
        <v>197</v>
      </c>
      <c r="P523" t="str">
        <f>feed!P232</f>
        <v>Untapped</v>
      </c>
      <c r="Q523">
        <f>IF(P523=0,40, IF(P523="Depleted",0, IF(P523="Near Depletion",10, IF(P523="Plentiful",70, IF(P523="Untapped",90,"Error")))))</f>
        <v>90</v>
      </c>
      <c r="R523" t="str">
        <f>feed!Q232</f>
        <v>Small</v>
      </c>
      <c r="S523">
        <f>IF(R523="None",0, IF(R523="Meagre",1.5, IF(R523="Small",3, IF(R523="Mediocre",4.5, IF(R523="Somewhat Large",6, IF(R523="Large",7.5, IF(R523="Powerful",9, IF(R523="Very Powerful",10,"Error"))))))))</f>
        <v>3</v>
      </c>
      <c r="T523" t="str">
        <f>feed!R232</f>
        <v>Pacific Rim</v>
      </c>
      <c r="U523" t="str">
        <f>feed!S232</f>
        <v>Neutral</v>
      </c>
      <c r="V523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47244</v>
      </c>
      <c r="W523" t="str">
        <f>feed!U232</f>
        <v>http://blocgame.com/stats.php?id=53662</v>
      </c>
      <c r="X523" s="4">
        <f>SUMPRODUCT(MID(0&amp;feed!V232,LARGE(INDEX(ISNUMBER(--MID(feed!V232,ROW($1:$5),1))*
ROW($1:$5),0),ROW($1:$5))+1,1)*10^ROW($1:$5)/10)</f>
        <v>0</v>
      </c>
      <c r="Y523">
        <f>feed!W232</f>
        <v>0</v>
      </c>
      <c r="Z523" s="4">
        <f>V523-H523*750-K523*375-L523*375</f>
        <v>40494</v>
      </c>
      <c r="AA523" s="8">
        <f>V523/N523</f>
        <v>19.676801332778009</v>
      </c>
      <c r="AB523" s="4">
        <f>N523/6</f>
        <v>400.16666666666669</v>
      </c>
      <c r="AC523" s="4">
        <f>V523/6</f>
        <v>7874</v>
      </c>
    </row>
    <row r="524" spans="1:29" hidden="1" x14ac:dyDescent="0.25">
      <c r="A524" t="str">
        <f>feed!A633</f>
        <v>Iraq</v>
      </c>
      <c r="B524" t="str">
        <f>feed!B633</f>
        <v>Saddam Hussein</v>
      </c>
      <c r="C524">
        <f>feed!C633</f>
        <v>0</v>
      </c>
      <c r="D524">
        <f>SUMPRODUCT(MID(0&amp;feed!D633,LARGE(INDEX(ISNUMBER(--MID(feed!D633,ROW($1:$19),1))*
ROW($1:$19),0),ROW($1:$19))+1,1)*10^ROW($1:$19)/10)</f>
        <v>67</v>
      </c>
      <c r="E524">
        <f>SUMPRODUCT(MID(0&amp;feed!E633,LARGE(INDEX(ISNUMBER(--MID(feed!E633,ROW($1:$19),1))*
ROW($1:$19),0),ROW($1:$19))+1,1)*10^ROW($1:$19)/10)</f>
        <v>0</v>
      </c>
      <c r="F524" t="str">
        <f>feed!F633</f>
        <v>Second World War surplus</v>
      </c>
      <c r="G524" t="str">
        <f>feed!G633</f>
        <v>Gandhi-like</v>
      </c>
      <c r="H524">
        <f>SUMPRODUCT(MID(0&amp;feed!H633,LARGE(INDEX(ISNUMBER(--MID(feed!H633,ROW($1:$19),1))*
ROW($1:$19),0),ROW($1:$19))+1,1)*10^ROW($1:$19)/10)</f>
        <v>2</v>
      </c>
      <c r="I524" t="str">
        <f>feed!I633</f>
        <v>Undisciplined Rabble</v>
      </c>
      <c r="J524">
        <f>SUMPRODUCT(MID(0&amp;feed!J633,LARGE(INDEX(ISNUMBER(--MID(feed!J633,ROW($1:$19),1))*
ROW($1:$19),0),ROW($1:$19))+1,1)*10^ROW($1:$19)/10)</f>
        <v>1</v>
      </c>
      <c r="K524">
        <f>SUMPRODUCT(MID(0&amp;feed!K633,LARGE(INDEX(ISNUMBER(--MID(feed!K633,ROW($1:$19),1))*
ROW($1:$19),0),ROW($1:$19))+1,1)*10^ROW($1:$19)/10)</f>
        <v>12</v>
      </c>
      <c r="L524">
        <f>SUMPRODUCT(MID(0&amp;feed!L633,LARGE(INDEX(ISNUMBER(--MID(feed!L633,ROW($1:$19),1))*
ROW($1:$19),0),ROW($1:$19))+1,1)*10^ROW($1:$19)/10)</f>
        <v>4</v>
      </c>
      <c r="M524" t="str">
        <f>feed!M633</f>
        <v>Free Market</v>
      </c>
      <c r="N524">
        <f>SUMPRODUCT(MID(0&amp;feed!N633,LARGE(INDEX(ISNUMBER(--MID(feed!N633,ROW($1:$5),1))*
ROW($1:$5),0),ROW($1:$5))+1,1)*10^ROW($1:$5)/10)</f>
        <v>938</v>
      </c>
      <c r="O524">
        <f>SUMPRODUCT(MID(0&amp;feed!O633,LARGE(INDEX(ISNUMBER(--MID(feed!O633,ROW($1:$5),1))*
ROW($1:$5),0),ROW($1:$5))+1,1)*10^ROW($1:$5)/10)</f>
        <v>2913</v>
      </c>
      <c r="P524" t="str">
        <f>feed!P633</f>
        <v>Near Depletion</v>
      </c>
      <c r="Q524">
        <f>IF(P524=0,40, IF(P524="Depleted",0, IF(P524="Near Depletion",10, IF(P524="Plentiful",70, IF(P524="Untapped",90,"Error")))))</f>
        <v>10</v>
      </c>
      <c r="R524" t="str">
        <f>feed!Q633</f>
        <v>Small</v>
      </c>
      <c r="S524">
        <f>IF(R524="None",0, IF(R524="Meagre",1.5, IF(R524="Small",3, IF(R524="Mediocre",4.5, IF(R524="Somewhat Large",6, IF(R524="Large",7.5, IF(R524="Powerful",9, IF(R524="Very Powerful",10,"Error"))))))))</f>
        <v>3</v>
      </c>
      <c r="T524" t="str">
        <f>feed!R633</f>
        <v>Mesopotamia</v>
      </c>
      <c r="U524" t="str">
        <f>feed!S633</f>
        <v>United States</v>
      </c>
      <c r="V524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18170</v>
      </c>
      <c r="W524" t="str">
        <f>feed!U633</f>
        <v>http://blocgame.com/stats.php?id=40446</v>
      </c>
      <c r="X524" s="4">
        <f>SUMPRODUCT(MID(0&amp;feed!V633,LARGE(INDEX(ISNUMBER(--MID(feed!V633,ROW($1:$5),1))*
ROW($1:$5),0),ROW($1:$5))+1,1)*10^ROW($1:$5)/10)</f>
        <v>0</v>
      </c>
      <c r="Y524">
        <f>feed!W633</f>
        <v>0</v>
      </c>
      <c r="Z524" s="4">
        <f>V524-H524*750-K524*375-L524*375</f>
        <v>10670</v>
      </c>
      <c r="AA524" s="8">
        <f>V524/N524</f>
        <v>19.371002132196161</v>
      </c>
      <c r="AB524" s="4">
        <f>N524/6</f>
        <v>156.33333333333334</v>
      </c>
      <c r="AC524" s="4">
        <f>V524/6</f>
        <v>3028.3333333333335</v>
      </c>
    </row>
    <row r="525" spans="1:29" hidden="1" x14ac:dyDescent="0.25">
      <c r="A525" t="str">
        <f>feed!A437</f>
        <v>Kota Tinggi</v>
      </c>
      <c r="B525" t="str">
        <f>feed!B437</f>
        <v>ainyzrul</v>
      </c>
      <c r="C525" t="str">
        <f>feed!C437</f>
        <v>PIRATES</v>
      </c>
      <c r="D525">
        <f>SUMPRODUCT(MID(0&amp;feed!D437,LARGE(INDEX(ISNUMBER(--MID(feed!D437,ROW($1:$19),1))*
ROW($1:$19),0),ROW($1:$19))+1,1)*10^ROW($1:$19)/10)</f>
        <v>101</v>
      </c>
      <c r="E525">
        <f>SUMPRODUCT(MID(0&amp;feed!E437,LARGE(INDEX(ISNUMBER(--MID(feed!E437,ROW($1:$19),1))*
ROW($1:$19),0),ROW($1:$19))+1,1)*10^ROW($1:$19)/10)</f>
        <v>4</v>
      </c>
      <c r="F525" t="str">
        <f>feed!F437</f>
        <v>Korean War surplus</v>
      </c>
      <c r="G525" t="str">
        <f>feed!G437</f>
        <v>Gandhi-like</v>
      </c>
      <c r="H525">
        <f>SUMPRODUCT(MID(0&amp;feed!H437,LARGE(INDEX(ISNUMBER(--MID(feed!H437,ROW($1:$19),1))*
ROW($1:$19),0),ROW($1:$19))+1,1)*10^ROW($1:$19)/10)</f>
        <v>2</v>
      </c>
      <c r="I525" t="str">
        <f>feed!I437</f>
        <v>Good</v>
      </c>
      <c r="J525">
        <f>SUMPRODUCT(MID(0&amp;feed!J437,LARGE(INDEX(ISNUMBER(--MID(feed!J437,ROW($1:$19),1))*
ROW($1:$19),0),ROW($1:$19))+1,1)*10^ROW($1:$19)/10)</f>
        <v>1</v>
      </c>
      <c r="K525">
        <f>SUMPRODUCT(MID(0&amp;feed!K437,LARGE(INDEX(ISNUMBER(--MID(feed!K437,ROW($1:$19),1))*
ROW($1:$19),0),ROW($1:$19))+1,1)*10^ROW($1:$19)/10)</f>
        <v>15</v>
      </c>
      <c r="L525">
        <f>SUMPRODUCT(MID(0&amp;feed!L437,LARGE(INDEX(ISNUMBER(--MID(feed!L437,ROW($1:$19),1))*
ROW($1:$19),0),ROW($1:$19))+1,1)*10^ROW($1:$19)/10)</f>
        <v>3</v>
      </c>
      <c r="M525" t="str">
        <f>feed!M437</f>
        <v>Central Planning</v>
      </c>
      <c r="N525">
        <f>SUMPRODUCT(MID(0&amp;feed!N437,LARGE(INDEX(ISNUMBER(--MID(feed!N437,ROW($1:$5),1))*
ROW($1:$5),0),ROW($1:$5))+1,1)*10^ROW($1:$5)/10)</f>
        <v>1531</v>
      </c>
      <c r="O525">
        <f>SUMPRODUCT(MID(0&amp;feed!O437,LARGE(INDEX(ISNUMBER(--MID(feed!O437,ROW($1:$5),1))*
ROW($1:$5),0),ROW($1:$5))+1,1)*10^ROW($1:$5)/10)</f>
        <v>264</v>
      </c>
      <c r="P525" t="str">
        <f>feed!P437</f>
        <v>Untapped</v>
      </c>
      <c r="Q525">
        <f>IF(P525=0,40, IF(P525="Depleted",0, IF(P525="Near Depletion",10, IF(P525="Plentiful",70, IF(P525="Untapped",90,"Error")))))</f>
        <v>90</v>
      </c>
      <c r="R525" t="str">
        <f>feed!Q437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feed!R437</f>
        <v>Caribbean</v>
      </c>
      <c r="U525" t="str">
        <f>feed!S437</f>
        <v>Soviet Union</v>
      </c>
      <c r="V525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27761</v>
      </c>
      <c r="W525" t="str">
        <f>feed!U437</f>
        <v>http://blocgame.com/stats.php?id=63120</v>
      </c>
      <c r="X525" s="4">
        <f>SUMPRODUCT(MID(0&amp;feed!V437,LARGE(INDEX(ISNUMBER(--MID(feed!V437,ROW($1:$5),1))*
ROW($1:$5),0),ROW($1:$5))+1,1)*10^ROW($1:$5)/10)</f>
        <v>0</v>
      </c>
      <c r="Y525">
        <f>feed!W437</f>
        <v>0</v>
      </c>
      <c r="Z525" s="4">
        <f>V525-H525*750-K525*375-L525*375</f>
        <v>19511</v>
      </c>
      <c r="AA525" s="8">
        <f>V525/N525</f>
        <v>18.13259307642064</v>
      </c>
      <c r="AB525" s="4">
        <f>N525/6</f>
        <v>255.16666666666666</v>
      </c>
      <c r="AC525" s="4">
        <f>V525/6</f>
        <v>4626.833333333333</v>
      </c>
    </row>
    <row r="526" spans="1:29" hidden="1" x14ac:dyDescent="0.25">
      <c r="A526" t="str">
        <f>feed!A495</f>
        <v>fuckmejerry</v>
      </c>
      <c r="B526" t="str">
        <f>feed!B495</f>
        <v>basher6643</v>
      </c>
      <c r="C526" t="str">
        <f>feed!C495</f>
        <v>The Order</v>
      </c>
      <c r="D526">
        <f>SUMPRODUCT(MID(0&amp;feed!D495,LARGE(INDEX(ISNUMBER(--MID(feed!D495,ROW($1:$19),1))*
ROW($1:$19),0),ROW($1:$19))+1,1)*10^ROW($1:$19)/10)</f>
        <v>21</v>
      </c>
      <c r="E526">
        <f>SUMPRODUCT(MID(0&amp;feed!E495,LARGE(INDEX(ISNUMBER(--MID(feed!E495,ROW($1:$19),1))*
ROW($1:$19),0),ROW($1:$19))+1,1)*10^ROW($1:$19)/10)</f>
        <v>0</v>
      </c>
      <c r="F526" t="str">
        <f>feed!F495</f>
        <v>Second World War surplus</v>
      </c>
      <c r="G526" t="str">
        <f>feed!G495</f>
        <v>Mad Dog</v>
      </c>
      <c r="H526">
        <f>SUMPRODUCT(MID(0&amp;feed!H495,LARGE(INDEX(ISNUMBER(--MID(feed!H495,ROW($1:$19),1))*
ROW($1:$19),0),ROW($1:$19))+1,1)*10^ROW($1:$19)/10)</f>
        <v>2</v>
      </c>
      <c r="I526" t="str">
        <f>feed!I495</f>
        <v>Good</v>
      </c>
      <c r="J526">
        <f>SUMPRODUCT(MID(0&amp;feed!J495,LARGE(INDEX(ISNUMBER(--MID(feed!J495,ROW($1:$19),1))*
ROW($1:$19),0),ROW($1:$19))+1,1)*10^ROW($1:$19)/10)</f>
        <v>1</v>
      </c>
      <c r="K526">
        <f>SUMPRODUCT(MID(0&amp;feed!K495,LARGE(INDEX(ISNUMBER(--MID(feed!K495,ROW($1:$19),1))*
ROW($1:$19),0),ROW($1:$19))+1,1)*10^ROW($1:$19)/10)</f>
        <v>3</v>
      </c>
      <c r="L526">
        <f>SUMPRODUCT(MID(0&amp;feed!L495,LARGE(INDEX(ISNUMBER(--MID(feed!L495,ROW($1:$19),1))*
ROW($1:$19),0),ROW($1:$19))+1,1)*10^ROW($1:$19)/10)</f>
        <v>2</v>
      </c>
      <c r="M526" t="str">
        <f>feed!M495</f>
        <v>Mixed Economy</v>
      </c>
      <c r="N526">
        <f>SUMPRODUCT(MID(0&amp;feed!N495,LARGE(INDEX(ISNUMBER(--MID(feed!N495,ROW($1:$5),1))*
ROW($1:$5),0),ROW($1:$5))+1,1)*10^ROW($1:$5)/10)</f>
        <v>1302</v>
      </c>
      <c r="O526">
        <f>SUMPRODUCT(MID(0&amp;feed!O495,LARGE(INDEX(ISNUMBER(--MID(feed!O495,ROW($1:$5),1))*
ROW($1:$5),0),ROW($1:$5))+1,1)*10^ROW($1:$5)/10)</f>
        <v>2552</v>
      </c>
      <c r="P526" t="str">
        <f>feed!P495</f>
        <v>Plentiful</v>
      </c>
      <c r="Q526">
        <f>IF(P526=0,40, IF(P526="Depleted",0, IF(P526="Near Depletion",10, IF(P526="Plentiful",70, IF(P526="Untapped",90,"Error")))))</f>
        <v>70</v>
      </c>
      <c r="R526" t="str">
        <f>feed!Q495</f>
        <v>Meagre</v>
      </c>
      <c r="S526">
        <f>IF(R526="None",0, IF(R526="Meagre",1.5, IF(R526="Small",3, IF(R526="Mediocre",4.5, IF(R526="Somewhat Large",6, IF(R526="Large",7.5, IF(R526="Powerful",9, IF(R526="Very Powerful",10,"Error"))))))))</f>
        <v>1.5</v>
      </c>
      <c r="T526" t="str">
        <f>feed!R495</f>
        <v>Egypt</v>
      </c>
      <c r="U526" t="str">
        <f>feed!S495</f>
        <v>Neutral</v>
      </c>
      <c r="V52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22359</v>
      </c>
      <c r="W526" t="str">
        <f>feed!U495</f>
        <v>http://blocgame.com/stats.php?id=64451</v>
      </c>
      <c r="X526" s="4">
        <f>SUMPRODUCT(MID(0&amp;feed!V495,LARGE(INDEX(ISNUMBER(--MID(feed!V495,ROW($1:$5),1))*
ROW($1:$5),0),ROW($1:$5))+1,1)*10^ROW($1:$5)/10)</f>
        <v>0</v>
      </c>
      <c r="Y526">
        <f>feed!W495</f>
        <v>0</v>
      </c>
      <c r="Z526" s="4">
        <f>V526-H526*750-K526*375-L526*375</f>
        <v>18984</v>
      </c>
      <c r="AA526" s="8">
        <f>V526/N526</f>
        <v>17.172811059907833</v>
      </c>
      <c r="AB526" s="4">
        <f>N526/6</f>
        <v>217</v>
      </c>
      <c r="AC526" s="4">
        <f>V526/6</f>
        <v>3726.5</v>
      </c>
    </row>
    <row r="527" spans="1:29" hidden="1" x14ac:dyDescent="0.25">
      <c r="A527" t="str">
        <f>feed!A380</f>
        <v>Alor Janggus</v>
      </c>
      <c r="B527" t="str">
        <f>feed!B380</f>
        <v>bobit</v>
      </c>
      <c r="C527" t="str">
        <f>feed!C380</f>
        <v>The Order</v>
      </c>
      <c r="D527">
        <f>SUMPRODUCT(MID(0&amp;feed!D380,LARGE(INDEX(ISNUMBER(--MID(feed!D380,ROW($1:$19),1))*
ROW($1:$19),0),ROW($1:$19))+1,1)*10^ROW($1:$19)/10)</f>
        <v>29</v>
      </c>
      <c r="E527">
        <f>SUMPRODUCT(MID(0&amp;feed!E380,LARGE(INDEX(ISNUMBER(--MID(feed!E380,ROW($1:$19),1))*
ROW($1:$19),0),ROW($1:$19))+1,1)*10^ROW($1:$19)/10)</f>
        <v>3</v>
      </c>
      <c r="F527" t="str">
        <f>feed!F380</f>
        <v>Second World War surplus</v>
      </c>
      <c r="G527" t="str">
        <f>feed!G380</f>
        <v>Gandhi-like</v>
      </c>
      <c r="H527">
        <f>SUMPRODUCT(MID(0&amp;feed!H380,LARGE(INDEX(ISNUMBER(--MID(feed!H380,ROW($1:$19),1))*
ROW($1:$19),0),ROW($1:$19))+1,1)*10^ROW($1:$19)/10)</f>
        <v>2</v>
      </c>
      <c r="I527" t="str">
        <f>feed!I380</f>
        <v>Undisciplined Rabble</v>
      </c>
      <c r="J527">
        <f>SUMPRODUCT(MID(0&amp;feed!J380,LARGE(INDEX(ISNUMBER(--MID(feed!J380,ROW($1:$19),1))*
ROW($1:$19),0),ROW($1:$19))+1,1)*10^ROW($1:$19)/10)</f>
        <v>1</v>
      </c>
      <c r="K527">
        <f>SUMPRODUCT(MID(0&amp;feed!K380,LARGE(INDEX(ISNUMBER(--MID(feed!K380,ROW($1:$19),1))*
ROW($1:$19),0),ROW($1:$19))+1,1)*10^ROW($1:$19)/10)</f>
        <v>3</v>
      </c>
      <c r="L527">
        <f>SUMPRODUCT(MID(0&amp;feed!L380,LARGE(INDEX(ISNUMBER(--MID(feed!L380,ROW($1:$19),1))*
ROW($1:$19),0),ROW($1:$19))+1,1)*10^ROW($1:$19)/10)</f>
        <v>26</v>
      </c>
      <c r="M527" t="str">
        <f>feed!M380</f>
        <v>Central Planning</v>
      </c>
      <c r="N527">
        <f>SUMPRODUCT(MID(0&amp;feed!N380,LARGE(INDEX(ISNUMBER(--MID(feed!N380,ROW($1:$5),1))*
ROW($1:$5),0),ROW($1:$5))+1,1)*10^ROW($1:$5)/10)</f>
        <v>1724</v>
      </c>
      <c r="O527">
        <f>SUMPRODUCT(MID(0&amp;feed!O380,LARGE(INDEX(ISNUMBER(--MID(feed!O380,ROW($1:$5),1))*
ROW($1:$5),0),ROW($1:$5))+1,1)*10^ROW($1:$5)/10)</f>
        <v>3102</v>
      </c>
      <c r="P527" t="str">
        <f>feed!P380</f>
        <v>Untapped</v>
      </c>
      <c r="Q527">
        <f>IF(P527=0,40, IF(P527="Depleted",0, IF(P527="Near Depletion",10, IF(P527="Plentiful",70, IF(P527="Untapped",90,"Error")))))</f>
        <v>90</v>
      </c>
      <c r="R527" t="str">
        <f>feed!Q380</f>
        <v>Very Powerful</v>
      </c>
      <c r="S527">
        <f>IF(R527="None",0, IF(R527="Meagre",1.5, IF(R527="Small",3, IF(R527="Mediocre",4.5, IF(R527="Somewhat Large",6, IF(R527="Large",7.5, IF(R527="Powerful",9, IF(R527="Very Powerful",10,"Error"))))))))</f>
        <v>10</v>
      </c>
      <c r="T527" t="str">
        <f>feed!R380</f>
        <v>Arabia</v>
      </c>
      <c r="U527" t="str">
        <f>feed!S380</f>
        <v>Soviet Union</v>
      </c>
      <c r="V52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527" t="str">
        <f>feed!U380</f>
        <v>http://blocgame.com/stats.php?id=63141</v>
      </c>
      <c r="X527" s="4">
        <f>SUMPRODUCT(MID(0&amp;feed!V380,LARGE(INDEX(ISNUMBER(--MID(feed!V380,ROW($1:$5),1))*
ROW($1:$5),0),ROW($1:$5))+1,1)*10^ROW($1:$5)/10)</f>
        <v>0</v>
      </c>
      <c r="Y527">
        <f>feed!W380</f>
        <v>0</v>
      </c>
      <c r="Z527" s="4">
        <f>V527-H527*750-K527*375-L527*375</f>
        <v>10814</v>
      </c>
      <c r="AA527" s="8">
        <f>V527/N527</f>
        <v>13.450696055684455</v>
      </c>
      <c r="AB527" s="4">
        <f>N527/6</f>
        <v>287.33333333333331</v>
      </c>
      <c r="AC527" s="4">
        <f>V527/6</f>
        <v>3864.8333333333335</v>
      </c>
    </row>
    <row r="528" spans="1:29" hidden="1" x14ac:dyDescent="0.25">
      <c r="A528" t="str">
        <f>feed!A344</f>
        <v>Rimba Bara</v>
      </c>
      <c r="B528" t="str">
        <f>feed!B344</f>
        <v>hasnah53</v>
      </c>
      <c r="C528" t="str">
        <f>feed!C344</f>
        <v>Interpol</v>
      </c>
      <c r="D528">
        <f>SUMPRODUCT(MID(0&amp;feed!D344,LARGE(INDEX(ISNUMBER(--MID(feed!D344,ROW($1:$19),1))*
ROW($1:$19),0),ROW($1:$19))+1,1)*10^ROW($1:$19)/10)</f>
        <v>46</v>
      </c>
      <c r="E528">
        <f>SUMPRODUCT(MID(0&amp;feed!E344,LARGE(INDEX(ISNUMBER(--MID(feed!E344,ROW($1:$19),1))*
ROW($1:$19),0),ROW($1:$19))+1,1)*10^ROW($1:$19)/10)</f>
        <v>0</v>
      </c>
      <c r="F528" t="str">
        <f>feed!F344</f>
        <v>Korean War surplus</v>
      </c>
      <c r="G528" t="str">
        <f>feed!G344</f>
        <v>Gandhi-like</v>
      </c>
      <c r="H528">
        <f>SUMPRODUCT(MID(0&amp;feed!H344,LARGE(INDEX(ISNUMBER(--MID(feed!H344,ROW($1:$19),1))*
ROW($1:$19),0),ROW($1:$19))+1,1)*10^ROW($1:$19)/10)</f>
        <v>2</v>
      </c>
      <c r="I528" t="str">
        <f>feed!I344</f>
        <v>Elite</v>
      </c>
      <c r="J528">
        <f>SUMPRODUCT(MID(0&amp;feed!J344,LARGE(INDEX(ISNUMBER(--MID(feed!J344,ROW($1:$19),1))*
ROW($1:$19),0),ROW($1:$19))+1,1)*10^ROW($1:$19)/10)</f>
        <v>1</v>
      </c>
      <c r="K528">
        <f>SUMPRODUCT(MID(0&amp;feed!K344,LARGE(INDEX(ISNUMBER(--MID(feed!K344,ROW($1:$19),1))*
ROW($1:$19),0),ROW($1:$19))+1,1)*10^ROW($1:$19)/10)</f>
        <v>15</v>
      </c>
      <c r="L528">
        <f>SUMPRODUCT(MID(0&amp;feed!L344,LARGE(INDEX(ISNUMBER(--MID(feed!L344,ROW($1:$19),1))*
ROW($1:$19),0),ROW($1:$19))+1,1)*10^ROW($1:$19)/10)</f>
        <v>2</v>
      </c>
      <c r="M528" t="str">
        <f>feed!M344</f>
        <v>Central Planning</v>
      </c>
      <c r="N528">
        <f>SUMPRODUCT(MID(0&amp;feed!N344,LARGE(INDEX(ISNUMBER(--MID(feed!N344,ROW($1:$5),1))*
ROW($1:$5),0),ROW($1:$5))+1,1)*10^ROW($1:$5)/10)</f>
        <v>1847</v>
      </c>
      <c r="O528">
        <f>SUMPRODUCT(MID(0&amp;feed!O344,LARGE(INDEX(ISNUMBER(--MID(feed!O344,ROW($1:$5),1))*
ROW($1:$5),0),ROW($1:$5))+1,1)*10^ROW($1:$5)/10)</f>
        <v>12</v>
      </c>
      <c r="P528" t="str">
        <f>feed!P344</f>
        <v>Untapped</v>
      </c>
      <c r="Q528">
        <f>IF(P528=0,40, IF(P528="Depleted",0, IF(P528="Near Depletion",10, IF(P528="Plentiful",70, IF(P528="Untapped",90,"Error")))))</f>
        <v>90</v>
      </c>
      <c r="R528" t="str">
        <f>feed!Q344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feed!R344</f>
        <v>East Indies</v>
      </c>
      <c r="U528" t="str">
        <f>feed!S344</f>
        <v>Soviet Union</v>
      </c>
      <c r="V52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528" t="str">
        <f>feed!U344</f>
        <v>http://blocgame.com/stats.php?id=61603</v>
      </c>
      <c r="X528" s="4">
        <f>SUMPRODUCT(MID(0&amp;feed!V344,LARGE(INDEX(ISNUMBER(--MID(feed!V344,ROW($1:$5),1))*
ROW($1:$5),0),ROW($1:$5))+1,1)*10^ROW($1:$5)/10)</f>
        <v>0</v>
      </c>
      <c r="Y528">
        <f>feed!W344</f>
        <v>0</v>
      </c>
      <c r="Z528" s="4">
        <f>V528-H528*750-K528*375-L528*375</f>
        <v>16767</v>
      </c>
      <c r="AA528" s="8">
        <f>V528/N528</f>
        <v>13.34163508391987</v>
      </c>
      <c r="AB528" s="4">
        <f>N528/6</f>
        <v>307.83333333333331</v>
      </c>
      <c r="AC528" s="4">
        <f>V528/6</f>
        <v>4107</v>
      </c>
    </row>
    <row r="529" spans="1:29" hidden="1" x14ac:dyDescent="0.25">
      <c r="A529" t="str">
        <f>feed!A449</f>
        <v>Jitra</v>
      </c>
      <c r="B529" t="str">
        <f>feed!B449</f>
        <v>feemerrkoll</v>
      </c>
      <c r="C529" t="str">
        <f>feed!C449</f>
        <v>The Order</v>
      </c>
      <c r="D529">
        <f>SUMPRODUCT(MID(0&amp;feed!D449,LARGE(INDEX(ISNUMBER(--MID(feed!D449,ROW($1:$19),1))*
ROW($1:$19),0),ROW($1:$19))+1,1)*10^ROW($1:$19)/10)</f>
        <v>51</v>
      </c>
      <c r="E529">
        <f>SUMPRODUCT(MID(0&amp;feed!E449,LARGE(INDEX(ISNUMBER(--MID(feed!E449,ROW($1:$19),1))*
ROW($1:$19),0),ROW($1:$19))+1,1)*10^ROW($1:$19)/10)</f>
        <v>2</v>
      </c>
      <c r="F529" t="str">
        <f>feed!F449</f>
        <v>Second World War surplus</v>
      </c>
      <c r="G529" t="str">
        <f>feed!G449</f>
        <v>Gandhi-like</v>
      </c>
      <c r="H529">
        <f>SUMPRODUCT(MID(0&amp;feed!H449,LARGE(INDEX(ISNUMBER(--MID(feed!H449,ROW($1:$19),1))*
ROW($1:$19),0),ROW($1:$19))+1,1)*10^ROW($1:$19)/10)</f>
        <v>2</v>
      </c>
      <c r="I529" t="str">
        <f>feed!I449</f>
        <v>Elite</v>
      </c>
      <c r="J529">
        <f>SUMPRODUCT(MID(0&amp;feed!J449,LARGE(INDEX(ISNUMBER(--MID(feed!J449,ROW($1:$19),1))*
ROW($1:$19),0),ROW($1:$19))+1,1)*10^ROW($1:$19)/10)</f>
        <v>1</v>
      </c>
      <c r="K529">
        <f>SUMPRODUCT(MID(0&amp;feed!K449,LARGE(INDEX(ISNUMBER(--MID(feed!K449,ROW($1:$19),1))*
ROW($1:$19),0),ROW($1:$19))+1,1)*10^ROW($1:$19)/10)</f>
        <v>22</v>
      </c>
      <c r="L529">
        <f>SUMPRODUCT(MID(0&amp;feed!L449,LARGE(INDEX(ISNUMBER(--MID(feed!L449,ROW($1:$19),1))*
ROW($1:$19),0),ROW($1:$19))+1,1)*10^ROW($1:$19)/10)</f>
        <v>3</v>
      </c>
      <c r="M529" t="str">
        <f>feed!M449</f>
        <v>Central Planning</v>
      </c>
      <c r="N529">
        <f>SUMPRODUCT(MID(0&amp;feed!N449,LARGE(INDEX(ISNUMBER(--MID(feed!N449,ROW($1:$5),1))*
ROW($1:$5),0),ROW($1:$5))+1,1)*10^ROW($1:$5)/10)</f>
        <v>1481</v>
      </c>
      <c r="O529">
        <f>SUMPRODUCT(MID(0&amp;feed!O449,LARGE(INDEX(ISNUMBER(--MID(feed!O449,ROW($1:$5),1))*
ROW($1:$5),0),ROW($1:$5))+1,1)*10^ROW($1:$5)/10)</f>
        <v>126</v>
      </c>
      <c r="P529" t="str">
        <f>feed!P449</f>
        <v>Untapped</v>
      </c>
      <c r="Q529">
        <f>IF(P529=0,40, IF(P529="Depleted",0, IF(P529="Near Depletion",10, IF(P529="Plentiful",70, IF(P529="Untapped",90,"Error")))))</f>
        <v>90</v>
      </c>
      <c r="R529" t="str">
        <f>feed!Q449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feed!R449</f>
        <v>East Africa</v>
      </c>
      <c r="U529" t="str">
        <f>feed!S449</f>
        <v>Neutral</v>
      </c>
      <c r="V52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19602</v>
      </c>
      <c r="W529" t="str">
        <f>feed!U449</f>
        <v>http://blocgame.com/stats.php?id=62661</v>
      </c>
      <c r="X529" s="4">
        <f>SUMPRODUCT(MID(0&amp;feed!V449,LARGE(INDEX(ISNUMBER(--MID(feed!V449,ROW($1:$5),1))*
ROW($1:$5),0),ROW($1:$5))+1,1)*10^ROW($1:$5)/10)</f>
        <v>0</v>
      </c>
      <c r="Y529">
        <f>feed!W449</f>
        <v>0</v>
      </c>
      <c r="Z529" s="4">
        <f>V529-H529*750-K529*375-L529*375</f>
        <v>8727</v>
      </c>
      <c r="AA529" s="8">
        <f>V529/N529</f>
        <v>13.235651586765698</v>
      </c>
      <c r="AB529" s="4">
        <f>N529/6</f>
        <v>246.83333333333334</v>
      </c>
      <c r="AC529" s="4">
        <f>V529/6</f>
        <v>3267</v>
      </c>
    </row>
    <row r="530" spans="1:29" hidden="1" x14ac:dyDescent="0.25">
      <c r="A530" t="str">
        <f>feed!A353</f>
        <v>Priuze</v>
      </c>
      <c r="B530" t="str">
        <f>feed!B353</f>
        <v>Mattholai Fischev</v>
      </c>
      <c r="C530" t="str">
        <f>feed!C353</f>
        <v>Pact of Red October</v>
      </c>
      <c r="D530">
        <f>SUMPRODUCT(MID(0&amp;feed!D353,LARGE(INDEX(ISNUMBER(--MID(feed!D353,ROW($1:$19),1))*
ROW($1:$19),0),ROW($1:$19))+1,1)*10^ROW($1:$19)/10)</f>
        <v>68</v>
      </c>
      <c r="E530">
        <f>SUMPRODUCT(MID(0&amp;feed!E353,LARGE(INDEX(ISNUMBER(--MID(feed!E353,ROW($1:$19),1))*
ROW($1:$19),0),ROW($1:$19))+1,1)*10^ROW($1:$19)/10)</f>
        <v>1</v>
      </c>
      <c r="F530" t="str">
        <f>feed!F353</f>
        <v>Second World War surplus</v>
      </c>
      <c r="G530" t="str">
        <f>feed!G353</f>
        <v>Gandhi-like</v>
      </c>
      <c r="H530">
        <f>SUMPRODUCT(MID(0&amp;feed!H353,LARGE(INDEX(ISNUMBER(--MID(feed!H353,ROW($1:$19),1))*
ROW($1:$19),0),ROW($1:$19))+1,1)*10^ROW($1:$19)/10)</f>
        <v>2</v>
      </c>
      <c r="I530" t="str">
        <f>feed!I353</f>
        <v>Elite</v>
      </c>
      <c r="J530">
        <f>SUMPRODUCT(MID(0&amp;feed!J353,LARGE(INDEX(ISNUMBER(--MID(feed!J353,ROW($1:$19),1))*
ROW($1:$19),0),ROW($1:$19))+1,1)*10^ROW($1:$19)/10)</f>
        <v>1</v>
      </c>
      <c r="K530">
        <f>SUMPRODUCT(MID(0&amp;feed!K353,LARGE(INDEX(ISNUMBER(--MID(feed!K353,ROW($1:$19),1))*
ROW($1:$19),0),ROW($1:$19))+1,1)*10^ROW($1:$19)/10)</f>
        <v>12</v>
      </c>
      <c r="L530">
        <f>SUMPRODUCT(MID(0&amp;feed!L353,LARGE(INDEX(ISNUMBER(--MID(feed!L353,ROW($1:$19),1))*
ROW($1:$19),0),ROW($1:$19))+1,1)*10^ROW($1:$19)/10)</f>
        <v>5</v>
      </c>
      <c r="M530" t="str">
        <f>feed!M353</f>
        <v>Central Planning</v>
      </c>
      <c r="N530">
        <f>SUMPRODUCT(MID(0&amp;feed!N353,LARGE(INDEX(ISNUMBER(--MID(feed!N353,ROW($1:$5),1))*
ROW($1:$5),0),ROW($1:$5))+1,1)*10^ROW($1:$5)/10)</f>
        <v>1811</v>
      </c>
      <c r="O530">
        <f>SUMPRODUCT(MID(0&amp;feed!O353,LARGE(INDEX(ISNUMBER(--MID(feed!O353,ROW($1:$5),1))*
ROW($1:$5),0),ROW($1:$5))+1,1)*10^ROW($1:$5)/10)</f>
        <v>2303</v>
      </c>
      <c r="P530" t="str">
        <f>feed!P353</f>
        <v>Near Depletion</v>
      </c>
      <c r="Q530">
        <f>IF(P530=0,40, IF(P530="Depleted",0, IF(P530="Near Depletion",10, IF(P530="Plentiful",70, IF(P530="Untapped",90,"Error")))))</f>
        <v>10</v>
      </c>
      <c r="R530" t="str">
        <f>feed!Q353</f>
        <v>Somewhat Large</v>
      </c>
      <c r="S530">
        <f>IF(R530="None",0, IF(R530="Meagre",1.5, IF(R530="Small",3, IF(R530="Mediocre",4.5, IF(R530="Somewhat Large",6, IF(R530="Large",7.5, IF(R530="Powerful",9, IF(R530="Very Powerful",10,"Error"))))))))</f>
        <v>6</v>
      </c>
      <c r="T530" t="str">
        <f>feed!R353</f>
        <v>Mesopotamia</v>
      </c>
      <c r="U530" t="str">
        <f>feed!S353</f>
        <v>Soviet Union</v>
      </c>
      <c r="V530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22773</v>
      </c>
      <c r="W530" t="str">
        <f>feed!U353</f>
        <v>http://blocgame.com/stats.php?id=64742</v>
      </c>
      <c r="X530" s="4">
        <f>SUMPRODUCT(MID(0&amp;feed!V353,LARGE(INDEX(ISNUMBER(--MID(feed!V353,ROW($1:$5),1))*
ROW($1:$5),0),ROW($1:$5))+1,1)*10^ROW($1:$5)/10)</f>
        <v>0</v>
      </c>
      <c r="Y530">
        <f>feed!W353</f>
        <v>0</v>
      </c>
      <c r="Z530" s="4">
        <f>V530-H530*750-K530*375-L530*375</f>
        <v>14898</v>
      </c>
      <c r="AA530" s="8">
        <f>V530/N530</f>
        <v>12.574820541137493</v>
      </c>
      <c r="AB530" s="4">
        <f>N530/6</f>
        <v>301.83333333333331</v>
      </c>
      <c r="AC530" s="4">
        <f>V530/6</f>
        <v>3795.5</v>
      </c>
    </row>
    <row r="531" spans="1:29" hidden="1" x14ac:dyDescent="0.25">
      <c r="A531" t="str">
        <f>feed!A357</f>
        <v>Le tits now</v>
      </c>
      <c r="B531" t="str">
        <f>feed!B357</f>
        <v>bake and shake</v>
      </c>
      <c r="C531" t="str">
        <f>feed!C357</f>
        <v>The Federal Colonies</v>
      </c>
      <c r="D531">
        <f>SUMPRODUCT(MID(0&amp;feed!D357,LARGE(INDEX(ISNUMBER(--MID(feed!D357,ROW($1:$19),1))*
ROW($1:$19),0),ROW($1:$19))+1,1)*10^ROW($1:$19)/10)</f>
        <v>49</v>
      </c>
      <c r="E531">
        <f>SUMPRODUCT(MID(0&amp;feed!E357,LARGE(INDEX(ISNUMBER(--MID(feed!E357,ROW($1:$19),1))*
ROW($1:$19),0),ROW($1:$19))+1,1)*10^ROW($1:$19)/10)</f>
        <v>2</v>
      </c>
      <c r="F531" t="str">
        <f>feed!F357</f>
        <v>Second World War surplus</v>
      </c>
      <c r="G531" t="str">
        <f>feed!G357</f>
        <v>Gandhi-like</v>
      </c>
      <c r="H531">
        <f>SUMPRODUCT(MID(0&amp;feed!H357,LARGE(INDEX(ISNUMBER(--MID(feed!H357,ROW($1:$19),1))*
ROW($1:$19),0),ROW($1:$19))+1,1)*10^ROW($1:$19)/10)</f>
        <v>2</v>
      </c>
      <c r="I531" t="str">
        <f>feed!I357</f>
        <v>Elite</v>
      </c>
      <c r="J531">
        <f>SUMPRODUCT(MID(0&amp;feed!J357,LARGE(INDEX(ISNUMBER(--MID(feed!J357,ROW($1:$19),1))*
ROW($1:$19),0),ROW($1:$19))+1,1)*10^ROW($1:$19)/10)</f>
        <v>1</v>
      </c>
      <c r="K531">
        <f>SUMPRODUCT(MID(0&amp;feed!K357,LARGE(INDEX(ISNUMBER(--MID(feed!K357,ROW($1:$19),1))*
ROW($1:$19),0),ROW($1:$19))+1,1)*10^ROW($1:$19)/10)</f>
        <v>16</v>
      </c>
      <c r="L531">
        <f>SUMPRODUCT(MID(0&amp;feed!L357,LARGE(INDEX(ISNUMBER(--MID(feed!L357,ROW($1:$19),1))*
ROW($1:$19),0),ROW($1:$19))+1,1)*10^ROW($1:$19)/10)</f>
        <v>5</v>
      </c>
      <c r="M531" t="str">
        <f>feed!M357</f>
        <v>Central Planning</v>
      </c>
      <c r="N531">
        <f>SUMPRODUCT(MID(0&amp;feed!N357,LARGE(INDEX(ISNUMBER(--MID(feed!N357,ROW($1:$5),1))*
ROW($1:$5),0),ROW($1:$5))+1,1)*10^ROW($1:$5)/10)</f>
        <v>1783</v>
      </c>
      <c r="O531">
        <f>SUMPRODUCT(MID(0&amp;feed!O357,LARGE(INDEX(ISNUMBER(--MID(feed!O357,ROW($1:$5),1))*
ROW($1:$5),0),ROW($1:$5))+1,1)*10^ROW($1:$5)/10)</f>
        <v>123</v>
      </c>
      <c r="P531" t="str">
        <f>feed!P357</f>
        <v>Untapped</v>
      </c>
      <c r="Q531">
        <f>IF(P531=0,40, IF(P531="Depleted",0, IF(P531="Near Depletion",10, IF(P531="Plentiful",70, IF(P531="Untapped",90,"Error")))))</f>
        <v>90</v>
      </c>
      <c r="R531" t="str">
        <f>feed!Q357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feed!R357</f>
        <v>Mesoamerica</v>
      </c>
      <c r="U531" t="str">
        <f>feed!S357</f>
        <v>Soviet Union</v>
      </c>
      <c r="V531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22287</v>
      </c>
      <c r="W531" t="str">
        <f>feed!U357</f>
        <v>http://blocgame.com/stats.php?id=64023</v>
      </c>
      <c r="X531" s="4">
        <f>SUMPRODUCT(MID(0&amp;feed!V357,LARGE(INDEX(ISNUMBER(--MID(feed!V357,ROW($1:$5),1))*
ROW($1:$5),0),ROW($1:$5))+1,1)*10^ROW($1:$5)/10)</f>
        <v>0</v>
      </c>
      <c r="Y531">
        <f>feed!W357</f>
        <v>0</v>
      </c>
      <c r="Z531" s="4">
        <f>V531-H531*750-K531*375-L531*375</f>
        <v>12912</v>
      </c>
      <c r="AA531" s="8">
        <f>V531/N531</f>
        <v>12.499719573752103</v>
      </c>
      <c r="AB531" s="4">
        <f>N531/6</f>
        <v>297.16666666666669</v>
      </c>
      <c r="AC531" s="4">
        <f>V531/6</f>
        <v>3714.5</v>
      </c>
    </row>
    <row r="532" spans="1:29" hidden="1" x14ac:dyDescent="0.25">
      <c r="A532" t="str">
        <f>feed!A574</f>
        <v>Afpakistan</v>
      </c>
      <c r="B532" t="str">
        <f>feed!B574</f>
        <v>WolfyTheAlpha</v>
      </c>
      <c r="C532" t="str">
        <f>feed!C574</f>
        <v>The Khilafah</v>
      </c>
      <c r="D532">
        <f>SUMPRODUCT(MID(0&amp;feed!D574,LARGE(INDEX(ISNUMBER(--MID(feed!D574,ROW($1:$19),1))*
ROW($1:$19),0),ROW($1:$19))+1,1)*10^ROW($1:$19)/10)</f>
        <v>50</v>
      </c>
      <c r="E532">
        <f>SUMPRODUCT(MID(0&amp;feed!E574,LARGE(INDEX(ISNUMBER(--MID(feed!E574,ROW($1:$19),1))*
ROW($1:$19),0),ROW($1:$19))+1,1)*10^ROW($1:$19)/10)</f>
        <v>1</v>
      </c>
      <c r="F532" t="str">
        <f>feed!F574</f>
        <v>Second World War surplus</v>
      </c>
      <c r="G532" t="str">
        <f>feed!G574</f>
        <v>Gandhi-like</v>
      </c>
      <c r="H532">
        <f>SUMPRODUCT(MID(0&amp;feed!H574,LARGE(INDEX(ISNUMBER(--MID(feed!H574,ROW($1:$19),1))*
ROW($1:$19),0),ROW($1:$19))+1,1)*10^ROW($1:$19)/10)</f>
        <v>2</v>
      </c>
      <c r="I532" t="str">
        <f>feed!I574</f>
        <v>Standard</v>
      </c>
      <c r="J532">
        <f>SUMPRODUCT(MID(0&amp;feed!J574,LARGE(INDEX(ISNUMBER(--MID(feed!J574,ROW($1:$19),1))*
ROW($1:$19),0),ROW($1:$19))+1,1)*10^ROW($1:$19)/10)</f>
        <v>1</v>
      </c>
      <c r="K532">
        <f>SUMPRODUCT(MID(0&amp;feed!K574,LARGE(INDEX(ISNUMBER(--MID(feed!K574,ROW($1:$19),1))*
ROW($1:$19),0),ROW($1:$19))+1,1)*10^ROW($1:$19)/10)</f>
        <v>16</v>
      </c>
      <c r="L532">
        <f>SUMPRODUCT(MID(0&amp;feed!L574,LARGE(INDEX(ISNUMBER(--MID(feed!L574,ROW($1:$19),1))*
ROW($1:$19),0),ROW($1:$19))+1,1)*10^ROW($1:$19)/10)</f>
        <v>14</v>
      </c>
      <c r="M532" t="str">
        <f>feed!M574</f>
        <v>Central Planning</v>
      </c>
      <c r="N532">
        <f>SUMPRODUCT(MID(0&amp;feed!N574,LARGE(INDEX(ISNUMBER(--MID(feed!N574,ROW($1:$5),1))*
ROW($1:$5),0),ROW($1:$5))+1,1)*10^ROW($1:$5)/10)</f>
        <v>1063</v>
      </c>
      <c r="O532">
        <f>SUMPRODUCT(MID(0&amp;feed!O574,LARGE(INDEX(ISNUMBER(--MID(feed!O574,ROW($1:$5),1))*
ROW($1:$5),0),ROW($1:$5))+1,1)*10^ROW($1:$5)/10)</f>
        <v>683</v>
      </c>
      <c r="P532" t="str">
        <f>feed!P574</f>
        <v>Untapped</v>
      </c>
      <c r="Q532">
        <f>IF(P532=0,40, IF(P532="Depleted",0, IF(P532="Near Depletion",10, IF(P532="Plentiful",70, IF(P532="Untapped",90,"Error")))))</f>
        <v>90</v>
      </c>
      <c r="R532" t="str">
        <f>feed!Q574</f>
        <v>Large</v>
      </c>
      <c r="S532">
        <f>IF(R532="None",0, IF(R532="Meagre",1.5, IF(R532="Small",3, IF(R532="Mediocre",4.5, IF(R532="Somewhat Large",6, IF(R532="Large",7.5, IF(R532="Powerful",9, IF(R532="Very Powerful",10,"Error"))))))))</f>
        <v>7.5</v>
      </c>
      <c r="T532" t="str">
        <f>feed!R574</f>
        <v>Atlas</v>
      </c>
      <c r="U532" t="str">
        <f>feed!S574</f>
        <v>Soviet Union</v>
      </c>
      <c r="V532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13146</v>
      </c>
      <c r="W532" t="str">
        <f>feed!U574</f>
        <v>http://blocgame.com/stats.php?id=64497</v>
      </c>
      <c r="X532" s="4">
        <f>SUMPRODUCT(MID(0&amp;feed!V574,LARGE(INDEX(ISNUMBER(--MID(feed!V574,ROW($1:$5),1))*
ROW($1:$5),0),ROW($1:$5))+1,1)*10^ROW($1:$5)/10)</f>
        <v>0</v>
      </c>
      <c r="Y532">
        <f>feed!W574</f>
        <v>0</v>
      </c>
      <c r="Z532" s="4">
        <f>V532-H532*750-K532*375-L532*375</f>
        <v>396</v>
      </c>
      <c r="AA532" s="8">
        <f>V532/N532</f>
        <v>12.366886171213547</v>
      </c>
      <c r="AB532" s="4">
        <f>N532/6</f>
        <v>177.16666666666666</v>
      </c>
      <c r="AC532" s="4">
        <f>V532/6</f>
        <v>2191</v>
      </c>
    </row>
    <row r="533" spans="1:29" hidden="1" x14ac:dyDescent="0.25">
      <c r="A533" t="str">
        <f>feed!A372</f>
        <v>semerah padi</v>
      </c>
      <c r="B533" t="str">
        <f>feed!B372</f>
        <v>azrilahm</v>
      </c>
      <c r="C533" t="str">
        <f>feed!C372</f>
        <v>PIRATES</v>
      </c>
      <c r="D533">
        <f>SUMPRODUCT(MID(0&amp;feed!D372,LARGE(INDEX(ISNUMBER(--MID(feed!D372,ROW($1:$19),1))*
ROW($1:$19),0),ROW($1:$19))+1,1)*10^ROW($1:$19)/10)</f>
        <v>42</v>
      </c>
      <c r="E533">
        <f>SUMPRODUCT(MID(0&amp;feed!E372,LARGE(INDEX(ISNUMBER(--MID(feed!E372,ROW($1:$19),1))*
ROW($1:$19),0),ROW($1:$19))+1,1)*10^ROW($1:$19)/10)</f>
        <v>3</v>
      </c>
      <c r="F533" t="str">
        <f>feed!F372</f>
        <v>Second World War surplus</v>
      </c>
      <c r="G533" t="str">
        <f>feed!G372</f>
        <v>Gandhi-like</v>
      </c>
      <c r="H533">
        <f>SUMPRODUCT(MID(0&amp;feed!H372,LARGE(INDEX(ISNUMBER(--MID(feed!H372,ROW($1:$19),1))*
ROW($1:$19),0),ROW($1:$19))+1,1)*10^ROW($1:$19)/10)</f>
        <v>2</v>
      </c>
      <c r="I533" t="str">
        <f>feed!I372</f>
        <v>Good</v>
      </c>
      <c r="J533">
        <f>SUMPRODUCT(MID(0&amp;feed!J372,LARGE(INDEX(ISNUMBER(--MID(feed!J372,ROW($1:$19),1))*
ROW($1:$19),0),ROW($1:$19))+1,1)*10^ROW($1:$19)/10)</f>
        <v>1</v>
      </c>
      <c r="K533">
        <f>SUMPRODUCT(MID(0&amp;feed!K372,LARGE(INDEX(ISNUMBER(--MID(feed!K372,ROW($1:$19),1))*
ROW($1:$19),0),ROW($1:$19))+1,1)*10^ROW($1:$19)/10)</f>
        <v>11</v>
      </c>
      <c r="L533">
        <f>SUMPRODUCT(MID(0&amp;feed!L372,LARGE(INDEX(ISNUMBER(--MID(feed!L372,ROW($1:$19),1))*
ROW($1:$19),0),ROW($1:$19))+1,1)*10^ROW($1:$19)/10)</f>
        <v>5</v>
      </c>
      <c r="M533" t="str">
        <f>feed!M372</f>
        <v>Central Planning</v>
      </c>
      <c r="N533">
        <f>SUMPRODUCT(MID(0&amp;feed!N372,LARGE(INDEX(ISNUMBER(--MID(feed!N372,ROW($1:$5),1))*
ROW($1:$5),0),ROW($1:$5))+1,1)*10^ROW($1:$5)/10)</f>
        <v>1741</v>
      </c>
      <c r="O533">
        <f>SUMPRODUCT(MID(0&amp;feed!O372,LARGE(INDEX(ISNUMBER(--MID(feed!O372,ROW($1:$5),1))*
ROW($1:$5),0),ROW($1:$5))+1,1)*10^ROW($1:$5)/10)</f>
        <v>455</v>
      </c>
      <c r="P533" t="str">
        <f>feed!P372</f>
        <v>Untapped</v>
      </c>
      <c r="Q533">
        <f>IF(P533=0,40, IF(P533="Depleted",0, IF(P533="Near Depletion",10, IF(P533="Plentiful",70, IF(P533="Untapped",90,"Error")))))</f>
        <v>90</v>
      </c>
      <c r="R533" t="str">
        <f>feed!Q372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feed!R372</f>
        <v>Indochina</v>
      </c>
      <c r="U533" t="str">
        <f>feed!S372</f>
        <v>Neutral</v>
      </c>
      <c r="V533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533" t="str">
        <f>feed!U372</f>
        <v>http://blocgame.com/stats.php?id=62389</v>
      </c>
      <c r="X533" s="4">
        <f>SUMPRODUCT(MID(0&amp;feed!V372,LARGE(INDEX(ISNUMBER(--MID(feed!V372,ROW($1:$5),1))*
ROW($1:$5),0),ROW($1:$5))+1,1)*10^ROW($1:$5)/10)</f>
        <v>0</v>
      </c>
      <c r="Y533">
        <f>feed!W372</f>
        <v>0</v>
      </c>
      <c r="Z533" s="4">
        <f>V533-H533*750-K533*375-L533*375</f>
        <v>12500</v>
      </c>
      <c r="AA533" s="8">
        <f>V533/N533</f>
        <v>11.487650775416427</v>
      </c>
      <c r="AB533" s="4">
        <f>N533/6</f>
        <v>290.16666666666669</v>
      </c>
      <c r="AC533" s="4">
        <f>V533/6</f>
        <v>3333.3333333333335</v>
      </c>
    </row>
    <row r="534" spans="1:29" hidden="1" x14ac:dyDescent="0.25">
      <c r="A534" t="str">
        <f>feed!A172</f>
        <v>Lhaos</v>
      </c>
      <c r="B534" t="str">
        <f>feed!B172</f>
        <v>Adrian</v>
      </c>
      <c r="C534" t="str">
        <f>feed!C172</f>
        <v>SPQR</v>
      </c>
      <c r="D534">
        <f>SUMPRODUCT(MID(0&amp;feed!D172,LARGE(INDEX(ISNUMBER(--MID(feed!D172,ROW($1:$19),1))*
ROW($1:$19),0),ROW($1:$19))+1,1)*10^ROW($1:$19)/10)</f>
        <v>48</v>
      </c>
      <c r="E534">
        <f>SUMPRODUCT(MID(0&amp;feed!E172,LARGE(INDEX(ISNUMBER(--MID(feed!E172,ROW($1:$19),1))*
ROW($1:$19),0),ROW($1:$19))+1,1)*10^ROW($1:$19)/10)</f>
        <v>0</v>
      </c>
      <c r="F534" t="str">
        <f>feed!F172</f>
        <v>Second World War surplus</v>
      </c>
      <c r="G534" t="str">
        <f>feed!G172</f>
        <v>Mad Dog</v>
      </c>
      <c r="H534">
        <f>SUMPRODUCT(MID(0&amp;feed!H172,LARGE(INDEX(ISNUMBER(--MID(feed!H172,ROW($1:$19),1))*
ROW($1:$19),0),ROW($1:$19))+1,1)*10^ROW($1:$19)/10)</f>
        <v>2</v>
      </c>
      <c r="I534" t="str">
        <f>feed!I172</f>
        <v>Elite</v>
      </c>
      <c r="J534">
        <f>SUMPRODUCT(MID(0&amp;feed!J172,LARGE(INDEX(ISNUMBER(--MID(feed!J172,ROW($1:$19),1))*
ROW($1:$19),0),ROW($1:$19))+1,1)*10^ROW($1:$19)/10)</f>
        <v>1</v>
      </c>
      <c r="K534">
        <f>SUMPRODUCT(MID(0&amp;feed!K172,LARGE(INDEX(ISNUMBER(--MID(feed!K172,ROW($1:$19),1))*
ROW($1:$19),0),ROW($1:$19))+1,1)*10^ROW($1:$19)/10)</f>
        <v>15</v>
      </c>
      <c r="L534">
        <f>SUMPRODUCT(MID(0&amp;feed!L172,LARGE(INDEX(ISNUMBER(--MID(feed!L172,ROW($1:$19),1))*
ROW($1:$19),0),ROW($1:$19))+1,1)*10^ROW($1:$19)/10)</f>
        <v>9</v>
      </c>
      <c r="M534" t="str">
        <f>feed!M172</f>
        <v>Central Planning</v>
      </c>
      <c r="N534">
        <f>SUMPRODUCT(MID(0&amp;feed!N172,LARGE(INDEX(ISNUMBER(--MID(feed!N172,ROW($1:$5),1))*
ROW($1:$5),0),ROW($1:$5))+1,1)*10^ROW($1:$5)/10)</f>
        <v>2741</v>
      </c>
      <c r="O534">
        <f>SUMPRODUCT(MID(0&amp;feed!O172,LARGE(INDEX(ISNUMBER(--MID(feed!O172,ROW($1:$5),1))*
ROW($1:$5),0),ROW($1:$5))+1,1)*10^ROW($1:$5)/10)</f>
        <v>413</v>
      </c>
      <c r="P534" t="str">
        <f>feed!P172</f>
        <v>Untapped</v>
      </c>
      <c r="Q534">
        <f>IF(P534=0,40, IF(P534="Depleted",0, IF(P534="Near Depletion",10, IF(P534="Plentiful",70, IF(P534="Untapped",90,"Error")))))</f>
        <v>90</v>
      </c>
      <c r="R534" t="str">
        <f>feed!Q172</f>
        <v>Small</v>
      </c>
      <c r="S534">
        <f>IF(R534="None",0, IF(R534="Meagre",1.5, IF(R534="Small",3, IF(R534="Mediocre",4.5, IF(R534="Somewhat Large",6, IF(R534="Large",7.5, IF(R534="Powerful",9, IF(R534="Very Powerful",10,"Error"))))))))</f>
        <v>3</v>
      </c>
      <c r="T534" t="str">
        <f>feed!R172</f>
        <v>Indochina</v>
      </c>
      <c r="U534" t="str">
        <f>feed!S172</f>
        <v>Soviet Union</v>
      </c>
      <c r="V53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27812</v>
      </c>
      <c r="W534" t="str">
        <f>feed!U172</f>
        <v>http://blocgame.com/stats.php?id=65016</v>
      </c>
      <c r="X534" s="4">
        <f>SUMPRODUCT(MID(0&amp;feed!V172,LARGE(INDEX(ISNUMBER(--MID(feed!V172,ROW($1:$5),1))*
ROW($1:$5),0),ROW($1:$5))+1,1)*10^ROW($1:$5)/10)</f>
        <v>0</v>
      </c>
      <c r="Y534">
        <f>feed!W172</f>
        <v>0</v>
      </c>
      <c r="Z534" s="4">
        <f>V534-H534*750-K534*375-L534*375</f>
        <v>17312</v>
      </c>
      <c r="AA534" s="8">
        <f>V534/N534</f>
        <v>10.146661802261947</v>
      </c>
      <c r="AB534" s="4">
        <f>N534/6</f>
        <v>456.83333333333331</v>
      </c>
      <c r="AC534" s="4">
        <f>V534/6</f>
        <v>4635.333333333333</v>
      </c>
    </row>
    <row r="535" spans="1:29" hidden="1" x14ac:dyDescent="0.25">
      <c r="A535" t="str">
        <f>feed!A216</f>
        <v>Walletia</v>
      </c>
      <c r="B535" t="str">
        <f>feed!B216</f>
        <v>walletguy</v>
      </c>
      <c r="C535" t="str">
        <f>feed!C216</f>
        <v>SPQR</v>
      </c>
      <c r="D535">
        <f>SUMPRODUCT(MID(0&amp;feed!D216,LARGE(INDEX(ISNUMBER(--MID(feed!D216,ROW($1:$19),1))*
ROW($1:$19),0),ROW($1:$19))+1,1)*10^ROW($1:$19)/10)</f>
        <v>60</v>
      </c>
      <c r="E535">
        <f>SUMPRODUCT(MID(0&amp;feed!E216,LARGE(INDEX(ISNUMBER(--MID(feed!E216,ROW($1:$19),1))*
ROW($1:$19),0),ROW($1:$19))+1,1)*10^ROW($1:$19)/10)</f>
        <v>1</v>
      </c>
      <c r="F535" t="str">
        <f>feed!F216</f>
        <v>Second World War surplus</v>
      </c>
      <c r="G535" t="str">
        <f>feed!G216</f>
        <v>Gandhi-like</v>
      </c>
      <c r="H535">
        <f>SUMPRODUCT(MID(0&amp;feed!H216,LARGE(INDEX(ISNUMBER(--MID(feed!H216,ROW($1:$19),1))*
ROW($1:$19),0),ROW($1:$19))+1,1)*10^ROW($1:$19)/10)</f>
        <v>2</v>
      </c>
      <c r="I535" t="str">
        <f>feed!I216</f>
        <v>Standard</v>
      </c>
      <c r="J535">
        <f>SUMPRODUCT(MID(0&amp;feed!J216,LARGE(INDEX(ISNUMBER(--MID(feed!J216,ROW($1:$19),1))*
ROW($1:$19),0),ROW($1:$19))+1,1)*10^ROW($1:$19)/10)</f>
        <v>1</v>
      </c>
      <c r="K535">
        <f>SUMPRODUCT(MID(0&amp;feed!K216,LARGE(INDEX(ISNUMBER(--MID(feed!K216,ROW($1:$19),1))*
ROW($1:$19),0),ROW($1:$19))+1,1)*10^ROW($1:$19)/10)</f>
        <v>19</v>
      </c>
      <c r="L535">
        <f>SUMPRODUCT(MID(0&amp;feed!L216,LARGE(INDEX(ISNUMBER(--MID(feed!L216,ROW($1:$19),1))*
ROW($1:$19),0),ROW($1:$19))+1,1)*10^ROW($1:$19)/10)</f>
        <v>2</v>
      </c>
      <c r="M535" t="str">
        <f>feed!M216</f>
        <v>Mixed Economy</v>
      </c>
      <c r="N535">
        <f>SUMPRODUCT(MID(0&amp;feed!N216,LARGE(INDEX(ISNUMBER(--MID(feed!N216,ROW($1:$5),1))*
ROW($1:$5),0),ROW($1:$5))+1,1)*10^ROW($1:$5)/10)</f>
        <v>2477</v>
      </c>
      <c r="O535">
        <f>SUMPRODUCT(MID(0&amp;feed!O216,LARGE(INDEX(ISNUMBER(--MID(feed!O216,ROW($1:$5),1))*
ROW($1:$5),0),ROW($1:$5))+1,1)*10^ROW($1:$5)/10)</f>
        <v>0</v>
      </c>
      <c r="P535" t="str">
        <f>feed!P216</f>
        <v>Untapped</v>
      </c>
      <c r="Q535">
        <f>IF(P535=0,40, IF(P535="Depleted",0, IF(P535="Near Depletion",10, IF(P535="Plentiful",70, IF(P535="Untapped",90,"Error")))))</f>
        <v>90</v>
      </c>
      <c r="R535" t="str">
        <f>feed!Q216</f>
        <v>Mediocre</v>
      </c>
      <c r="S535">
        <f>IF(R535="None",0, IF(R535="Meagre",1.5, IF(R535="Small",3, IF(R535="Mediocre",4.5, IF(R535="Somewhat Large",6, IF(R535="Large",7.5, IF(R535="Powerful",9, IF(R535="Very Powerful",10,"Error"))))))))</f>
        <v>4.5</v>
      </c>
      <c r="T535" t="str">
        <f>feed!R216</f>
        <v>Caribbean</v>
      </c>
      <c r="U535" t="str">
        <f>feed!S216</f>
        <v>United States</v>
      </c>
      <c r="V535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22870</v>
      </c>
      <c r="W535" t="str">
        <f>feed!U216</f>
        <v>http://blocgame.com/stats.php?id=62978</v>
      </c>
      <c r="X535" s="4">
        <f>SUMPRODUCT(MID(0&amp;feed!V216,LARGE(INDEX(ISNUMBER(--MID(feed!V216,ROW($1:$5),1))*
ROW($1:$5),0),ROW($1:$5))+1,1)*10^ROW($1:$5)/10)</f>
        <v>0</v>
      </c>
      <c r="Y535">
        <f>feed!W216</f>
        <v>0</v>
      </c>
      <c r="Z535" s="4">
        <f>V535-H535*750-K535*375-L535*375</f>
        <v>13495</v>
      </c>
      <c r="AA535" s="8">
        <f>V535/N535</f>
        <v>9.2329430763019786</v>
      </c>
      <c r="AB535" s="4">
        <f>N535/6</f>
        <v>412.83333333333331</v>
      </c>
      <c r="AC535" s="4">
        <f>V535/6</f>
        <v>3811.6666666666665</v>
      </c>
    </row>
    <row r="536" spans="1:29" hidden="1" x14ac:dyDescent="0.25">
      <c r="A536" t="str">
        <f>feed!A311</f>
        <v>Cairobya</v>
      </c>
      <c r="B536" t="str">
        <f>feed!B311</f>
        <v>Garry Lorvathian</v>
      </c>
      <c r="C536" t="str">
        <f>feed!C311</f>
        <v>The Federal Colonies</v>
      </c>
      <c r="D536">
        <f>SUMPRODUCT(MID(0&amp;feed!D311,LARGE(INDEX(ISNUMBER(--MID(feed!D311,ROW($1:$19),1))*
ROW($1:$19),0),ROW($1:$19))+1,1)*10^ROW($1:$19)/10)</f>
        <v>20</v>
      </c>
      <c r="E536">
        <f>SUMPRODUCT(MID(0&amp;feed!E311,LARGE(INDEX(ISNUMBER(--MID(feed!E311,ROW($1:$19),1))*
ROW($1:$19),0),ROW($1:$19))+1,1)*10^ROW($1:$19)/10)</f>
        <v>1</v>
      </c>
      <c r="F536" t="str">
        <f>feed!F311</f>
        <v>Korean War surplus</v>
      </c>
      <c r="G536" t="str">
        <f>feed!G311</f>
        <v>Normal</v>
      </c>
      <c r="H536">
        <f>SUMPRODUCT(MID(0&amp;feed!H311,LARGE(INDEX(ISNUMBER(--MID(feed!H311,ROW($1:$19),1))*
ROW($1:$19),0),ROW($1:$19))+1,1)*10^ROW($1:$19)/10)</f>
        <v>2</v>
      </c>
      <c r="I536" t="str">
        <f>feed!I311</f>
        <v>Elite</v>
      </c>
      <c r="J536">
        <f>SUMPRODUCT(MID(0&amp;feed!J311,LARGE(INDEX(ISNUMBER(--MID(feed!J311,ROW($1:$19),1))*
ROW($1:$19),0),ROW($1:$19))+1,1)*10^ROW($1:$19)/10)</f>
        <v>1</v>
      </c>
      <c r="K536">
        <f>SUMPRODUCT(MID(0&amp;feed!K311,LARGE(INDEX(ISNUMBER(--MID(feed!K311,ROW($1:$19),1))*
ROW($1:$19),0),ROW($1:$19))+1,1)*10^ROW($1:$19)/10)</f>
        <v>12</v>
      </c>
      <c r="L536">
        <f>SUMPRODUCT(MID(0&amp;feed!L311,LARGE(INDEX(ISNUMBER(--MID(feed!L311,ROW($1:$19),1))*
ROW($1:$19),0),ROW($1:$19))+1,1)*10^ROW($1:$19)/10)</f>
        <v>6</v>
      </c>
      <c r="M536" t="str">
        <f>feed!M311</f>
        <v>Mixed Economy</v>
      </c>
      <c r="N536">
        <f>SUMPRODUCT(MID(0&amp;feed!N311,LARGE(INDEX(ISNUMBER(--MID(feed!N311,ROW($1:$5),1))*
ROW($1:$5),0),ROW($1:$5))+1,1)*10^ROW($1:$5)/10)</f>
        <v>2025</v>
      </c>
      <c r="O536">
        <f>SUMPRODUCT(MID(0&amp;feed!O311,LARGE(INDEX(ISNUMBER(--MID(feed!O311,ROW($1:$5),1))*
ROW($1:$5),0),ROW($1:$5))+1,1)*10^ROW($1:$5)/10)</f>
        <v>433</v>
      </c>
      <c r="P536" t="str">
        <f>feed!P311</f>
        <v>Near Depletion</v>
      </c>
      <c r="Q536">
        <f>IF(P536=0,40, IF(P536="Depleted",0, IF(P536="Near Depletion",10, IF(P536="Plentiful",70, IF(P536="Untapped",90,"Error")))))</f>
        <v>10</v>
      </c>
      <c r="R536" t="str">
        <f>feed!Q311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feed!R311</f>
        <v>Egypt</v>
      </c>
      <c r="U536" t="str">
        <f>feed!S311</f>
        <v>United States</v>
      </c>
      <c r="V536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18160</v>
      </c>
      <c r="W536" t="str">
        <f>feed!U311</f>
        <v>http://blocgame.com/stats.php?id=64173</v>
      </c>
      <c r="X536" s="4">
        <f>SUMPRODUCT(MID(0&amp;feed!V311,LARGE(INDEX(ISNUMBER(--MID(feed!V311,ROW($1:$5),1))*
ROW($1:$5),0),ROW($1:$5))+1,1)*10^ROW($1:$5)/10)</f>
        <v>0</v>
      </c>
      <c r="Y536">
        <f>feed!W311</f>
        <v>0</v>
      </c>
      <c r="Z536" s="4">
        <f>V536-H536*750-K536*375-L536*375</f>
        <v>9910</v>
      </c>
      <c r="AA536" s="8">
        <f>V536/N536</f>
        <v>8.9679012345679006</v>
      </c>
      <c r="AB536" s="4">
        <f>N536/6</f>
        <v>337.5</v>
      </c>
      <c r="AC536" s="4">
        <f>V536/6</f>
        <v>3026.6666666666665</v>
      </c>
    </row>
    <row r="537" spans="1:29" hidden="1" x14ac:dyDescent="0.25">
      <c r="A537" t="str">
        <f>feed!A201</f>
        <v>Bosniastan</v>
      </c>
      <c r="B537" t="str">
        <f>feed!B201</f>
        <v>JosipBroz</v>
      </c>
      <c r="C537" t="str">
        <f>feed!C201</f>
        <v>Socialist Arab Union</v>
      </c>
      <c r="D537">
        <f>SUMPRODUCT(MID(0&amp;feed!D201,LARGE(INDEX(ISNUMBER(--MID(feed!D201,ROW($1:$19),1))*
ROW($1:$19),0),ROW($1:$19))+1,1)*10^ROW($1:$19)/10)</f>
        <v>45</v>
      </c>
      <c r="E537">
        <f>SUMPRODUCT(MID(0&amp;feed!E201,LARGE(INDEX(ISNUMBER(--MID(feed!E201,ROW($1:$19),1))*
ROW($1:$19),0),ROW($1:$19))+1,1)*10^ROW($1:$19)/10)</f>
        <v>1</v>
      </c>
      <c r="F537" t="str">
        <f>feed!F201</f>
        <v>Korean War surplus</v>
      </c>
      <c r="G537" t="str">
        <f>feed!G201</f>
        <v>Gandhi-like</v>
      </c>
      <c r="H537">
        <f>SUMPRODUCT(MID(0&amp;feed!H201,LARGE(INDEX(ISNUMBER(--MID(feed!H201,ROW($1:$19),1))*
ROW($1:$19),0),ROW($1:$19))+1,1)*10^ROW($1:$19)/10)</f>
        <v>2</v>
      </c>
      <c r="I537" t="str">
        <f>feed!I201</f>
        <v>Elite</v>
      </c>
      <c r="J537">
        <f>SUMPRODUCT(MID(0&amp;feed!J201,LARGE(INDEX(ISNUMBER(--MID(feed!J201,ROW($1:$19),1))*
ROW($1:$19),0),ROW($1:$19))+1,1)*10^ROW($1:$19)/10)</f>
        <v>1</v>
      </c>
      <c r="K537">
        <f>SUMPRODUCT(MID(0&amp;feed!K201,LARGE(INDEX(ISNUMBER(--MID(feed!K201,ROW($1:$19),1))*
ROW($1:$19),0),ROW($1:$19))+1,1)*10^ROW($1:$19)/10)</f>
        <v>17</v>
      </c>
      <c r="L537">
        <f>SUMPRODUCT(MID(0&amp;feed!L201,LARGE(INDEX(ISNUMBER(--MID(feed!L201,ROW($1:$19),1))*
ROW($1:$19),0),ROW($1:$19))+1,1)*10^ROW($1:$19)/10)</f>
        <v>19</v>
      </c>
      <c r="M537" t="str">
        <f>feed!M201</f>
        <v>Central Planning</v>
      </c>
      <c r="N537">
        <f>SUMPRODUCT(MID(0&amp;feed!N201,LARGE(INDEX(ISNUMBER(--MID(feed!N201,ROW($1:$5),1))*
ROW($1:$5),0),ROW($1:$5))+1,1)*10^ROW($1:$5)/10)</f>
        <v>2565</v>
      </c>
      <c r="O537">
        <f>SUMPRODUCT(MID(0&amp;feed!O201,LARGE(INDEX(ISNUMBER(--MID(feed!O201,ROW($1:$5),1))*
ROW($1:$5),0),ROW($1:$5))+1,1)*10^ROW($1:$5)/10)</f>
        <v>2035</v>
      </c>
      <c r="P537" t="str">
        <f>feed!P201</f>
        <v>Untapped</v>
      </c>
      <c r="Q537">
        <f>IF(P537=0,40, IF(P537="Depleted",0, IF(P537="Near Depletion",10, IF(P537="Plentiful",70, IF(P537="Untapped",90,"Error")))))</f>
        <v>90</v>
      </c>
      <c r="R537" t="str">
        <f>feed!Q201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feed!R201</f>
        <v>Arabia</v>
      </c>
      <c r="U537" t="str">
        <f>feed!S201</f>
        <v>Soviet Union</v>
      </c>
      <c r="V537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22188</v>
      </c>
      <c r="W537" t="str">
        <f>feed!U201</f>
        <v>http://blocgame.com/stats.php?id=64305</v>
      </c>
      <c r="X537" s="4">
        <f>SUMPRODUCT(MID(0&amp;feed!V201,LARGE(INDEX(ISNUMBER(--MID(feed!V201,ROW($1:$5),1))*
ROW($1:$5),0),ROW($1:$5))+1,1)*10^ROW($1:$5)/10)</f>
        <v>0</v>
      </c>
      <c r="Y537">
        <f>feed!W201</f>
        <v>0</v>
      </c>
      <c r="Z537" s="4">
        <f>V537-H537*750-K537*375-L537*375</f>
        <v>7188</v>
      </c>
      <c r="AA537" s="8">
        <f>V537/N537</f>
        <v>8.6502923976608184</v>
      </c>
      <c r="AB537" s="4">
        <f>N537/6</f>
        <v>427.5</v>
      </c>
      <c r="AC537" s="4">
        <f>V537/6</f>
        <v>3698</v>
      </c>
    </row>
    <row r="538" spans="1:29" hidden="1" x14ac:dyDescent="0.25">
      <c r="A538" t="str">
        <f>feed!A56</f>
        <v>nanas</v>
      </c>
      <c r="B538" t="str">
        <f>feed!B56</f>
        <v>nanas batu</v>
      </c>
      <c r="C538" t="str">
        <f>feed!C56</f>
        <v>Misanthropics</v>
      </c>
      <c r="D538">
        <f>SUMPRODUCT(MID(0&amp;feed!D56,LARGE(INDEX(ISNUMBER(--MID(feed!D56,ROW($1:$19),1))*
ROW($1:$19),0),ROW($1:$19))+1,1)*10^ROW($1:$19)/10)</f>
        <v>47</v>
      </c>
      <c r="E538">
        <f>SUMPRODUCT(MID(0&amp;feed!E56,LARGE(INDEX(ISNUMBER(--MID(feed!E56,ROW($1:$19),1))*
ROW($1:$19),0),ROW($1:$19))+1,1)*10^ROW($1:$19)/10)</f>
        <v>0</v>
      </c>
      <c r="F538" t="str">
        <f>feed!F56</f>
        <v>Second World War surplus</v>
      </c>
      <c r="G538" t="str">
        <f>feed!G56</f>
        <v>Gandhi-like</v>
      </c>
      <c r="H538">
        <f>SUMPRODUCT(MID(0&amp;feed!H56,LARGE(INDEX(ISNUMBER(--MID(feed!H56,ROW($1:$19),1))*
ROW($1:$19),0),ROW($1:$19))+1,1)*10^ROW($1:$19)/10)</f>
        <v>2</v>
      </c>
      <c r="I538" t="str">
        <f>feed!I56</f>
        <v>Elite</v>
      </c>
      <c r="J538">
        <f>SUMPRODUCT(MID(0&amp;feed!J56,LARGE(INDEX(ISNUMBER(--MID(feed!J56,ROW($1:$19),1))*
ROW($1:$19),0),ROW($1:$19))+1,1)*10^ROW($1:$19)/10)</f>
        <v>1</v>
      </c>
      <c r="K538">
        <f>SUMPRODUCT(MID(0&amp;feed!K56,LARGE(INDEX(ISNUMBER(--MID(feed!K56,ROW($1:$19),1))*
ROW($1:$19),0),ROW($1:$19))+1,1)*10^ROW($1:$19)/10)</f>
        <v>21</v>
      </c>
      <c r="L538">
        <f>SUMPRODUCT(MID(0&amp;feed!L56,LARGE(INDEX(ISNUMBER(--MID(feed!L56,ROW($1:$19),1))*
ROW($1:$19),0),ROW($1:$19))+1,1)*10^ROW($1:$19)/10)</f>
        <v>7</v>
      </c>
      <c r="M538" t="str">
        <f>feed!M56</f>
        <v>Central Planning</v>
      </c>
      <c r="N538">
        <f>SUMPRODUCT(MID(0&amp;feed!N56,LARGE(INDEX(ISNUMBER(--MID(feed!N56,ROW($1:$5),1))*
ROW($1:$5),0),ROW($1:$5))+1,1)*10^ROW($1:$5)/10)</f>
        <v>3767</v>
      </c>
      <c r="O538">
        <f>SUMPRODUCT(MID(0&amp;feed!O56,LARGE(INDEX(ISNUMBER(--MID(feed!O56,ROW($1:$5),1))*
ROW($1:$5),0),ROW($1:$5))+1,1)*10^ROW($1:$5)/10)</f>
        <v>67</v>
      </c>
      <c r="P538" t="str">
        <f>feed!P56</f>
        <v>Near Depletion</v>
      </c>
      <c r="Q538">
        <f>IF(P538=0,40, IF(P538="Depleted",0, IF(P538="Near Depletion",10, IF(P538="Plentiful",70, IF(P538="Untapped",90,"Error")))))</f>
        <v>10</v>
      </c>
      <c r="R538" t="str">
        <f>feed!Q56</f>
        <v>Mediocre</v>
      </c>
      <c r="S538">
        <f>IF(R538="None",0, IF(R538="Meagre",1.5, IF(R538="Small",3, IF(R538="Mediocre",4.5, IF(R538="Somewhat Large",6, IF(R538="Large",7.5, IF(R538="Powerful",9, IF(R538="Very Powerful",10,"Error"))))))))</f>
        <v>4.5</v>
      </c>
      <c r="T538" t="str">
        <f>feed!R56</f>
        <v>East Indies</v>
      </c>
      <c r="U538" t="str">
        <f>feed!S56</f>
        <v>Neutral</v>
      </c>
      <c r="V538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16766</v>
      </c>
      <c r="W538" t="str">
        <f>feed!U56</f>
        <v>http://blocgame.com/stats.php?id=61809</v>
      </c>
      <c r="X538" s="4">
        <f>SUMPRODUCT(MID(0&amp;feed!V56,LARGE(INDEX(ISNUMBER(--MID(feed!V56,ROW($1:$5),1))*
ROW($1:$5),0),ROW($1:$5))+1,1)*10^ROW($1:$5)/10)</f>
        <v>0</v>
      </c>
      <c r="Y538">
        <f>feed!W56</f>
        <v>0</v>
      </c>
      <c r="Z538" s="4">
        <f>V538-H538*750-K538*375-L538*375</f>
        <v>4766</v>
      </c>
      <c r="AA538" s="8">
        <f>V538/N538</f>
        <v>4.4507565702150256</v>
      </c>
      <c r="AB538" s="4">
        <f>N538/6</f>
        <v>627.83333333333337</v>
      </c>
      <c r="AC538" s="4">
        <f>V538/6</f>
        <v>2794.3333333333335</v>
      </c>
    </row>
    <row r="539" spans="1:29" hidden="1" x14ac:dyDescent="0.25">
      <c r="A539" t="str">
        <f>feed!A226</f>
        <v>Fuhrer</v>
      </c>
      <c r="B539" t="str">
        <f>feed!B226</f>
        <v>Heil Hitler</v>
      </c>
      <c r="C539" t="str">
        <f>feed!C226</f>
        <v>Socialist Arab Union</v>
      </c>
      <c r="D539">
        <f>SUMPRODUCT(MID(0&amp;feed!D226,LARGE(INDEX(ISNUMBER(--MID(feed!D226,ROW($1:$19),1))*
ROW($1:$19),0),ROW($1:$19))+1,1)*10^ROW($1:$19)/10)</f>
        <v>19</v>
      </c>
      <c r="E539">
        <f>SUMPRODUCT(MID(0&amp;feed!E226,LARGE(INDEX(ISNUMBER(--MID(feed!E226,ROW($1:$19),1))*
ROW($1:$19),0),ROW($1:$19))+1,1)*10^ROW($1:$19)/10)</f>
        <v>4</v>
      </c>
      <c r="F539" t="str">
        <f>feed!F226</f>
        <v>Second World War surplus</v>
      </c>
      <c r="G539" t="str">
        <f>feed!G226</f>
        <v>Questionable</v>
      </c>
      <c r="H539">
        <f>SUMPRODUCT(MID(0&amp;feed!H226,LARGE(INDEX(ISNUMBER(--MID(feed!H226,ROW($1:$19),1))*
ROW($1:$19),0),ROW($1:$19))+1,1)*10^ROW($1:$19)/10)</f>
        <v>2</v>
      </c>
      <c r="I539" t="str">
        <f>feed!I226</f>
        <v>Good</v>
      </c>
      <c r="J539">
        <f>SUMPRODUCT(MID(0&amp;feed!J226,LARGE(INDEX(ISNUMBER(--MID(feed!J226,ROW($1:$19),1))*
ROW($1:$19),0),ROW($1:$19))+1,1)*10^ROW($1:$19)/10)</f>
        <v>1</v>
      </c>
      <c r="K539">
        <f>SUMPRODUCT(MID(0&amp;feed!K226,LARGE(INDEX(ISNUMBER(--MID(feed!K226,ROW($1:$19),1))*
ROW($1:$19),0),ROW($1:$19))+1,1)*10^ROW($1:$19)/10)</f>
        <v>6</v>
      </c>
      <c r="L539">
        <f>SUMPRODUCT(MID(0&amp;feed!L226,LARGE(INDEX(ISNUMBER(--MID(feed!L226,ROW($1:$19),1))*
ROW($1:$19),0),ROW($1:$19))+1,1)*10^ROW($1:$19)/10)</f>
        <v>8</v>
      </c>
      <c r="M539" t="str">
        <f>feed!M226</f>
        <v>Mixed Economy</v>
      </c>
      <c r="N539">
        <f>SUMPRODUCT(MID(0&amp;feed!N226,LARGE(INDEX(ISNUMBER(--MID(feed!N226,ROW($1:$5),1))*
ROW($1:$5),0),ROW($1:$5))+1,1)*10^ROW($1:$5)/10)</f>
        <v>2427</v>
      </c>
      <c r="O539">
        <f>SUMPRODUCT(MID(0&amp;feed!O226,LARGE(INDEX(ISNUMBER(--MID(feed!O226,ROW($1:$5),1))*
ROW($1:$5),0),ROW($1:$5))+1,1)*10^ROW($1:$5)/10)</f>
        <v>6678</v>
      </c>
      <c r="P539" t="str">
        <f>feed!P226</f>
        <v>Depleted</v>
      </c>
      <c r="Q539">
        <f>IF(P539=0,40, IF(P539="Depleted",0, IF(P539="Near Depletion",10, IF(P539="Plentiful",70, IF(P539="Untapped",90,"Error")))))</f>
        <v>0</v>
      </c>
      <c r="R539" t="str">
        <f>feed!Q226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feed!R226</f>
        <v>Arabia</v>
      </c>
      <c r="U539" t="str">
        <f>feed!S226</f>
        <v>Soviet Union</v>
      </c>
      <c r="V539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6905</v>
      </c>
      <c r="W539" t="str">
        <f>feed!U226</f>
        <v>http://blocgame.com/stats.php?id=64260</v>
      </c>
      <c r="X539" s="4">
        <f>SUMPRODUCT(MID(0&amp;feed!V226,LARGE(INDEX(ISNUMBER(--MID(feed!V226,ROW($1:$5),1))*
ROW($1:$5),0),ROW($1:$5))+1,1)*10^ROW($1:$5)/10)</f>
        <v>0</v>
      </c>
      <c r="Y539">
        <f>feed!W226</f>
        <v>0</v>
      </c>
      <c r="Z539" s="4">
        <f>V539-H539*750-K539*375-L539*375</f>
        <v>155</v>
      </c>
      <c r="AA539" s="8">
        <f>V539/N539</f>
        <v>2.8450762257931603</v>
      </c>
      <c r="AB539" s="4">
        <f>N539/6</f>
        <v>404.5</v>
      </c>
      <c r="AC539" s="4">
        <f>V539/6</f>
        <v>1150.8333333333333</v>
      </c>
    </row>
    <row r="540" spans="1:29" hidden="1" x14ac:dyDescent="0.25">
      <c r="A540" t="str">
        <f>feed!A750</f>
        <v>Utopia</v>
      </c>
      <c r="B540" t="str">
        <f>feed!B750</f>
        <v>Ozymandias</v>
      </c>
      <c r="C540" t="str">
        <f>feed!C750</f>
        <v>Schutzstaffel</v>
      </c>
      <c r="D540">
        <f>SUMPRODUCT(MID(0&amp;feed!D750,LARGE(INDEX(ISNUMBER(--MID(feed!D750,ROW($1:$19),1))*
ROW($1:$19),0),ROW($1:$19))+1,1)*10^ROW($1:$19)/10)</f>
        <v>54</v>
      </c>
      <c r="E540">
        <f>SUMPRODUCT(MID(0&amp;feed!E750,LARGE(INDEX(ISNUMBER(--MID(feed!E750,ROW($1:$19),1))*
ROW($1:$19),0),ROW($1:$19))+1,1)*10^ROW($1:$19)/10)</f>
        <v>2</v>
      </c>
      <c r="F540" t="str">
        <f>feed!F750</f>
        <v>Second World War surplus</v>
      </c>
      <c r="G540" t="str">
        <f>feed!G750</f>
        <v>Gandhi-like</v>
      </c>
      <c r="H540">
        <f>SUMPRODUCT(MID(0&amp;feed!H750,LARGE(INDEX(ISNUMBER(--MID(feed!H750,ROW($1:$19),1))*
ROW($1:$19),0),ROW($1:$19))+1,1)*10^ROW($1:$19)/10)</f>
        <v>2</v>
      </c>
      <c r="I540" t="str">
        <f>feed!I750</f>
        <v>Poor</v>
      </c>
      <c r="J540">
        <f>SUMPRODUCT(MID(0&amp;feed!J750,LARGE(INDEX(ISNUMBER(--MID(feed!J750,ROW($1:$19),1))*
ROW($1:$19),0),ROW($1:$19))+1,1)*10^ROW($1:$19)/10)</f>
        <v>0</v>
      </c>
      <c r="K540">
        <f>SUMPRODUCT(MID(0&amp;feed!K750,LARGE(INDEX(ISNUMBER(--MID(feed!K750,ROW($1:$19),1))*
ROW($1:$19),0),ROW($1:$19))+1,1)*10^ROW($1:$19)/10)</f>
        <v>52</v>
      </c>
      <c r="L540">
        <f>SUMPRODUCT(MID(0&amp;feed!L750,LARGE(INDEX(ISNUMBER(--MID(feed!L750,ROW($1:$19),1))*
ROW($1:$19),0),ROW($1:$19))+1,1)*10^ROW($1:$19)/10)</f>
        <v>46</v>
      </c>
      <c r="M540" t="str">
        <f>feed!M750</f>
        <v>Free Market</v>
      </c>
      <c r="N540">
        <f>SUMPRODUCT(MID(0&amp;feed!N750,LARGE(INDEX(ISNUMBER(--MID(feed!N750,ROW($1:$5),1))*
ROW($1:$5),0),ROW($1:$5))+1,1)*10^ROW($1:$5)/10)</f>
        <v>694</v>
      </c>
      <c r="O540">
        <f>SUMPRODUCT(MID(0&amp;feed!O750,LARGE(INDEX(ISNUMBER(--MID(feed!O750,ROW($1:$5),1))*
ROW($1:$5),0),ROW($1:$5))+1,1)*10^ROW($1:$5)/10)</f>
        <v>4901</v>
      </c>
      <c r="P540" t="str">
        <f>feed!P750</f>
        <v>Near Depletion</v>
      </c>
      <c r="Q540">
        <f>IF(P540=0,40, IF(P540="Depleted",0, IF(P540="Near Depletion",10, IF(P540="Plentiful",70, IF(P540="Untapped",90,"Error")))))</f>
        <v>10</v>
      </c>
      <c r="R540" t="str">
        <f>feed!Q750</f>
        <v>Somewhat Large</v>
      </c>
      <c r="S540">
        <f>IF(R540="None",0, IF(R540="Meagre",1.5, IF(R540="Small",3, IF(R540="Mediocre",4.5, IF(R540="Somewhat Large",6, IF(R540="Large",7.5, IF(R540="Powerful",9, IF(R540="Very Powerful",10,"Error"))))))))</f>
        <v>6</v>
      </c>
      <c r="T540" t="str">
        <f>feed!R750</f>
        <v>Arabia</v>
      </c>
      <c r="U540" t="str">
        <f>feed!S750</f>
        <v>United States</v>
      </c>
      <c r="V54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42899</v>
      </c>
      <c r="W540" t="str">
        <f>feed!U750</f>
        <v>http://blocgame.com/stats.php?id=40759</v>
      </c>
      <c r="X540" s="4">
        <f>SUMPRODUCT(MID(0&amp;feed!V750,LARGE(INDEX(ISNUMBER(--MID(feed!V750,ROW($1:$5),1))*
ROW($1:$5),0),ROW($1:$5))+1,1)*10^ROW($1:$5)/10)</f>
        <v>0</v>
      </c>
      <c r="Y540">
        <f>feed!W750</f>
        <v>0</v>
      </c>
      <c r="Z540" s="4">
        <f>V540-H540*750-K540*375-L540*375</f>
        <v>4649</v>
      </c>
      <c r="AA540" s="8">
        <f>V540/N540</f>
        <v>61.814121037463977</v>
      </c>
      <c r="AB540" s="4">
        <f>N540/6</f>
        <v>115.66666666666667</v>
      </c>
      <c r="AC540" s="4">
        <f>V540/6</f>
        <v>7149.833333333333</v>
      </c>
    </row>
    <row r="541" spans="1:29" hidden="1" x14ac:dyDescent="0.25">
      <c r="A541" t="str">
        <f>feed!A917</f>
        <v>Kateriae</v>
      </c>
      <c r="B541" t="str">
        <f>feed!B917</f>
        <v>redsky</v>
      </c>
      <c r="C541" t="str">
        <f>feed!C917</f>
        <v>The Order</v>
      </c>
      <c r="D541">
        <f>SUMPRODUCT(MID(0&amp;feed!D917,LARGE(INDEX(ISNUMBER(--MID(feed!D917,ROW($1:$19),1))*
ROW($1:$19),0),ROW($1:$19))+1,1)*10^ROW($1:$19)/10)</f>
        <v>107</v>
      </c>
      <c r="E541">
        <f>SUMPRODUCT(MID(0&amp;feed!E917,LARGE(INDEX(ISNUMBER(--MID(feed!E917,ROW($1:$19),1))*
ROW($1:$19),0),ROW($1:$19))+1,1)*10^ROW($1:$19)/10)</f>
        <v>3</v>
      </c>
      <c r="F541" t="str">
        <f>feed!F917</f>
        <v>Korean War surplus</v>
      </c>
      <c r="G541" t="str">
        <f>feed!G917</f>
        <v>Gandhi-like</v>
      </c>
      <c r="H541">
        <f>SUMPRODUCT(MID(0&amp;feed!H917,LARGE(INDEX(ISNUMBER(--MID(feed!H917,ROW($1:$19),1))*
ROW($1:$19),0),ROW($1:$19))+1,1)*10^ROW($1:$19)/10)</f>
        <v>2</v>
      </c>
      <c r="I541" t="str">
        <f>feed!I917</f>
        <v>Good</v>
      </c>
      <c r="J541">
        <f>SUMPRODUCT(MID(0&amp;feed!J917,LARGE(INDEX(ISNUMBER(--MID(feed!J917,ROW($1:$19),1))*
ROW($1:$19),0),ROW($1:$19))+1,1)*10^ROW($1:$19)/10)</f>
        <v>0</v>
      </c>
      <c r="K541">
        <f>SUMPRODUCT(MID(0&amp;feed!K917,LARGE(INDEX(ISNUMBER(--MID(feed!K917,ROW($1:$19),1))*
ROW($1:$19),0),ROW($1:$19))+1,1)*10^ROW($1:$19)/10)</f>
        <v>5</v>
      </c>
      <c r="L541">
        <f>SUMPRODUCT(MID(0&amp;feed!L917,LARGE(INDEX(ISNUMBER(--MID(feed!L917,ROW($1:$19),1))*
ROW($1:$19),0),ROW($1:$19))+1,1)*10^ROW($1:$19)/10)</f>
        <v>4</v>
      </c>
      <c r="M541" t="str">
        <f>feed!M917</f>
        <v>Free Market</v>
      </c>
      <c r="N541">
        <f>SUMPRODUCT(MID(0&amp;feed!N917,LARGE(INDEX(ISNUMBER(--MID(feed!N917,ROW($1:$5),1))*
ROW($1:$5),0),ROW($1:$5))+1,1)*10^ROW($1:$5)/10)</f>
        <v>433</v>
      </c>
      <c r="O541">
        <f>SUMPRODUCT(MID(0&amp;feed!O917,LARGE(INDEX(ISNUMBER(--MID(feed!O917,ROW($1:$5),1))*
ROW($1:$5),0),ROW($1:$5))+1,1)*10^ROW($1:$5)/10)</f>
        <v>1026</v>
      </c>
      <c r="P541" t="str">
        <f>feed!P917</f>
        <v>Untapped</v>
      </c>
      <c r="Q541">
        <f>IF(P541=0,40, IF(P541="Depleted",0, IF(P541="Near Depletion",10, IF(P541="Plentiful",70, IF(P541="Untapped",90,"Error")))))</f>
        <v>90</v>
      </c>
      <c r="R541" t="str">
        <f>feed!Q917</f>
        <v>Large</v>
      </c>
      <c r="S541">
        <f>IF(R541="None",0, IF(R541="Meagre",1.5, IF(R541="Small",3, IF(R541="Mediocre",4.5, IF(R541="Somewhat Large",6, IF(R541="Large",7.5, IF(R541="Powerful",9, IF(R541="Very Powerful",10,"Error"))))))))</f>
        <v>7.5</v>
      </c>
      <c r="T541" t="str">
        <f>feed!R917</f>
        <v>Guinea</v>
      </c>
      <c r="U541" t="str">
        <f>feed!S917</f>
        <v>United States</v>
      </c>
      <c r="V541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26186</v>
      </c>
      <c r="W541" t="str">
        <f>feed!U917</f>
        <v>http://blocgame.com/stats.php?id=64503</v>
      </c>
      <c r="X541" s="4">
        <f>SUMPRODUCT(MID(0&amp;feed!V917,LARGE(INDEX(ISNUMBER(--MID(feed!V917,ROW($1:$5),1))*
ROW($1:$5),0),ROW($1:$5))+1,1)*10^ROW($1:$5)/10)</f>
        <v>0</v>
      </c>
      <c r="Y541">
        <f>feed!W917</f>
        <v>0</v>
      </c>
      <c r="Z541" s="4">
        <f>V541-H541*750-K541*375-L541*375</f>
        <v>21311</v>
      </c>
      <c r="AA541" s="8">
        <f>V541/N541</f>
        <v>60.475750577367208</v>
      </c>
      <c r="AB541" s="4">
        <f>N541/6</f>
        <v>72.166666666666671</v>
      </c>
      <c r="AC541" s="4">
        <f>V541/6</f>
        <v>4364.333333333333</v>
      </c>
    </row>
    <row r="542" spans="1:29" hidden="1" x14ac:dyDescent="0.25">
      <c r="A542" t="str">
        <f>feed!A781</f>
        <v>Vape</v>
      </c>
      <c r="B542" t="str">
        <f>feed!B781</f>
        <v>amira</v>
      </c>
      <c r="C542" t="str">
        <f>feed!C781</f>
        <v>Socialist Arab Union</v>
      </c>
      <c r="D542">
        <f>SUMPRODUCT(MID(0&amp;feed!D781,LARGE(INDEX(ISNUMBER(--MID(feed!D781,ROW($1:$19),1))*
ROW($1:$19),0),ROW($1:$19))+1,1)*10^ROW($1:$19)/10)</f>
        <v>68</v>
      </c>
      <c r="E542">
        <f>SUMPRODUCT(MID(0&amp;feed!E781,LARGE(INDEX(ISNUMBER(--MID(feed!E781,ROW($1:$19),1))*
ROW($1:$19),0),ROW($1:$19))+1,1)*10^ROW($1:$19)/10)</f>
        <v>0</v>
      </c>
      <c r="F542" t="str">
        <f>feed!F781</f>
        <v>Korean War surplus</v>
      </c>
      <c r="G542" t="str">
        <f>feed!G781</f>
        <v>Gandhi-like</v>
      </c>
      <c r="H542">
        <f>SUMPRODUCT(MID(0&amp;feed!H781,LARGE(INDEX(ISNUMBER(--MID(feed!H781,ROW($1:$19),1))*
ROW($1:$19),0),ROW($1:$19))+1,1)*10^ROW($1:$19)/10)</f>
        <v>2</v>
      </c>
      <c r="I542" t="str">
        <f>feed!I781</f>
        <v>Elite</v>
      </c>
      <c r="J542">
        <f>SUMPRODUCT(MID(0&amp;feed!J781,LARGE(INDEX(ISNUMBER(--MID(feed!J781,ROW($1:$19),1))*
ROW($1:$19),0),ROW($1:$19))+1,1)*10^ROW($1:$19)/10)</f>
        <v>0</v>
      </c>
      <c r="K542">
        <f>SUMPRODUCT(MID(0&amp;feed!K781,LARGE(INDEX(ISNUMBER(--MID(feed!K781,ROW($1:$19),1))*
ROW($1:$19),0),ROW($1:$19))+1,1)*10^ROW($1:$19)/10)</f>
        <v>14</v>
      </c>
      <c r="L542">
        <f>SUMPRODUCT(MID(0&amp;feed!L781,LARGE(INDEX(ISNUMBER(--MID(feed!L781,ROW($1:$19),1))*
ROW($1:$19),0),ROW($1:$19))+1,1)*10^ROW($1:$19)/10)</f>
        <v>14</v>
      </c>
      <c r="M542" t="str">
        <f>feed!M781</f>
        <v>Central Planning</v>
      </c>
      <c r="N542">
        <f>SUMPRODUCT(MID(0&amp;feed!N781,LARGE(INDEX(ISNUMBER(--MID(feed!N781,ROW($1:$5),1))*
ROW($1:$5),0),ROW($1:$5))+1,1)*10^ROW($1:$5)/10)</f>
        <v>633</v>
      </c>
      <c r="O542">
        <f>SUMPRODUCT(MID(0&amp;feed!O781,LARGE(INDEX(ISNUMBER(--MID(feed!O781,ROW($1:$5),1))*
ROW($1:$5),0),ROW($1:$5))+1,1)*10^ROW($1:$5)/10)</f>
        <v>5211</v>
      </c>
      <c r="P542" t="str">
        <f>feed!P781</f>
        <v>Untapped</v>
      </c>
      <c r="Q542">
        <f>IF(P542=0,40, IF(P542="Depleted",0, IF(P542="Near Depletion",10, IF(P542="Plentiful",70, IF(P542="Untapped",90,"Error")))))</f>
        <v>90</v>
      </c>
      <c r="R542" t="str">
        <f>feed!Q781</f>
        <v>Very Powerful</v>
      </c>
      <c r="S542">
        <f>IF(R542="None",0, IF(R542="Meagre",1.5, IF(R542="Small",3, IF(R542="Mediocre",4.5, IF(R542="Somewhat Large",6, IF(R542="Large",7.5, IF(R542="Powerful",9, IF(R542="Very Powerful",10,"Error"))))))))</f>
        <v>10</v>
      </c>
      <c r="T542" t="str">
        <f>feed!R781</f>
        <v>Arabia</v>
      </c>
      <c r="U542" t="str">
        <f>feed!S781</f>
        <v>Soviet Union</v>
      </c>
      <c r="V54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542" t="str">
        <f>feed!U781</f>
        <v>http://blocgame.com/stats.php?id=62642</v>
      </c>
      <c r="X542" s="4">
        <f>SUMPRODUCT(MID(0&amp;feed!V781,LARGE(INDEX(ISNUMBER(--MID(feed!V781,ROW($1:$5),1))*
ROW($1:$5),0),ROW($1:$5))+1,1)*10^ROW($1:$5)/10)</f>
        <v>0</v>
      </c>
      <c r="Y542">
        <f>feed!W781</f>
        <v>0</v>
      </c>
      <c r="Z542" s="4">
        <f>V542-H542*750-K542*375-L542*375</f>
        <v>18430</v>
      </c>
      <c r="AA542" s="8">
        <f>V542/N542</f>
        <v>48.072669826224327</v>
      </c>
      <c r="AB542" s="4">
        <f>N542/6</f>
        <v>105.5</v>
      </c>
      <c r="AC542" s="4">
        <f>V542/6</f>
        <v>5071.666666666667</v>
      </c>
    </row>
    <row r="543" spans="1:29" hidden="1" x14ac:dyDescent="0.25">
      <c r="A543" t="str">
        <f>feed!A528</f>
        <v>Shanghai</v>
      </c>
      <c r="B543" t="str">
        <f>feed!B528</f>
        <v>Lon Dyo</v>
      </c>
      <c r="C543" t="str">
        <f>feed!C528</f>
        <v>PIRATES</v>
      </c>
      <c r="D543">
        <f>SUMPRODUCT(MID(0&amp;feed!D528,LARGE(INDEX(ISNUMBER(--MID(feed!D528,ROW($1:$19),1))*
ROW($1:$19),0),ROW($1:$19))+1,1)*10^ROW($1:$19)/10)</f>
        <v>69</v>
      </c>
      <c r="E543">
        <f>SUMPRODUCT(MID(0&amp;feed!E528,LARGE(INDEX(ISNUMBER(--MID(feed!E528,ROW($1:$19),1))*
ROW($1:$19),0),ROW($1:$19))+1,1)*10^ROW($1:$19)/10)</f>
        <v>2</v>
      </c>
      <c r="F543" t="str">
        <f>feed!F528</f>
        <v>Second World War surplus</v>
      </c>
      <c r="G543" t="str">
        <f>feed!G528</f>
        <v>Gandhi-like</v>
      </c>
      <c r="H543">
        <f>SUMPRODUCT(MID(0&amp;feed!H528,LARGE(INDEX(ISNUMBER(--MID(feed!H528,ROW($1:$19),1))*
ROW($1:$19),0),ROW($1:$19))+1,1)*10^ROW($1:$19)/10)</f>
        <v>2</v>
      </c>
      <c r="I543" t="str">
        <f>feed!I528</f>
        <v>Elite</v>
      </c>
      <c r="J543">
        <f>SUMPRODUCT(MID(0&amp;feed!J528,LARGE(INDEX(ISNUMBER(--MID(feed!J528,ROW($1:$19),1))*
ROW($1:$19),0),ROW($1:$19))+1,1)*10^ROW($1:$19)/10)</f>
        <v>0</v>
      </c>
      <c r="K543">
        <f>SUMPRODUCT(MID(0&amp;feed!K528,LARGE(INDEX(ISNUMBER(--MID(feed!K528,ROW($1:$19),1))*
ROW($1:$19),0),ROW($1:$19))+1,1)*10^ROW($1:$19)/10)</f>
        <v>25</v>
      </c>
      <c r="L543">
        <f>SUMPRODUCT(MID(0&amp;feed!L528,LARGE(INDEX(ISNUMBER(--MID(feed!L528,ROW($1:$19),1))*
ROW($1:$19),0),ROW($1:$19))+1,1)*10^ROW($1:$19)/10)</f>
        <v>7</v>
      </c>
      <c r="M543" t="str">
        <f>feed!M528</f>
        <v>Central Planning</v>
      </c>
      <c r="N543">
        <f>SUMPRODUCT(MID(0&amp;feed!N528,LARGE(INDEX(ISNUMBER(--MID(feed!N528,ROW($1:$5),1))*
ROW($1:$5),0),ROW($1:$5))+1,1)*10^ROW($1:$5)/10)</f>
        <v>1201</v>
      </c>
      <c r="O543">
        <f>SUMPRODUCT(MID(0&amp;feed!O528,LARGE(INDEX(ISNUMBER(--MID(feed!O528,ROW($1:$5),1))*
ROW($1:$5),0),ROW($1:$5))+1,1)*10^ROW($1:$5)/10)</f>
        <v>482</v>
      </c>
      <c r="P543" t="str">
        <f>feed!P528</f>
        <v>Untapped</v>
      </c>
      <c r="Q543">
        <f>IF(P543=0,40, IF(P543="Depleted",0, IF(P543="Near Depletion",10, IF(P543="Plentiful",70, IF(P543="Untapped",90,"Error")))))</f>
        <v>90</v>
      </c>
      <c r="R543" t="str">
        <f>feed!Q528</f>
        <v>Very Powerful</v>
      </c>
      <c r="S543">
        <f>IF(R543="None",0, IF(R543="Meagre",1.5, IF(R543="Small",3, IF(R543="Mediocre",4.5, IF(R543="Somewhat Large",6, IF(R543="Large",7.5, IF(R543="Powerful",9, IF(R543="Very Powerful",10,"Error"))))))))</f>
        <v>10</v>
      </c>
      <c r="T543" t="str">
        <f>feed!R528</f>
        <v>China</v>
      </c>
      <c r="U543" t="str">
        <f>feed!S528</f>
        <v>Soviet Union</v>
      </c>
      <c r="V54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56155</v>
      </c>
      <c r="W543" t="str">
        <f>feed!U528</f>
        <v>http://blocgame.com/stats.php?id=63118</v>
      </c>
      <c r="X543" s="4">
        <f>SUMPRODUCT(MID(0&amp;feed!V528,LARGE(INDEX(ISNUMBER(--MID(feed!V528,ROW($1:$5),1))*
ROW($1:$5),0),ROW($1:$5))+1,1)*10^ROW($1:$5)/10)</f>
        <v>0</v>
      </c>
      <c r="Y543">
        <f>feed!W528</f>
        <v>0</v>
      </c>
      <c r="Z543" s="4">
        <f>V543-H543*750-K543*375-L543*375</f>
        <v>42655</v>
      </c>
      <c r="AA543" s="8">
        <f>V543/N543</f>
        <v>46.756869275603663</v>
      </c>
      <c r="AB543" s="4">
        <f>N543/6</f>
        <v>200.16666666666666</v>
      </c>
      <c r="AC543" s="4">
        <f>V543/6</f>
        <v>9359.1666666666661</v>
      </c>
    </row>
    <row r="544" spans="1:29" hidden="1" x14ac:dyDescent="0.25">
      <c r="A544" t="str">
        <f>feed!A450</f>
        <v>Compost</v>
      </c>
      <c r="B544" t="str">
        <f>feed!B450</f>
        <v>Colop</v>
      </c>
      <c r="C544" t="str">
        <f>feed!C450</f>
        <v>The Order</v>
      </c>
      <c r="D544">
        <f>SUMPRODUCT(MID(0&amp;feed!D450,LARGE(INDEX(ISNUMBER(--MID(feed!D450,ROW($1:$19),1))*
ROW($1:$19),0),ROW($1:$19))+1,1)*10^ROW($1:$19)/10)</f>
        <v>75</v>
      </c>
      <c r="E544">
        <f>SUMPRODUCT(MID(0&amp;feed!E450,LARGE(INDEX(ISNUMBER(--MID(feed!E450,ROW($1:$19),1))*
ROW($1:$19),0),ROW($1:$19))+1,1)*10^ROW($1:$19)/10)</f>
        <v>0</v>
      </c>
      <c r="F544" t="str">
        <f>feed!F450</f>
        <v>Second World War surplus</v>
      </c>
      <c r="G544" t="str">
        <f>feed!G450</f>
        <v>Angelic</v>
      </c>
      <c r="H544">
        <f>SUMPRODUCT(MID(0&amp;feed!H450,LARGE(INDEX(ISNUMBER(--MID(feed!H450,ROW($1:$19),1))*
ROW($1:$19),0),ROW($1:$19))+1,1)*10^ROW($1:$19)/10)</f>
        <v>2</v>
      </c>
      <c r="I544" t="str">
        <f>feed!I450</f>
        <v>Standard</v>
      </c>
      <c r="J544">
        <f>SUMPRODUCT(MID(0&amp;feed!J450,LARGE(INDEX(ISNUMBER(--MID(feed!J450,ROW($1:$19),1))*
ROW($1:$19),0),ROW($1:$19))+1,1)*10^ROW($1:$19)/10)</f>
        <v>0</v>
      </c>
      <c r="K544">
        <f>SUMPRODUCT(MID(0&amp;feed!K450,LARGE(INDEX(ISNUMBER(--MID(feed!K450,ROW($1:$19),1))*
ROW($1:$19),0),ROW($1:$19))+1,1)*10^ROW($1:$19)/10)</f>
        <v>36</v>
      </c>
      <c r="L544">
        <f>SUMPRODUCT(MID(0&amp;feed!L450,LARGE(INDEX(ISNUMBER(--MID(feed!L450,ROW($1:$19),1))*
ROW($1:$19),0),ROW($1:$19))+1,1)*10^ROW($1:$19)/10)</f>
        <v>2</v>
      </c>
      <c r="M544" t="str">
        <f>feed!M450</f>
        <v>Central Planning</v>
      </c>
      <c r="N544">
        <f>SUMPRODUCT(MID(0&amp;feed!N450,LARGE(INDEX(ISNUMBER(--MID(feed!N450,ROW($1:$5),1))*
ROW($1:$5),0),ROW($1:$5))+1,1)*10^ROW($1:$5)/10)</f>
        <v>1475</v>
      </c>
      <c r="O544">
        <f>SUMPRODUCT(MID(0&amp;feed!O450,LARGE(INDEX(ISNUMBER(--MID(feed!O450,ROW($1:$5),1))*
ROW($1:$5),0),ROW($1:$5))+1,1)*10^ROW($1:$5)/10)</f>
        <v>580</v>
      </c>
      <c r="P544" t="str">
        <f>feed!P450</f>
        <v>Untapped</v>
      </c>
      <c r="Q544">
        <f>IF(P544=0,40, IF(P544="Depleted",0, IF(P544="Near Depletion",10, IF(P544="Plentiful",70, IF(P544="Untapped",90,"Error")))))</f>
        <v>90</v>
      </c>
      <c r="R544" t="str">
        <f>feed!Q450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feed!R450</f>
        <v>Southern Cone</v>
      </c>
      <c r="U544" t="str">
        <f>feed!S450</f>
        <v>Soviet Union</v>
      </c>
      <c r="V544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55969</v>
      </c>
      <c r="W544" t="str">
        <f>feed!U450</f>
        <v>http://blocgame.com/stats.php?id=62506</v>
      </c>
      <c r="X544" s="4">
        <f>SUMPRODUCT(MID(0&amp;feed!V450,LARGE(INDEX(ISNUMBER(--MID(feed!V450,ROW($1:$5),1))*
ROW($1:$5),0),ROW($1:$5))+1,1)*10^ROW($1:$5)/10)</f>
        <v>0</v>
      </c>
      <c r="Y544">
        <f>feed!W450</f>
        <v>0</v>
      </c>
      <c r="Z544" s="4">
        <f>V544-H544*750-K544*375-L544*375</f>
        <v>40219</v>
      </c>
      <c r="AA544" s="8">
        <f>V544/N544</f>
        <v>37.945084745762713</v>
      </c>
      <c r="AB544" s="4">
        <f>N544/6</f>
        <v>245.83333333333334</v>
      </c>
      <c r="AC544" s="4">
        <f>V544/6</f>
        <v>9328.1666666666661</v>
      </c>
    </row>
    <row r="545" spans="1:29" hidden="1" x14ac:dyDescent="0.25">
      <c r="A545" t="str">
        <f>feed!A541</f>
        <v>Reikland</v>
      </c>
      <c r="B545" t="str">
        <f>feed!B541</f>
        <v>Karl-Franz I</v>
      </c>
      <c r="C545" t="str">
        <f>feed!C541</f>
        <v>SPQR</v>
      </c>
      <c r="D545">
        <f>SUMPRODUCT(MID(0&amp;feed!D541,LARGE(INDEX(ISNUMBER(--MID(feed!D541,ROW($1:$19),1))*
ROW($1:$19),0),ROW($1:$19))+1,1)*10^ROW($1:$19)/10)</f>
        <v>92</v>
      </c>
      <c r="E545">
        <f>SUMPRODUCT(MID(0&amp;feed!E541,LARGE(INDEX(ISNUMBER(--MID(feed!E541,ROW($1:$19),1))*
ROW($1:$19),0),ROW($1:$19))+1,1)*10^ROW($1:$19)/10)</f>
        <v>6</v>
      </c>
      <c r="F545" t="str">
        <f>feed!F541</f>
        <v>Korean War surplus</v>
      </c>
      <c r="G545" t="str">
        <f>feed!G541</f>
        <v>Gandhi-like</v>
      </c>
      <c r="H545">
        <f>SUMPRODUCT(MID(0&amp;feed!H541,LARGE(INDEX(ISNUMBER(--MID(feed!H541,ROW($1:$19),1))*
ROW($1:$19),0),ROW($1:$19))+1,1)*10^ROW($1:$19)/10)</f>
        <v>2</v>
      </c>
      <c r="I545" t="str">
        <f>feed!I541</f>
        <v>Elite</v>
      </c>
      <c r="J545">
        <f>SUMPRODUCT(MID(0&amp;feed!J541,LARGE(INDEX(ISNUMBER(--MID(feed!J541,ROW($1:$19),1))*
ROW($1:$19),0),ROW($1:$19))+1,1)*10^ROW($1:$19)/10)</f>
        <v>0</v>
      </c>
      <c r="K545">
        <f>SUMPRODUCT(MID(0&amp;feed!K541,LARGE(INDEX(ISNUMBER(--MID(feed!K541,ROW($1:$19),1))*
ROW($1:$19),0),ROW($1:$19))+1,1)*10^ROW($1:$19)/10)</f>
        <v>17</v>
      </c>
      <c r="L545">
        <f>SUMPRODUCT(MID(0&amp;feed!L541,LARGE(INDEX(ISNUMBER(--MID(feed!L541,ROW($1:$19),1))*
ROW($1:$19),0),ROW($1:$19))+1,1)*10^ROW($1:$19)/10)</f>
        <v>22</v>
      </c>
      <c r="M545" t="str">
        <f>feed!M541</f>
        <v>Central Planning</v>
      </c>
      <c r="N545">
        <f>SUMPRODUCT(MID(0&amp;feed!N541,LARGE(INDEX(ISNUMBER(--MID(feed!N541,ROW($1:$5),1))*
ROW($1:$5),0),ROW($1:$5))+1,1)*10^ROW($1:$5)/10)</f>
        <v>1169</v>
      </c>
      <c r="O545">
        <f>SUMPRODUCT(MID(0&amp;feed!O541,LARGE(INDEX(ISNUMBER(--MID(feed!O541,ROW($1:$5),1))*
ROW($1:$5),0),ROW($1:$5))+1,1)*10^ROW($1:$5)/10)</f>
        <v>6653</v>
      </c>
      <c r="P545" t="str">
        <f>feed!P541</f>
        <v>Untapped</v>
      </c>
      <c r="Q545">
        <f>IF(P545=0,40, IF(P545="Depleted",0, IF(P545="Near Depletion",10, IF(P545="Plentiful",70, IF(P545="Untapped",90,"Error")))))</f>
        <v>90</v>
      </c>
      <c r="R545" t="str">
        <f>feed!Q541</f>
        <v>Very Powerful</v>
      </c>
      <c r="S545">
        <f>IF(R545="None",0, IF(R545="Meagre",1.5, IF(R545="Small",3, IF(R545="Mediocre",4.5, IF(R545="Somewhat Large",6, IF(R545="Large",7.5, IF(R545="Powerful",9, IF(R545="Very Powerful",10,"Error"))))))))</f>
        <v>10</v>
      </c>
      <c r="T545" t="str">
        <f>feed!R541</f>
        <v>Persia</v>
      </c>
      <c r="U545" t="str">
        <f>feed!S541</f>
        <v>Soviet Union</v>
      </c>
      <c r="V54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36774</v>
      </c>
      <c r="W545" t="str">
        <f>feed!U541</f>
        <v>http://blocgame.com/stats.php?id=58781</v>
      </c>
      <c r="X545" s="4">
        <f>SUMPRODUCT(MID(0&amp;feed!V541,LARGE(INDEX(ISNUMBER(--MID(feed!V541,ROW($1:$5),1))*
ROW($1:$5),0),ROW($1:$5))+1,1)*10^ROW($1:$5)/10)</f>
        <v>0</v>
      </c>
      <c r="Y545">
        <f>feed!W541</f>
        <v>0</v>
      </c>
      <c r="Z545" s="4">
        <f>V545-H545*750-K545*375-L545*375</f>
        <v>20649</v>
      </c>
      <c r="AA545" s="8">
        <f>V545/N545</f>
        <v>31.45765611633875</v>
      </c>
      <c r="AB545" s="4">
        <f>N545/6</f>
        <v>194.83333333333334</v>
      </c>
      <c r="AC545" s="4">
        <f>V545/6</f>
        <v>6129</v>
      </c>
    </row>
    <row r="546" spans="1:29" hidden="1" x14ac:dyDescent="0.25">
      <c r="A546" t="str">
        <f>feed!A549</f>
        <v>Seraph</v>
      </c>
      <c r="B546" t="str">
        <f>feed!B549</f>
        <v>Seraph</v>
      </c>
      <c r="C546" t="str">
        <f>feed!C549</f>
        <v>Interpol</v>
      </c>
      <c r="D546">
        <f>SUMPRODUCT(MID(0&amp;feed!D549,LARGE(INDEX(ISNUMBER(--MID(feed!D549,ROW($1:$19),1))*
ROW($1:$19),0),ROW($1:$19))+1,1)*10^ROW($1:$19)/10)</f>
        <v>59</v>
      </c>
      <c r="E546">
        <f>SUMPRODUCT(MID(0&amp;feed!E549,LARGE(INDEX(ISNUMBER(--MID(feed!E549,ROW($1:$19),1))*
ROW($1:$19),0),ROW($1:$19))+1,1)*10^ROW($1:$19)/10)</f>
        <v>2</v>
      </c>
      <c r="F546" t="str">
        <f>feed!F549</f>
        <v>Second World War surplus</v>
      </c>
      <c r="G546" t="str">
        <f>feed!G549</f>
        <v>Gandhi-like</v>
      </c>
      <c r="H546">
        <f>SUMPRODUCT(MID(0&amp;feed!H549,LARGE(INDEX(ISNUMBER(--MID(feed!H549,ROW($1:$19),1))*
ROW($1:$19),0),ROW($1:$19))+1,1)*10^ROW($1:$19)/10)</f>
        <v>2</v>
      </c>
      <c r="I546" t="str">
        <f>feed!I549</f>
        <v>Good</v>
      </c>
      <c r="J546">
        <f>SUMPRODUCT(MID(0&amp;feed!J549,LARGE(INDEX(ISNUMBER(--MID(feed!J549,ROW($1:$19),1))*
ROW($1:$19),0),ROW($1:$19))+1,1)*10^ROW($1:$19)/10)</f>
        <v>0</v>
      </c>
      <c r="K546">
        <f>SUMPRODUCT(MID(0&amp;feed!K549,LARGE(INDEX(ISNUMBER(--MID(feed!K549,ROW($1:$19),1))*
ROW($1:$19),0),ROW($1:$19))+1,1)*10^ROW($1:$19)/10)</f>
        <v>9</v>
      </c>
      <c r="L546">
        <f>SUMPRODUCT(MID(0&amp;feed!L549,LARGE(INDEX(ISNUMBER(--MID(feed!L549,ROW($1:$19),1))*
ROW($1:$19),0),ROW($1:$19))+1,1)*10^ROW($1:$19)/10)</f>
        <v>9</v>
      </c>
      <c r="M546" t="str">
        <f>feed!M549</f>
        <v>Central Planning</v>
      </c>
      <c r="N546">
        <f>SUMPRODUCT(MID(0&amp;feed!N549,LARGE(INDEX(ISNUMBER(--MID(feed!N549,ROW($1:$5),1))*
ROW($1:$5),0),ROW($1:$5))+1,1)*10^ROW($1:$5)/10)</f>
        <v>1138</v>
      </c>
      <c r="O546">
        <f>SUMPRODUCT(MID(0&amp;feed!O549,LARGE(INDEX(ISNUMBER(--MID(feed!O549,ROW($1:$5),1))*
ROW($1:$5),0),ROW($1:$5))+1,1)*10^ROW($1:$5)/10)</f>
        <v>4264</v>
      </c>
      <c r="P546" t="str">
        <f>feed!P549</f>
        <v>Untapped</v>
      </c>
      <c r="Q546">
        <f>IF(P546=0,40, IF(P546="Depleted",0, IF(P546="Near Depletion",10, IF(P546="Plentiful",70, IF(P546="Untapped",90,"Error")))))</f>
        <v>90</v>
      </c>
      <c r="R546" t="str">
        <f>feed!Q549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feed!R549</f>
        <v>Persia</v>
      </c>
      <c r="U546" t="str">
        <f>feed!S549</f>
        <v>Soviet Union</v>
      </c>
      <c r="V54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35614</v>
      </c>
      <c r="W546" t="str">
        <f>feed!U549</f>
        <v>http://blocgame.com/stats.php?id=64949</v>
      </c>
      <c r="X546" s="4">
        <f>SUMPRODUCT(MID(0&amp;feed!V549,LARGE(INDEX(ISNUMBER(--MID(feed!V549,ROW($1:$5),1))*
ROW($1:$5),0),ROW($1:$5))+1,1)*10^ROW($1:$5)/10)</f>
        <v>0</v>
      </c>
      <c r="Y546">
        <f>feed!W549</f>
        <v>0</v>
      </c>
      <c r="Z546" s="4">
        <f>V546-H546*750-K546*375-L546*375</f>
        <v>27364</v>
      </c>
      <c r="AA546" s="8">
        <f>V546/N546</f>
        <v>31.295254833040421</v>
      </c>
      <c r="AB546" s="4">
        <f>N546/6</f>
        <v>189.66666666666666</v>
      </c>
      <c r="AC546" s="4">
        <f>V546/6</f>
        <v>5935.666666666667</v>
      </c>
    </row>
    <row r="547" spans="1:29" hidden="1" x14ac:dyDescent="0.25">
      <c r="A547" t="str">
        <f>feed!A342</f>
        <v>Ipoh</v>
      </c>
      <c r="B547" t="str">
        <f>feed!B342</f>
        <v>QiffahsyII</v>
      </c>
      <c r="C547" t="str">
        <f>feed!C342</f>
        <v>SPQR</v>
      </c>
      <c r="D547">
        <f>SUMPRODUCT(MID(0&amp;feed!D342,LARGE(INDEX(ISNUMBER(--MID(feed!D342,ROW($1:$19),1))*
ROW($1:$19),0),ROW($1:$19))+1,1)*10^ROW($1:$19)/10)</f>
        <v>136</v>
      </c>
      <c r="E547">
        <f>SUMPRODUCT(MID(0&amp;feed!E342,LARGE(INDEX(ISNUMBER(--MID(feed!E342,ROW($1:$19),1))*
ROW($1:$19),0),ROW($1:$19))+1,1)*10^ROW($1:$19)/10)</f>
        <v>2</v>
      </c>
      <c r="F547" t="str">
        <f>feed!F342</f>
        <v>Korean War surplus</v>
      </c>
      <c r="G547" t="str">
        <f>feed!G342</f>
        <v>Gandhi-like</v>
      </c>
      <c r="H547">
        <f>SUMPRODUCT(MID(0&amp;feed!H342,LARGE(INDEX(ISNUMBER(--MID(feed!H342,ROW($1:$19),1))*
ROW($1:$19),0),ROW($1:$19))+1,1)*10^ROW($1:$19)/10)</f>
        <v>2</v>
      </c>
      <c r="I547" t="str">
        <f>feed!I342</f>
        <v>Poor</v>
      </c>
      <c r="J547">
        <f>SUMPRODUCT(MID(0&amp;feed!J342,LARGE(INDEX(ISNUMBER(--MID(feed!J342,ROW($1:$19),1))*
ROW($1:$19),0),ROW($1:$19))+1,1)*10^ROW($1:$19)/10)</f>
        <v>0</v>
      </c>
      <c r="K547">
        <f>SUMPRODUCT(MID(0&amp;feed!K342,LARGE(INDEX(ISNUMBER(--MID(feed!K342,ROW($1:$19),1))*
ROW($1:$19),0),ROW($1:$19))+1,1)*10^ROW($1:$19)/10)</f>
        <v>9</v>
      </c>
      <c r="L547">
        <f>SUMPRODUCT(MID(0&amp;feed!L342,LARGE(INDEX(ISNUMBER(--MID(feed!L342,ROW($1:$19),1))*
ROW($1:$19),0),ROW($1:$19))+1,1)*10^ROW($1:$19)/10)</f>
        <v>17</v>
      </c>
      <c r="M547" t="str">
        <f>feed!M342</f>
        <v>Central Planning</v>
      </c>
      <c r="N547">
        <f>SUMPRODUCT(MID(0&amp;feed!N342,LARGE(INDEX(ISNUMBER(--MID(feed!N342,ROW($1:$5),1))*
ROW($1:$5),0),ROW($1:$5))+1,1)*10^ROW($1:$5)/10)</f>
        <v>1862</v>
      </c>
      <c r="O547">
        <f>SUMPRODUCT(MID(0&amp;feed!O342,LARGE(INDEX(ISNUMBER(--MID(feed!O342,ROW($1:$5),1))*
ROW($1:$5),0),ROW($1:$5))+1,1)*10^ROW($1:$5)/10)</f>
        <v>189</v>
      </c>
      <c r="P547" t="str">
        <f>feed!P342</f>
        <v>Plentiful</v>
      </c>
      <c r="Q547">
        <f>IF(P547=0,40, IF(P547="Depleted",0, IF(P547="Near Depletion",10, IF(P547="Plentiful",70, IF(P547="Untapped",90,"Error")))))</f>
        <v>70</v>
      </c>
      <c r="R547" t="str">
        <f>feed!Q342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feed!R342</f>
        <v>Arabia</v>
      </c>
      <c r="U547" t="str">
        <f>feed!S342</f>
        <v>Soviet Union</v>
      </c>
      <c r="V547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34185</v>
      </c>
      <c r="W547" t="str">
        <f>feed!U342</f>
        <v>http://blocgame.com/stats.php?id=62127</v>
      </c>
      <c r="X547" s="4">
        <f>SUMPRODUCT(MID(0&amp;feed!V342,LARGE(INDEX(ISNUMBER(--MID(feed!V342,ROW($1:$5),1))*
ROW($1:$5),0),ROW($1:$5))+1,1)*10^ROW($1:$5)/10)</f>
        <v>0</v>
      </c>
      <c r="Y547">
        <f>feed!W342</f>
        <v>0</v>
      </c>
      <c r="Z547" s="4">
        <f>V547-H547*750-K547*375-L547*375</f>
        <v>22935</v>
      </c>
      <c r="AA547" s="8">
        <f>V547/N547</f>
        <v>18.359291084854995</v>
      </c>
      <c r="AB547" s="4">
        <f>N547/6</f>
        <v>310.33333333333331</v>
      </c>
      <c r="AC547" s="4">
        <f>V547/6</f>
        <v>5697.5</v>
      </c>
    </row>
    <row r="548" spans="1:29" hidden="1" x14ac:dyDescent="0.25">
      <c r="A548" t="str">
        <f>feed!A557</f>
        <v>New Hollywood</v>
      </c>
      <c r="B548" t="str">
        <f>feed!B557</f>
        <v>Mel Gibson</v>
      </c>
      <c r="C548" t="str">
        <f>feed!C557</f>
        <v>Dictators United</v>
      </c>
      <c r="D548">
        <f>SUMPRODUCT(MID(0&amp;feed!D557,LARGE(INDEX(ISNUMBER(--MID(feed!D557,ROW($1:$19),1))*
ROW($1:$19),0),ROW($1:$19))+1,1)*10^ROW($1:$19)/10)</f>
        <v>48</v>
      </c>
      <c r="E548">
        <f>SUMPRODUCT(MID(0&amp;feed!E557,LARGE(INDEX(ISNUMBER(--MID(feed!E557,ROW($1:$19),1))*
ROW($1:$19),0),ROW($1:$19))+1,1)*10^ROW($1:$19)/10)</f>
        <v>1</v>
      </c>
      <c r="F548" t="str">
        <f>feed!F557</f>
        <v>Second World War surplus</v>
      </c>
      <c r="G548" t="str">
        <f>feed!G557</f>
        <v>Nice</v>
      </c>
      <c r="H548">
        <f>SUMPRODUCT(MID(0&amp;feed!H557,LARGE(INDEX(ISNUMBER(--MID(feed!H557,ROW($1:$19),1))*
ROW($1:$19),0),ROW($1:$19))+1,1)*10^ROW($1:$19)/10)</f>
        <v>2</v>
      </c>
      <c r="I548" t="str">
        <f>feed!I557</f>
        <v>Good</v>
      </c>
      <c r="J548">
        <f>SUMPRODUCT(MID(0&amp;feed!J557,LARGE(INDEX(ISNUMBER(--MID(feed!J557,ROW($1:$19),1))*
ROW($1:$19),0),ROW($1:$19))+1,1)*10^ROW($1:$19)/10)</f>
        <v>0</v>
      </c>
      <c r="K548">
        <f>SUMPRODUCT(MID(0&amp;feed!K557,LARGE(INDEX(ISNUMBER(--MID(feed!K557,ROW($1:$19),1))*
ROW($1:$19),0),ROW($1:$19))+1,1)*10^ROW($1:$19)/10)</f>
        <v>16</v>
      </c>
      <c r="L548">
        <f>SUMPRODUCT(MID(0&amp;feed!L557,LARGE(INDEX(ISNUMBER(--MID(feed!L557,ROW($1:$19),1))*
ROW($1:$19),0),ROW($1:$19))+1,1)*10^ROW($1:$19)/10)</f>
        <v>5</v>
      </c>
      <c r="M548" t="str">
        <f>feed!M557</f>
        <v>Central Planning</v>
      </c>
      <c r="N548">
        <f>SUMPRODUCT(MID(0&amp;feed!N557,LARGE(INDEX(ISNUMBER(--MID(feed!N557,ROW($1:$5),1))*
ROW($1:$5),0),ROW($1:$5))+1,1)*10^ROW($1:$5)/10)</f>
        <v>1117</v>
      </c>
      <c r="O548">
        <f>SUMPRODUCT(MID(0&amp;feed!O557,LARGE(INDEX(ISNUMBER(--MID(feed!O557,ROW($1:$5),1))*
ROW($1:$5),0),ROW($1:$5))+1,1)*10^ROW($1:$5)/10)</f>
        <v>379</v>
      </c>
      <c r="P548" t="str">
        <f>feed!P557</f>
        <v>Untapped</v>
      </c>
      <c r="Q548">
        <f>IF(P548=0,40, IF(P548="Depleted",0, IF(P548="Near Depletion",10, IF(P548="Plentiful",70, IF(P548="Untapped",90,"Error")))))</f>
        <v>90</v>
      </c>
      <c r="R548" t="str">
        <f>feed!Q557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feed!R557</f>
        <v>Southern Africa</v>
      </c>
      <c r="U548" t="str">
        <f>feed!S557</f>
        <v>Soviet Union</v>
      </c>
      <c r="V54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19700</v>
      </c>
      <c r="W548" t="str">
        <f>feed!U557</f>
        <v>http://blocgame.com/stats.php?id=64747</v>
      </c>
      <c r="X548" s="4">
        <f>SUMPRODUCT(MID(0&amp;feed!V557,LARGE(INDEX(ISNUMBER(--MID(feed!V557,ROW($1:$5),1))*
ROW($1:$5),0),ROW($1:$5))+1,1)*10^ROW($1:$5)/10)</f>
        <v>0</v>
      </c>
      <c r="Y548">
        <f>feed!W557</f>
        <v>0</v>
      </c>
      <c r="Z548" s="4">
        <f>V548-H548*750-K548*375-L548*375</f>
        <v>10325</v>
      </c>
      <c r="AA548" s="8">
        <f>V548/N548</f>
        <v>17.636526410026857</v>
      </c>
      <c r="AB548" s="4">
        <f>N548/6</f>
        <v>186.16666666666666</v>
      </c>
      <c r="AC548" s="4">
        <f>V548/6</f>
        <v>3283.3333333333335</v>
      </c>
    </row>
    <row r="549" spans="1:29" hidden="1" x14ac:dyDescent="0.25">
      <c r="A549" t="str">
        <f>feed!A291</f>
        <v>The Jihad</v>
      </c>
      <c r="B549" t="str">
        <f>feed!B291</f>
        <v>eddylane</v>
      </c>
      <c r="C549" t="str">
        <f>feed!C291</f>
        <v>The Order</v>
      </c>
      <c r="D549">
        <f>SUMPRODUCT(MID(0&amp;feed!D291,LARGE(INDEX(ISNUMBER(--MID(feed!D291,ROW($1:$19),1))*
ROW($1:$19),0),ROW($1:$19))+1,1)*10^ROW($1:$19)/10)</f>
        <v>58</v>
      </c>
      <c r="E549">
        <f>SUMPRODUCT(MID(0&amp;feed!E291,LARGE(INDEX(ISNUMBER(--MID(feed!E291,ROW($1:$19),1))*
ROW($1:$19),0),ROW($1:$19))+1,1)*10^ROW($1:$19)/10)</f>
        <v>4</v>
      </c>
      <c r="F549" t="str">
        <f>feed!F291</f>
        <v>Second World War surplus</v>
      </c>
      <c r="G549" t="str">
        <f>feed!G291</f>
        <v>Angelic</v>
      </c>
      <c r="H549">
        <f>SUMPRODUCT(MID(0&amp;feed!H291,LARGE(INDEX(ISNUMBER(--MID(feed!H291,ROW($1:$19),1))*
ROW($1:$19),0),ROW($1:$19))+1,1)*10^ROW($1:$19)/10)</f>
        <v>2</v>
      </c>
      <c r="I549" t="str">
        <f>feed!I291</f>
        <v>Good</v>
      </c>
      <c r="J549">
        <f>SUMPRODUCT(MID(0&amp;feed!J291,LARGE(INDEX(ISNUMBER(--MID(feed!J291,ROW($1:$19),1))*
ROW($1:$19),0),ROW($1:$19))+1,1)*10^ROW($1:$19)/10)</f>
        <v>0</v>
      </c>
      <c r="K549">
        <f>SUMPRODUCT(MID(0&amp;feed!K291,LARGE(INDEX(ISNUMBER(--MID(feed!K291,ROW($1:$19),1))*
ROW($1:$19),0),ROW($1:$19))+1,1)*10^ROW($1:$19)/10)</f>
        <v>18</v>
      </c>
      <c r="L549">
        <f>SUMPRODUCT(MID(0&amp;feed!L291,LARGE(INDEX(ISNUMBER(--MID(feed!L291,ROW($1:$19),1))*
ROW($1:$19),0),ROW($1:$19))+1,1)*10^ROW($1:$19)/10)</f>
        <v>13</v>
      </c>
      <c r="M549" t="str">
        <f>feed!M291</f>
        <v>Mixed Economy</v>
      </c>
      <c r="N549">
        <f>SUMPRODUCT(MID(0&amp;feed!N291,LARGE(INDEX(ISNUMBER(--MID(feed!N291,ROW($1:$5),1))*
ROW($1:$5),0),ROW($1:$5))+1,1)*10^ROW($1:$5)/10)</f>
        <v>2076</v>
      </c>
      <c r="O549">
        <f>SUMPRODUCT(MID(0&amp;feed!O291,LARGE(INDEX(ISNUMBER(--MID(feed!O291,ROW($1:$5),1))*
ROW($1:$5),0),ROW($1:$5))+1,1)*10^ROW($1:$5)/10)</f>
        <v>4057</v>
      </c>
      <c r="P549">
        <f>feed!P291</f>
        <v>0</v>
      </c>
      <c r="Q549">
        <f>IF(P549=0,40, IF(P549="Depleted",0, IF(P549="Near Depletion",10, IF(P549="Plentiful",70, IF(P549="Untapped",90,"Error")))))</f>
        <v>40</v>
      </c>
      <c r="R549" t="str">
        <f>feed!Q291</f>
        <v>Small</v>
      </c>
      <c r="S549">
        <f>IF(R549="None",0, IF(R549="Meagre",1.5, IF(R549="Small",3, IF(R549="Mediocre",4.5, IF(R549="Somewhat Large",6, IF(R549="Large",7.5, IF(R549="Powerful",9, IF(R549="Very Powerful",10,"Error"))))))))</f>
        <v>3</v>
      </c>
      <c r="T549" t="str">
        <f>feed!R291</f>
        <v>Egypt</v>
      </c>
      <c r="U549" t="str">
        <f>feed!S291</f>
        <v>Soviet Union</v>
      </c>
      <c r="V549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36260</v>
      </c>
      <c r="W549" t="str">
        <f>feed!U291</f>
        <v>http://blocgame.com/stats.php?id=53434</v>
      </c>
      <c r="X549" s="4">
        <f>SUMPRODUCT(MID(0&amp;feed!V291,LARGE(INDEX(ISNUMBER(--MID(feed!V291,ROW($1:$5),1))*
ROW($1:$5),0),ROW($1:$5))+1,1)*10^ROW($1:$5)/10)</f>
        <v>0</v>
      </c>
      <c r="Y549">
        <f>feed!W291</f>
        <v>0</v>
      </c>
      <c r="Z549" s="4">
        <f>V549-H549*750-K549*375-L549*375</f>
        <v>23135</v>
      </c>
      <c r="AA549" s="8">
        <f>V549/N549</f>
        <v>17.466281310211947</v>
      </c>
      <c r="AB549" s="4">
        <f>N549/6</f>
        <v>346</v>
      </c>
      <c r="AC549" s="4">
        <f>V549/6</f>
        <v>6043.333333333333</v>
      </c>
    </row>
    <row r="550" spans="1:29" hidden="1" x14ac:dyDescent="0.25">
      <c r="A550" t="str">
        <f>feed!A359</f>
        <v>HCLI COG Div</v>
      </c>
      <c r="B550" t="str">
        <f>feed!B359</f>
        <v>Silphiel</v>
      </c>
      <c r="C550" t="str">
        <f>feed!C359</f>
        <v>The Order</v>
      </c>
      <c r="D550">
        <f>SUMPRODUCT(MID(0&amp;feed!D359,LARGE(INDEX(ISNUMBER(--MID(feed!D359,ROW($1:$19),1))*
ROW($1:$19),0),ROW($1:$19))+1,1)*10^ROW($1:$19)/10)</f>
        <v>63</v>
      </c>
      <c r="E550">
        <f>SUMPRODUCT(MID(0&amp;feed!E359,LARGE(INDEX(ISNUMBER(--MID(feed!E359,ROW($1:$19),1))*
ROW($1:$19),0),ROW($1:$19))+1,1)*10^ROW($1:$19)/10)</f>
        <v>2</v>
      </c>
      <c r="F550" t="str">
        <f>feed!F359</f>
        <v>Korean War surplus</v>
      </c>
      <c r="G550" t="str">
        <f>feed!G359</f>
        <v>Angelic</v>
      </c>
      <c r="H550">
        <f>SUMPRODUCT(MID(0&amp;feed!H359,LARGE(INDEX(ISNUMBER(--MID(feed!H359,ROW($1:$19),1))*
ROW($1:$19),0),ROW($1:$19))+1,1)*10^ROW($1:$19)/10)</f>
        <v>2</v>
      </c>
      <c r="I550" t="str">
        <f>feed!I359</f>
        <v>Elite</v>
      </c>
      <c r="J550">
        <f>SUMPRODUCT(MID(0&amp;feed!J359,LARGE(INDEX(ISNUMBER(--MID(feed!J359,ROW($1:$19),1))*
ROW($1:$19),0),ROW($1:$19))+1,1)*10^ROW($1:$19)/10)</f>
        <v>0</v>
      </c>
      <c r="K550">
        <f>SUMPRODUCT(MID(0&amp;feed!K359,LARGE(INDEX(ISNUMBER(--MID(feed!K359,ROW($1:$19),1))*
ROW($1:$19),0),ROW($1:$19))+1,1)*10^ROW($1:$19)/10)</f>
        <v>18</v>
      </c>
      <c r="L550">
        <f>SUMPRODUCT(MID(0&amp;feed!L359,LARGE(INDEX(ISNUMBER(--MID(feed!L359,ROW($1:$19),1))*
ROW($1:$19),0),ROW($1:$19))+1,1)*10^ROW($1:$19)/10)</f>
        <v>3</v>
      </c>
      <c r="M550" t="str">
        <f>feed!M359</f>
        <v>Mixed Economy</v>
      </c>
      <c r="N550">
        <f>SUMPRODUCT(MID(0&amp;feed!N359,LARGE(INDEX(ISNUMBER(--MID(feed!N359,ROW($1:$5),1))*
ROW($1:$5),0),ROW($1:$5))+1,1)*10^ROW($1:$5)/10)</f>
        <v>1778</v>
      </c>
      <c r="O550">
        <f>SUMPRODUCT(MID(0&amp;feed!O359,LARGE(INDEX(ISNUMBER(--MID(feed!O359,ROW($1:$5),1))*
ROW($1:$5),0),ROW($1:$5))+1,1)*10^ROW($1:$5)/10)</f>
        <v>106</v>
      </c>
      <c r="P550" t="str">
        <f>feed!P359</f>
        <v>Depleted</v>
      </c>
      <c r="Q550">
        <f>IF(P550=0,40, IF(P550="Depleted",0, IF(P550="Near Depletion",10, IF(P550="Plentiful",70, IF(P550="Untapped",90,"Error")))))</f>
        <v>0</v>
      </c>
      <c r="R550" t="str">
        <f>feed!Q359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feed!R359</f>
        <v>Congo</v>
      </c>
      <c r="U550" t="str">
        <f>feed!S359</f>
        <v>Neutral</v>
      </c>
      <c r="V550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29323</v>
      </c>
      <c r="W550" t="str">
        <f>feed!U359</f>
        <v>http://blocgame.com/stats.php?id=54510</v>
      </c>
      <c r="X550" s="4">
        <f>SUMPRODUCT(MID(0&amp;feed!V359,LARGE(INDEX(ISNUMBER(--MID(feed!V359,ROW($1:$5),1))*
ROW($1:$5),0),ROW($1:$5))+1,1)*10^ROW($1:$5)/10)</f>
        <v>0</v>
      </c>
      <c r="Y550">
        <f>feed!W359</f>
        <v>0</v>
      </c>
      <c r="Z550" s="4">
        <f>V550-H550*750-K550*375-L550*375</f>
        <v>19948</v>
      </c>
      <c r="AA550" s="8">
        <f>V550/N550</f>
        <v>16.492125984251967</v>
      </c>
      <c r="AB550" s="4">
        <f>N550/6</f>
        <v>296.33333333333331</v>
      </c>
      <c r="AC550" s="4">
        <f>V550/6</f>
        <v>4887.166666666667</v>
      </c>
    </row>
    <row r="551" spans="1:29" hidden="1" x14ac:dyDescent="0.25">
      <c r="A551" t="str">
        <f>feed!A520</f>
        <v>Dengue</v>
      </c>
      <c r="B551" t="str">
        <f>feed!B520</f>
        <v>Kraken</v>
      </c>
      <c r="C551" t="str">
        <f>feed!C520</f>
        <v>The Khilafah</v>
      </c>
      <c r="D551">
        <f>SUMPRODUCT(MID(0&amp;feed!D520,LARGE(INDEX(ISNUMBER(--MID(feed!D520,ROW($1:$19),1))*
ROW($1:$19),0),ROW($1:$19))+1,1)*10^ROW($1:$19)/10)</f>
        <v>80</v>
      </c>
      <c r="E551">
        <f>SUMPRODUCT(MID(0&amp;feed!E520,LARGE(INDEX(ISNUMBER(--MID(feed!E520,ROW($1:$19),1))*
ROW($1:$19),0),ROW($1:$19))+1,1)*10^ROW($1:$19)/10)</f>
        <v>0</v>
      </c>
      <c r="F551" t="str">
        <f>feed!F520</f>
        <v>Korean War surplus</v>
      </c>
      <c r="G551" t="str">
        <f>feed!G520</f>
        <v>Normal</v>
      </c>
      <c r="H551">
        <f>SUMPRODUCT(MID(0&amp;feed!H520,LARGE(INDEX(ISNUMBER(--MID(feed!H520,ROW($1:$19),1))*
ROW($1:$19),0),ROW($1:$19))+1,1)*10^ROW($1:$19)/10)</f>
        <v>2</v>
      </c>
      <c r="I551" t="str">
        <f>feed!I520</f>
        <v>Elite</v>
      </c>
      <c r="J551">
        <f>SUMPRODUCT(MID(0&amp;feed!J520,LARGE(INDEX(ISNUMBER(--MID(feed!J520,ROW($1:$19),1))*
ROW($1:$19),0),ROW($1:$19))+1,1)*10^ROW($1:$19)/10)</f>
        <v>0</v>
      </c>
      <c r="K551">
        <f>SUMPRODUCT(MID(0&amp;feed!K520,LARGE(INDEX(ISNUMBER(--MID(feed!K520,ROW($1:$19),1))*
ROW($1:$19),0),ROW($1:$19))+1,1)*10^ROW($1:$19)/10)</f>
        <v>15</v>
      </c>
      <c r="L551">
        <f>SUMPRODUCT(MID(0&amp;feed!L520,LARGE(INDEX(ISNUMBER(--MID(feed!L520,ROW($1:$19),1))*
ROW($1:$19),0),ROW($1:$19))+1,1)*10^ROW($1:$19)/10)</f>
        <v>13</v>
      </c>
      <c r="M551" t="str">
        <f>feed!M520</f>
        <v>Central Planning</v>
      </c>
      <c r="N551">
        <f>SUMPRODUCT(MID(0&amp;feed!N520,LARGE(INDEX(ISNUMBER(--MID(feed!N520,ROW($1:$5),1))*
ROW($1:$5),0),ROW($1:$5))+1,1)*10^ROW($1:$5)/10)</f>
        <v>1223</v>
      </c>
      <c r="O551">
        <f>SUMPRODUCT(MID(0&amp;feed!O520,LARGE(INDEX(ISNUMBER(--MID(feed!O520,ROW($1:$5),1))*
ROW($1:$5),0),ROW($1:$5))+1,1)*10^ROW($1:$5)/10)</f>
        <v>2908</v>
      </c>
      <c r="P551" t="str">
        <f>feed!P520</f>
        <v>Untapped</v>
      </c>
      <c r="Q551">
        <f>IF(P551=0,40, IF(P551="Depleted",0, IF(P551="Near Depletion",10, IF(P551="Plentiful",70, IF(P551="Untapped",90,"Error")))))</f>
        <v>90</v>
      </c>
      <c r="R551" t="str">
        <f>feed!Q520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feed!R520</f>
        <v>Mesopotamia</v>
      </c>
      <c r="U551" t="str">
        <f>feed!S520</f>
        <v>Soviet Union</v>
      </c>
      <c r="V55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18526</v>
      </c>
      <c r="W551" t="str">
        <f>feed!U520</f>
        <v>http://blocgame.com/stats.php?id=64008</v>
      </c>
      <c r="X551" s="4">
        <f>SUMPRODUCT(MID(0&amp;feed!V520,LARGE(INDEX(ISNUMBER(--MID(feed!V520,ROW($1:$5),1))*
ROW($1:$5),0),ROW($1:$5))+1,1)*10^ROW($1:$5)/10)</f>
        <v>0</v>
      </c>
      <c r="Y551">
        <f>feed!W520</f>
        <v>0</v>
      </c>
      <c r="Z551" s="4">
        <f>V551-H551*750-K551*375-L551*375</f>
        <v>6526</v>
      </c>
      <c r="AA551" s="8">
        <f>V551/N551</f>
        <v>15.147996729354048</v>
      </c>
      <c r="AB551" s="4">
        <f>N551/6</f>
        <v>203.83333333333334</v>
      </c>
      <c r="AC551" s="4">
        <f>V551/6</f>
        <v>3087.6666666666665</v>
      </c>
    </row>
    <row r="552" spans="1:29" hidden="1" x14ac:dyDescent="0.25">
      <c r="A552" t="str">
        <f>feed!A325</f>
        <v>Llorxye</v>
      </c>
      <c r="B552" t="str">
        <f>feed!B325</f>
        <v>qiffahsy</v>
      </c>
      <c r="C552" t="str">
        <f>feed!C325</f>
        <v>PIRATES</v>
      </c>
      <c r="D552">
        <f>SUMPRODUCT(MID(0&amp;feed!D325,LARGE(INDEX(ISNUMBER(--MID(feed!D325,ROW($1:$19),1))*
ROW($1:$19),0),ROW($1:$19))+1,1)*10^ROW($1:$19)/10)</f>
        <v>207</v>
      </c>
      <c r="E552">
        <f>SUMPRODUCT(MID(0&amp;feed!E325,LARGE(INDEX(ISNUMBER(--MID(feed!E325,ROW($1:$19),1))*
ROW($1:$19),0),ROW($1:$19))+1,1)*10^ROW($1:$19)/10)</f>
        <v>2</v>
      </c>
      <c r="F552" t="str">
        <f>feed!F325</f>
        <v>Korean War surplus</v>
      </c>
      <c r="G552" t="str">
        <f>feed!G325</f>
        <v>Angelic</v>
      </c>
      <c r="H552">
        <f>SUMPRODUCT(MID(0&amp;feed!H325,LARGE(INDEX(ISNUMBER(--MID(feed!H325,ROW($1:$19),1))*
ROW($1:$19),0),ROW($1:$19))+1,1)*10^ROW($1:$19)/10)</f>
        <v>2</v>
      </c>
      <c r="I552" t="str">
        <f>feed!I325</f>
        <v>Good</v>
      </c>
      <c r="J552">
        <f>SUMPRODUCT(MID(0&amp;feed!J325,LARGE(INDEX(ISNUMBER(--MID(feed!J325,ROW($1:$19),1))*
ROW($1:$19),0),ROW($1:$19))+1,1)*10^ROW($1:$19)/10)</f>
        <v>0</v>
      </c>
      <c r="K552">
        <f>SUMPRODUCT(MID(0&amp;feed!K325,LARGE(INDEX(ISNUMBER(--MID(feed!K325,ROW($1:$19),1))*
ROW($1:$19),0),ROW($1:$19))+1,1)*10^ROW($1:$19)/10)</f>
        <v>17</v>
      </c>
      <c r="L552">
        <f>SUMPRODUCT(MID(0&amp;feed!L325,LARGE(INDEX(ISNUMBER(--MID(feed!L325,ROW($1:$19),1))*
ROW($1:$19),0),ROW($1:$19))+1,1)*10^ROW($1:$19)/10)</f>
        <v>3</v>
      </c>
      <c r="M552" t="str">
        <f>feed!M325</f>
        <v>Central Planning</v>
      </c>
      <c r="N552">
        <f>SUMPRODUCT(MID(0&amp;feed!N325,LARGE(INDEX(ISNUMBER(--MID(feed!N325,ROW($1:$5),1))*
ROW($1:$5),0),ROW($1:$5))+1,1)*10^ROW($1:$5)/10)</f>
        <v>1947</v>
      </c>
      <c r="O552">
        <f>SUMPRODUCT(MID(0&amp;feed!O325,LARGE(INDEX(ISNUMBER(--MID(feed!O325,ROW($1:$5),1))*
ROW($1:$5),0),ROW($1:$5))+1,1)*10^ROW($1:$5)/10)</f>
        <v>353</v>
      </c>
      <c r="P552" t="str">
        <f>feed!P325</f>
        <v>Untapped</v>
      </c>
      <c r="Q552">
        <f>IF(P552=0,40, IF(P552="Depleted",0, IF(P552="Near Depletion",10, IF(P552="Plentiful",70, IF(P552="Untapped",90,"Error")))))</f>
        <v>90</v>
      </c>
      <c r="R552" t="str">
        <f>feed!Q325</f>
        <v>Powerful</v>
      </c>
      <c r="S552">
        <f>IF(R552="None",0, IF(R552="Meagre",1.5, IF(R552="Small",3, IF(R552="Mediocre",4.5, IF(R552="Somewhat Large",6, IF(R552="Large",7.5, IF(R552="Powerful",9, IF(R552="Very Powerful",10,"Error"))))))))</f>
        <v>9</v>
      </c>
      <c r="T552" t="str">
        <f>feed!R325</f>
        <v>East Indies</v>
      </c>
      <c r="U552" t="str">
        <f>feed!S325</f>
        <v>Soviet Union</v>
      </c>
      <c r="V552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28934</v>
      </c>
      <c r="W552" t="str">
        <f>feed!U325</f>
        <v>http://blocgame.com/stats.php?id=61688</v>
      </c>
      <c r="X552" s="4">
        <f>SUMPRODUCT(MID(0&amp;feed!V325,LARGE(INDEX(ISNUMBER(--MID(feed!V325,ROW($1:$5),1))*
ROW($1:$5),0),ROW($1:$5))+1,1)*10^ROW($1:$5)/10)</f>
        <v>0</v>
      </c>
      <c r="Y552">
        <f>feed!W325</f>
        <v>0</v>
      </c>
      <c r="Z552" s="4">
        <f>V552-H552*750-K552*375-L552*375</f>
        <v>19934</v>
      </c>
      <c r="AA552" s="8">
        <f>V552/N552</f>
        <v>14.860811504879301</v>
      </c>
      <c r="AB552" s="4">
        <f>N552/6</f>
        <v>324.5</v>
      </c>
      <c r="AC552" s="4">
        <f>V552/6</f>
        <v>4822.333333333333</v>
      </c>
    </row>
    <row r="553" spans="1:29" hidden="1" x14ac:dyDescent="0.25">
      <c r="A553" t="str">
        <f>feed!A356</f>
        <v>Portland</v>
      </c>
      <c r="B553" t="str">
        <f>feed!B356</f>
        <v>Ellio98</v>
      </c>
      <c r="C553" t="str">
        <f>feed!C356</f>
        <v>Interpol</v>
      </c>
      <c r="D553">
        <f>SUMPRODUCT(MID(0&amp;feed!D356,LARGE(INDEX(ISNUMBER(--MID(feed!D356,ROW($1:$19),1))*
ROW($1:$19),0),ROW($1:$19))+1,1)*10^ROW($1:$19)/10)</f>
        <v>60</v>
      </c>
      <c r="E553">
        <f>SUMPRODUCT(MID(0&amp;feed!E356,LARGE(INDEX(ISNUMBER(--MID(feed!E356,ROW($1:$19),1))*
ROW($1:$19),0),ROW($1:$19))+1,1)*10^ROW($1:$19)/10)</f>
        <v>1</v>
      </c>
      <c r="F553" t="str">
        <f>feed!F356</f>
        <v>Second World War surplus</v>
      </c>
      <c r="G553" t="str">
        <f>feed!G356</f>
        <v>Angelic</v>
      </c>
      <c r="H553">
        <f>SUMPRODUCT(MID(0&amp;feed!H356,LARGE(INDEX(ISNUMBER(--MID(feed!H356,ROW($1:$19),1))*
ROW($1:$19),0),ROW($1:$19))+1,1)*10^ROW($1:$19)/10)</f>
        <v>2</v>
      </c>
      <c r="I553" t="str">
        <f>feed!I356</f>
        <v>Elite</v>
      </c>
      <c r="J553">
        <f>SUMPRODUCT(MID(0&amp;feed!J356,LARGE(INDEX(ISNUMBER(--MID(feed!J356,ROW($1:$19),1))*
ROW($1:$19),0),ROW($1:$19))+1,1)*10^ROW($1:$19)/10)</f>
        <v>0</v>
      </c>
      <c r="K553">
        <f>SUMPRODUCT(MID(0&amp;feed!K356,LARGE(INDEX(ISNUMBER(--MID(feed!K356,ROW($1:$19),1))*
ROW($1:$19),0),ROW($1:$19))+1,1)*10^ROW($1:$19)/10)</f>
        <v>12</v>
      </c>
      <c r="L553">
        <f>SUMPRODUCT(MID(0&amp;feed!L356,LARGE(INDEX(ISNUMBER(--MID(feed!L356,ROW($1:$19),1))*
ROW($1:$19),0),ROW($1:$19))+1,1)*10^ROW($1:$19)/10)</f>
        <v>6</v>
      </c>
      <c r="M553" t="str">
        <f>feed!M356</f>
        <v>Free Market</v>
      </c>
      <c r="N553">
        <f>SUMPRODUCT(MID(0&amp;feed!N356,LARGE(INDEX(ISNUMBER(--MID(feed!N356,ROW($1:$5),1))*
ROW($1:$5),0),ROW($1:$5))+1,1)*10^ROW($1:$5)/10)</f>
        <v>1786</v>
      </c>
      <c r="O553">
        <f>SUMPRODUCT(MID(0&amp;feed!O356,LARGE(INDEX(ISNUMBER(--MID(feed!O356,ROW($1:$5),1))*
ROW($1:$5),0),ROW($1:$5))+1,1)*10^ROW($1:$5)/10)</f>
        <v>327</v>
      </c>
      <c r="P553" t="str">
        <f>feed!P356</f>
        <v>Untapped</v>
      </c>
      <c r="Q553">
        <f>IF(P553=0,40, IF(P553="Depleted",0, IF(P553="Near Depletion",10, IF(P553="Plentiful",70, IF(P553="Untapped",90,"Error")))))</f>
        <v>90</v>
      </c>
      <c r="R553" t="str">
        <f>feed!Q356</f>
        <v>Somewhat Large</v>
      </c>
      <c r="S553">
        <f>IF(R553="None",0, IF(R553="Meagre",1.5, IF(R553="Small",3, IF(R553="Mediocre",4.5, IF(R553="Somewhat Large",6, IF(R553="Large",7.5, IF(R553="Powerful",9, IF(R553="Very Powerful",10,"Error"))))))))</f>
        <v>6</v>
      </c>
      <c r="T553" t="str">
        <f>feed!R356</f>
        <v>Pacific Rim</v>
      </c>
      <c r="U553" t="str">
        <f>feed!S356</f>
        <v>United States</v>
      </c>
      <c r="V553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23082</v>
      </c>
      <c r="W553" t="str">
        <f>feed!U356</f>
        <v>http://blocgame.com/stats.php?id=51583</v>
      </c>
      <c r="X553" s="4">
        <f>SUMPRODUCT(MID(0&amp;feed!V356,LARGE(INDEX(ISNUMBER(--MID(feed!V356,ROW($1:$5),1))*
ROW($1:$5),0),ROW($1:$5))+1,1)*10^ROW($1:$5)/10)</f>
        <v>0</v>
      </c>
      <c r="Y553">
        <f>feed!W356</f>
        <v>0</v>
      </c>
      <c r="Z553" s="4">
        <f>V553-H553*750-K553*375-L553*375</f>
        <v>14832</v>
      </c>
      <c r="AA553" s="8">
        <f>V553/N553</f>
        <v>12.923852183650617</v>
      </c>
      <c r="AB553" s="4">
        <f>N553/6</f>
        <v>297.66666666666669</v>
      </c>
      <c r="AC553" s="4">
        <f>V553/6</f>
        <v>3847</v>
      </c>
    </row>
    <row r="554" spans="1:29" hidden="1" x14ac:dyDescent="0.25">
      <c r="A554" t="str">
        <f>feed!A34</f>
        <v>Honduras</v>
      </c>
      <c r="B554" t="str">
        <f>feed!B34</f>
        <v>Inferno666</v>
      </c>
      <c r="C554" t="str">
        <f>feed!C34</f>
        <v>Pact of Red October</v>
      </c>
      <c r="D554">
        <f>SUMPRODUCT(MID(0&amp;feed!D34,LARGE(INDEX(ISNUMBER(--MID(feed!D34,ROW($1:$19),1))*
ROW($1:$19),0),ROW($1:$19))+1,1)*10^ROW($1:$19)/10)</f>
        <v>62</v>
      </c>
      <c r="E554">
        <f>SUMPRODUCT(MID(0&amp;feed!E34,LARGE(INDEX(ISNUMBER(--MID(feed!E34,ROW($1:$19),1))*
ROW($1:$19),0),ROW($1:$19))+1,1)*10^ROW($1:$19)/10)</f>
        <v>3</v>
      </c>
      <c r="F554" t="str">
        <f>feed!F34</f>
        <v>Korean War surplus</v>
      </c>
      <c r="G554" t="str">
        <f>feed!G34</f>
        <v>Nice</v>
      </c>
      <c r="H554">
        <f>SUMPRODUCT(MID(0&amp;feed!H34,LARGE(INDEX(ISNUMBER(--MID(feed!H34,ROW($1:$19),1))*
ROW($1:$19),0),ROW($1:$19))+1,1)*10^ROW($1:$19)/10)</f>
        <v>2</v>
      </c>
      <c r="I554" t="str">
        <f>feed!I34</f>
        <v>Elite</v>
      </c>
      <c r="J554">
        <f>SUMPRODUCT(MID(0&amp;feed!J34,LARGE(INDEX(ISNUMBER(--MID(feed!J34,ROW($1:$19),1))*
ROW($1:$19),0),ROW($1:$19))+1,1)*10^ROW($1:$19)/10)</f>
        <v>0</v>
      </c>
      <c r="K554">
        <f>SUMPRODUCT(MID(0&amp;feed!K34,LARGE(INDEX(ISNUMBER(--MID(feed!K34,ROW($1:$19),1))*
ROW($1:$19),0),ROW($1:$19))+1,1)*10^ROW($1:$19)/10)</f>
        <v>28</v>
      </c>
      <c r="L554">
        <f>SUMPRODUCT(MID(0&amp;feed!L34,LARGE(INDEX(ISNUMBER(--MID(feed!L34,ROW($1:$19),1))*
ROW($1:$19),0),ROW($1:$19))+1,1)*10^ROW($1:$19)/10)</f>
        <v>13</v>
      </c>
      <c r="M554" t="str">
        <f>feed!M34</f>
        <v>Central Planning</v>
      </c>
      <c r="N554">
        <f>SUMPRODUCT(MID(0&amp;feed!N34,LARGE(INDEX(ISNUMBER(--MID(feed!N34,ROW($1:$5),1))*
ROW($1:$5),0),ROW($1:$5))+1,1)*10^ROW($1:$5)/10)</f>
        <v>4188</v>
      </c>
      <c r="O554">
        <f>SUMPRODUCT(MID(0&amp;feed!O34,LARGE(INDEX(ISNUMBER(--MID(feed!O34,ROW($1:$5),1))*
ROW($1:$5),0),ROW($1:$5))+1,1)*10^ROW($1:$5)/10)</f>
        <v>85</v>
      </c>
      <c r="P554">
        <f>feed!P34</f>
        <v>0</v>
      </c>
      <c r="Q554">
        <f>IF(P554=0,40, IF(P554="Depleted",0, IF(P554="Near Depletion",10, IF(P554="Plentiful",70, IF(P554="Untapped",90,"Error")))))</f>
        <v>40</v>
      </c>
      <c r="R554" t="str">
        <f>feed!Q34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feed!R34</f>
        <v>Mesoamerica</v>
      </c>
      <c r="U554" t="str">
        <f>feed!S34</f>
        <v>Soviet Union</v>
      </c>
      <c r="V55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42394</v>
      </c>
      <c r="W554" t="str">
        <f>feed!U34</f>
        <v>http://blocgame.com/stats.php?id=60291</v>
      </c>
      <c r="X554" s="4">
        <f>SUMPRODUCT(MID(0&amp;feed!V34,LARGE(INDEX(ISNUMBER(--MID(feed!V34,ROW($1:$5),1))*
ROW($1:$5),0),ROW($1:$5))+1,1)*10^ROW($1:$5)/10)</f>
        <v>0</v>
      </c>
      <c r="Y554">
        <f>feed!W34</f>
        <v>0</v>
      </c>
      <c r="Z554" s="4">
        <f>V554-H554*750-K554*375-L554*375</f>
        <v>25519</v>
      </c>
      <c r="AA554" s="8">
        <f>V554/N554</f>
        <v>10.122731614135626</v>
      </c>
      <c r="AB554" s="4">
        <f>N554/6</f>
        <v>698</v>
      </c>
      <c r="AC554" s="4">
        <f>V554/6</f>
        <v>7065.666666666667</v>
      </c>
    </row>
    <row r="555" spans="1:29" hidden="1" x14ac:dyDescent="0.25">
      <c r="A555" t="str">
        <f>feed!A207</f>
        <v>Shatmapants</v>
      </c>
      <c r="B555" t="str">
        <f>feed!B207</f>
        <v>Penguin</v>
      </c>
      <c r="C555" t="str">
        <f>feed!C207</f>
        <v>SPQR</v>
      </c>
      <c r="D555">
        <f>SUMPRODUCT(MID(0&amp;feed!D207,LARGE(INDEX(ISNUMBER(--MID(feed!D207,ROW($1:$19),1))*
ROW($1:$19),0),ROW($1:$19))+1,1)*10^ROW($1:$19)/10)</f>
        <v>80</v>
      </c>
      <c r="E555">
        <f>SUMPRODUCT(MID(0&amp;feed!E207,LARGE(INDEX(ISNUMBER(--MID(feed!E207,ROW($1:$19),1))*
ROW($1:$19),0),ROW($1:$19))+1,1)*10^ROW($1:$19)/10)</f>
        <v>1</v>
      </c>
      <c r="F555" t="str">
        <f>feed!F207</f>
        <v>Vietnam War surplus</v>
      </c>
      <c r="G555" t="str">
        <f>feed!G207</f>
        <v>Gandhi-like</v>
      </c>
      <c r="H555">
        <f>SUMPRODUCT(MID(0&amp;feed!H207,LARGE(INDEX(ISNUMBER(--MID(feed!H207,ROW($1:$19),1))*
ROW($1:$19),0),ROW($1:$19))+1,1)*10^ROW($1:$19)/10)</f>
        <v>2</v>
      </c>
      <c r="I555" t="str">
        <f>feed!I207</f>
        <v>Good</v>
      </c>
      <c r="J555">
        <f>SUMPRODUCT(MID(0&amp;feed!J207,LARGE(INDEX(ISNUMBER(--MID(feed!J207,ROW($1:$19),1))*
ROW($1:$19),0),ROW($1:$19))+1,1)*10^ROW($1:$19)/10)</f>
        <v>0</v>
      </c>
      <c r="K555">
        <f>SUMPRODUCT(MID(0&amp;feed!K207,LARGE(INDEX(ISNUMBER(--MID(feed!K207,ROW($1:$19),1))*
ROW($1:$19),0),ROW($1:$19))+1,1)*10^ROW($1:$19)/10)</f>
        <v>23</v>
      </c>
      <c r="L555">
        <f>SUMPRODUCT(MID(0&amp;feed!L207,LARGE(INDEX(ISNUMBER(--MID(feed!L207,ROW($1:$19),1))*
ROW($1:$19),0),ROW($1:$19))+1,1)*10^ROW($1:$19)/10)</f>
        <v>6</v>
      </c>
      <c r="M555" t="str">
        <f>feed!M207</f>
        <v>Central Planning</v>
      </c>
      <c r="N555">
        <f>SUMPRODUCT(MID(0&amp;feed!N207,LARGE(INDEX(ISNUMBER(--MID(feed!N207,ROW($1:$5),1))*
ROW($1:$5),0),ROW($1:$5))+1,1)*10^ROW($1:$5)/10)</f>
        <v>2521</v>
      </c>
      <c r="O555">
        <f>SUMPRODUCT(MID(0&amp;feed!O207,LARGE(INDEX(ISNUMBER(--MID(feed!O207,ROW($1:$5),1))*
ROW($1:$5),0),ROW($1:$5))+1,1)*10^ROW($1:$5)/10)</f>
        <v>285</v>
      </c>
      <c r="P555" t="str">
        <f>feed!P207</f>
        <v>Untapped</v>
      </c>
      <c r="Q555">
        <f>IF(P555=0,40, IF(P555="Depleted",0, IF(P555="Near Depletion",10, IF(P555="Plentiful",70, IF(P555="Untapped",90,"Error")))))</f>
        <v>90</v>
      </c>
      <c r="R555" t="str">
        <f>feed!Q207</f>
        <v>Large</v>
      </c>
      <c r="S555">
        <f>IF(R555="None",0, IF(R555="Meagre",1.5, IF(R555="Small",3, IF(R555="Mediocre",4.5, IF(R555="Somewhat Large",6, IF(R555="Large",7.5, IF(R555="Powerful",9, IF(R555="Very Powerful",10,"Error"))))))))</f>
        <v>7.5</v>
      </c>
      <c r="T555" t="str">
        <f>feed!R207</f>
        <v>Caribbean</v>
      </c>
      <c r="U555" t="str">
        <f>feed!S207</f>
        <v>Soviet Union</v>
      </c>
      <c r="V555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22656</v>
      </c>
      <c r="W555" t="str">
        <f>feed!U207</f>
        <v>http://blocgame.com/stats.php?id=58425</v>
      </c>
      <c r="X555" s="4">
        <f>SUMPRODUCT(MID(0&amp;feed!V207,LARGE(INDEX(ISNUMBER(--MID(feed!V207,ROW($1:$5),1))*
ROW($1:$5),0),ROW($1:$5))+1,1)*10^ROW($1:$5)/10)</f>
        <v>0</v>
      </c>
      <c r="Y555">
        <f>feed!W207</f>
        <v>0</v>
      </c>
      <c r="Z555" s="4">
        <f>V555-H555*750-K555*375-L555*375</f>
        <v>10281</v>
      </c>
      <c r="AA555" s="8">
        <f>V555/N555</f>
        <v>8.9869099563665209</v>
      </c>
      <c r="AB555" s="4">
        <f>N555/6</f>
        <v>420.16666666666669</v>
      </c>
      <c r="AC555" s="4">
        <f>V555/6</f>
        <v>3776</v>
      </c>
    </row>
    <row r="556" spans="1:29" hidden="1" x14ac:dyDescent="0.25">
      <c r="A556" t="str">
        <f>feed!A423</f>
        <v>Norwegia</v>
      </c>
      <c r="B556" t="str">
        <f>feed!B423</f>
        <v>Thornir</v>
      </c>
      <c r="C556" t="str">
        <f>feed!C423</f>
        <v>The Order</v>
      </c>
      <c r="D556">
        <f>SUMPRODUCT(MID(0&amp;feed!D423,LARGE(INDEX(ISNUMBER(--MID(feed!D423,ROW($1:$19),1))*
ROW($1:$19),0),ROW($1:$19))+1,1)*10^ROW($1:$19)/10)</f>
        <v>98</v>
      </c>
      <c r="E556">
        <f>SUMPRODUCT(MID(0&amp;feed!E423,LARGE(INDEX(ISNUMBER(--MID(feed!E423,ROW($1:$19),1))*
ROW($1:$19),0),ROW($1:$19))+1,1)*10^ROW($1:$19)/10)</f>
        <v>4</v>
      </c>
      <c r="F556" t="str">
        <f>feed!F423</f>
        <v>Vietnam War surplus</v>
      </c>
      <c r="G556" t="str">
        <f>feed!G423</f>
        <v>Gandhi-like</v>
      </c>
      <c r="H556">
        <f>SUMPRODUCT(MID(0&amp;feed!H423,LARGE(INDEX(ISNUMBER(--MID(feed!H423,ROW($1:$19),1))*
ROW($1:$19),0),ROW($1:$19))+1,1)*10^ROW($1:$19)/10)</f>
        <v>2</v>
      </c>
      <c r="I556" t="str">
        <f>feed!I423</f>
        <v>Elite</v>
      </c>
      <c r="J556">
        <f>SUMPRODUCT(MID(0&amp;feed!J423,LARGE(INDEX(ISNUMBER(--MID(feed!J423,ROW($1:$19),1))*
ROW($1:$19),0),ROW($1:$19))+1,1)*10^ROW($1:$19)/10)</f>
        <v>0</v>
      </c>
      <c r="K556">
        <f>SUMPRODUCT(MID(0&amp;feed!K423,LARGE(INDEX(ISNUMBER(--MID(feed!K423,ROW($1:$19),1))*
ROW($1:$19),0),ROW($1:$19))+1,1)*10^ROW($1:$19)/10)</f>
        <v>9</v>
      </c>
      <c r="L556">
        <f>SUMPRODUCT(MID(0&amp;feed!L423,LARGE(INDEX(ISNUMBER(--MID(feed!L423,ROW($1:$19),1))*
ROW($1:$19),0),ROW($1:$19))+1,1)*10^ROW($1:$19)/10)</f>
        <v>5</v>
      </c>
      <c r="M556" t="str">
        <f>feed!M423</f>
        <v>Central Planning</v>
      </c>
      <c r="N556">
        <f>SUMPRODUCT(MID(0&amp;feed!N423,LARGE(INDEX(ISNUMBER(--MID(feed!N423,ROW($1:$5),1))*
ROW($1:$5),0),ROW($1:$5))+1,1)*10^ROW($1:$5)/10)</f>
        <v>1573</v>
      </c>
      <c r="O556">
        <f>SUMPRODUCT(MID(0&amp;feed!O423,LARGE(INDEX(ISNUMBER(--MID(feed!O423,ROW($1:$5),1))*
ROW($1:$5),0),ROW($1:$5))+1,1)*10^ROW($1:$5)/10)</f>
        <v>2127</v>
      </c>
      <c r="P556" t="str">
        <f>feed!P423</f>
        <v>Untapped</v>
      </c>
      <c r="Q556">
        <f>IF(P556=0,40, IF(P556="Depleted",0, IF(P556="Near Depletion",10, IF(P556="Plentiful",70, IF(P556="Untapped",90,"Error")))))</f>
        <v>90</v>
      </c>
      <c r="R556" t="str">
        <f>feed!Q423</f>
        <v>Very Powerful</v>
      </c>
      <c r="S556">
        <f>IF(R556="None",0, IF(R556="Meagre",1.5, IF(R556="Small",3, IF(R556="Mediocre",4.5, IF(R556="Somewhat Large",6, IF(R556="Large",7.5, IF(R556="Powerful",9, IF(R556="Very Powerful",10,"Error"))))))))</f>
        <v>10</v>
      </c>
      <c r="T556" t="str">
        <f>feed!R423</f>
        <v>Atlas</v>
      </c>
      <c r="U556" t="str">
        <f>feed!S423</f>
        <v>Soviet Union</v>
      </c>
      <c r="V556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14007</v>
      </c>
      <c r="W556" t="str">
        <f>feed!U423</f>
        <v>http://blocgame.com/stats.php?id=30</v>
      </c>
      <c r="X556" s="4">
        <f>SUMPRODUCT(MID(0&amp;feed!V423,LARGE(INDEX(ISNUMBER(--MID(feed!V423,ROW($1:$5),1))*
ROW($1:$5),0),ROW($1:$5))+1,1)*10^ROW($1:$5)/10)</f>
        <v>0</v>
      </c>
      <c r="Y556">
        <f>feed!W423</f>
        <v>0.05</v>
      </c>
      <c r="Z556" s="4">
        <f>V556-H556*750-K556*375-L556*375</f>
        <v>7257</v>
      </c>
      <c r="AA556" s="8">
        <f>V556/N556</f>
        <v>8.9046408137317226</v>
      </c>
      <c r="AB556" s="4">
        <f>N556/6</f>
        <v>262.16666666666669</v>
      </c>
      <c r="AC556" s="4">
        <f>V556/6</f>
        <v>2334.5</v>
      </c>
    </row>
    <row r="557" spans="1:29" hidden="1" x14ac:dyDescent="0.25">
      <c r="A557" t="str">
        <f>feed!A213</f>
        <v>Karat</v>
      </c>
      <c r="B557" t="str">
        <f>feed!B213</f>
        <v>TankGun</v>
      </c>
      <c r="C557" t="str">
        <f>feed!C213</f>
        <v>The Federal Colonies</v>
      </c>
      <c r="D557">
        <f>SUMPRODUCT(MID(0&amp;feed!D213,LARGE(INDEX(ISNUMBER(--MID(feed!D213,ROW($1:$19),1))*
ROW($1:$19),0),ROW($1:$19))+1,1)*10^ROW($1:$19)/10)</f>
        <v>71</v>
      </c>
      <c r="E557">
        <f>SUMPRODUCT(MID(0&amp;feed!E213,LARGE(INDEX(ISNUMBER(--MID(feed!E213,ROW($1:$19),1))*
ROW($1:$19),0),ROW($1:$19))+1,1)*10^ROW($1:$19)/10)</f>
        <v>0</v>
      </c>
      <c r="F557" t="str">
        <f>feed!F213</f>
        <v>Second World War surplus</v>
      </c>
      <c r="G557" t="str">
        <f>feed!G213</f>
        <v>Gandhi-like</v>
      </c>
      <c r="H557">
        <f>SUMPRODUCT(MID(0&amp;feed!H213,LARGE(INDEX(ISNUMBER(--MID(feed!H213,ROW($1:$19),1))*
ROW($1:$19),0),ROW($1:$19))+1,1)*10^ROW($1:$19)/10)</f>
        <v>2</v>
      </c>
      <c r="I557" t="str">
        <f>feed!I213</f>
        <v>Elite</v>
      </c>
      <c r="J557">
        <f>SUMPRODUCT(MID(0&amp;feed!J213,LARGE(INDEX(ISNUMBER(--MID(feed!J213,ROW($1:$19),1))*
ROW($1:$19),0),ROW($1:$19))+1,1)*10^ROW($1:$19)/10)</f>
        <v>0</v>
      </c>
      <c r="K557">
        <f>SUMPRODUCT(MID(0&amp;feed!K213,LARGE(INDEX(ISNUMBER(--MID(feed!K213,ROW($1:$19),1))*
ROW($1:$19),0),ROW($1:$19))+1,1)*10^ROW($1:$19)/10)</f>
        <v>6</v>
      </c>
      <c r="L557">
        <f>SUMPRODUCT(MID(0&amp;feed!L213,LARGE(INDEX(ISNUMBER(--MID(feed!L213,ROW($1:$19),1))*
ROW($1:$19),0),ROW($1:$19))+1,1)*10^ROW($1:$19)/10)</f>
        <v>0</v>
      </c>
      <c r="M557" t="str">
        <f>feed!M213</f>
        <v>Free Market</v>
      </c>
      <c r="N557">
        <f>SUMPRODUCT(MID(0&amp;feed!N213,LARGE(INDEX(ISNUMBER(--MID(feed!N213,ROW($1:$5),1))*
ROW($1:$5),0),ROW($1:$5))+1,1)*10^ROW($1:$5)/10)</f>
        <v>2483</v>
      </c>
      <c r="O557">
        <f>SUMPRODUCT(MID(0&amp;feed!O213,LARGE(INDEX(ISNUMBER(--MID(feed!O213,ROW($1:$5),1))*
ROW($1:$5),0),ROW($1:$5))+1,1)*10^ROW($1:$5)/10)</f>
        <v>0</v>
      </c>
      <c r="P557" t="str">
        <f>feed!P213</f>
        <v>Untapped</v>
      </c>
      <c r="Q557">
        <f>IF(P557=0,40, IF(P557="Depleted",0, IF(P557="Near Depletion",10, IF(P557="Plentiful",70, IF(P557="Untapped",90,"Error")))))</f>
        <v>90</v>
      </c>
      <c r="R557" t="str">
        <f>feed!Q213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feed!R213</f>
        <v>Caribbean</v>
      </c>
      <c r="U557" t="str">
        <f>feed!S213</f>
        <v>United States</v>
      </c>
      <c r="V557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21057</v>
      </c>
      <c r="W557" t="str">
        <f>feed!U213</f>
        <v>http://blocgame.com/stats.php?id=45853</v>
      </c>
      <c r="X557" s="4">
        <f>SUMPRODUCT(MID(0&amp;feed!V213,LARGE(INDEX(ISNUMBER(--MID(feed!V213,ROW($1:$5),1))*
ROW($1:$5),0),ROW($1:$5))+1,1)*10^ROW($1:$5)/10)</f>
        <v>0</v>
      </c>
      <c r="Y557">
        <f>feed!W213</f>
        <v>0</v>
      </c>
      <c r="Z557" s="4">
        <f>V557-H557*750-K557*375-L557*375</f>
        <v>17307</v>
      </c>
      <c r="AA557" s="8">
        <f>V557/N557</f>
        <v>8.4804671768022555</v>
      </c>
      <c r="AB557" s="4">
        <f>N557/6</f>
        <v>413.83333333333331</v>
      </c>
      <c r="AC557" s="4">
        <f>V557/6</f>
        <v>3509.5</v>
      </c>
    </row>
    <row r="558" spans="1:29" hidden="1" x14ac:dyDescent="0.25">
      <c r="A558" t="str">
        <f>feed!A49</f>
        <v>Giant Mechs</v>
      </c>
      <c r="B558" t="str">
        <f>feed!B49</f>
        <v>OiledDNA</v>
      </c>
      <c r="C558" t="str">
        <f>feed!C49</f>
        <v>The Order</v>
      </c>
      <c r="D558">
        <f>SUMPRODUCT(MID(0&amp;feed!D49,LARGE(INDEX(ISNUMBER(--MID(feed!D49,ROW($1:$19),1))*
ROW($1:$19),0),ROW($1:$19))+1,1)*10^ROW($1:$19)/10)</f>
        <v>80</v>
      </c>
      <c r="E558">
        <f>SUMPRODUCT(MID(0&amp;feed!E49,LARGE(INDEX(ISNUMBER(--MID(feed!E49,ROW($1:$19),1))*
ROW($1:$19),0),ROW($1:$19))+1,1)*10^ROW($1:$19)/10)</f>
        <v>0</v>
      </c>
      <c r="F558" t="str">
        <f>feed!F49</f>
        <v>Second World War surplus</v>
      </c>
      <c r="G558" t="str">
        <f>feed!G49</f>
        <v>Gandhi-like</v>
      </c>
      <c r="H558">
        <f>SUMPRODUCT(MID(0&amp;feed!H49,LARGE(INDEX(ISNUMBER(--MID(feed!H49,ROW($1:$19),1))*
ROW($1:$19),0),ROW($1:$19))+1,1)*10^ROW($1:$19)/10)</f>
        <v>2</v>
      </c>
      <c r="I558" t="str">
        <f>feed!I49</f>
        <v>Standard</v>
      </c>
      <c r="J558">
        <f>SUMPRODUCT(MID(0&amp;feed!J49,LARGE(INDEX(ISNUMBER(--MID(feed!J49,ROW($1:$19),1))*
ROW($1:$19),0),ROW($1:$19))+1,1)*10^ROW($1:$19)/10)</f>
        <v>0</v>
      </c>
      <c r="K558">
        <f>SUMPRODUCT(MID(0&amp;feed!K49,LARGE(INDEX(ISNUMBER(--MID(feed!K49,ROW($1:$19),1))*
ROW($1:$19),0),ROW($1:$19))+1,1)*10^ROW($1:$19)/10)</f>
        <v>13</v>
      </c>
      <c r="L558">
        <f>SUMPRODUCT(MID(0&amp;feed!L49,LARGE(INDEX(ISNUMBER(--MID(feed!L49,ROW($1:$19),1))*
ROW($1:$19),0),ROW($1:$19))+1,1)*10^ROW($1:$19)/10)</f>
        <v>5</v>
      </c>
      <c r="M558" t="str">
        <f>feed!M49</f>
        <v>Central Planning</v>
      </c>
      <c r="N558">
        <f>SUMPRODUCT(MID(0&amp;feed!N49,LARGE(INDEX(ISNUMBER(--MID(feed!N49,ROW($1:$5),1))*
ROW($1:$5),0),ROW($1:$5))+1,1)*10^ROW($1:$5)/10)</f>
        <v>3914</v>
      </c>
      <c r="O558">
        <f>SUMPRODUCT(MID(0&amp;feed!O49,LARGE(INDEX(ISNUMBER(--MID(feed!O49,ROW($1:$5),1))*
ROW($1:$5),0),ROW($1:$5))+1,1)*10^ROW($1:$5)/10)</f>
        <v>337</v>
      </c>
      <c r="P558" t="str">
        <f>feed!P49</f>
        <v>Untapped</v>
      </c>
      <c r="Q558">
        <f>IF(P558=0,40, IF(P558="Depleted",0, IF(P558="Near Depletion",10, IF(P558="Plentiful",70, IF(P558="Untapped",90,"Error")))))</f>
        <v>90</v>
      </c>
      <c r="R558" t="str">
        <f>feed!Q49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feed!R49</f>
        <v>Pacific Rim</v>
      </c>
      <c r="U558" t="str">
        <f>feed!S49</f>
        <v>Soviet Union</v>
      </c>
      <c r="V558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558" t="str">
        <f>feed!U49</f>
        <v>http://blocgame.com/stats.php?id=60735</v>
      </c>
      <c r="X558" s="4">
        <f>SUMPRODUCT(MID(0&amp;feed!V49,LARGE(INDEX(ISNUMBER(--MID(feed!V49,ROW($1:$5),1))*
ROW($1:$5),0),ROW($1:$5))+1,1)*10^ROW($1:$5)/10)</f>
        <v>0</v>
      </c>
      <c r="Y558">
        <f>feed!W49</f>
        <v>0</v>
      </c>
      <c r="Z558" s="4">
        <f>V558-H558*750-K558*375-L558*375</f>
        <v>17540</v>
      </c>
      <c r="AA558" s="8">
        <f>V558/N558</f>
        <v>6.5891670924885029</v>
      </c>
      <c r="AB558" s="4">
        <f>N558/6</f>
        <v>652.33333333333337</v>
      </c>
      <c r="AC558" s="4">
        <f>V558/6</f>
        <v>4298.333333333333</v>
      </c>
    </row>
    <row r="559" spans="1:29" hidden="1" x14ac:dyDescent="0.25">
      <c r="A559" t="str">
        <f>feed!A199</f>
        <v>Caballos</v>
      </c>
      <c r="B559" t="str">
        <f>feed!B199</f>
        <v>Tï¿½mas</v>
      </c>
      <c r="C559">
        <f>feed!C199</f>
        <v>0</v>
      </c>
      <c r="D559">
        <f>SUMPRODUCT(MID(0&amp;feed!D199,LARGE(INDEX(ISNUMBER(--MID(feed!D199,ROW($1:$19),1))*
ROW($1:$19),0),ROW($1:$19))+1,1)*10^ROW($1:$19)/10)</f>
        <v>3</v>
      </c>
      <c r="E559">
        <f>SUMPRODUCT(MID(0&amp;feed!E199,LARGE(INDEX(ISNUMBER(--MID(feed!E199,ROW($1:$19),1))*
ROW($1:$19),0),ROW($1:$19))+1,1)*10^ROW($1:$19)/10)</f>
        <v>0</v>
      </c>
      <c r="F559" t="str">
        <f>feed!F199</f>
        <v>Second World War surplus</v>
      </c>
      <c r="G559" t="str">
        <f>feed!G199</f>
        <v>Gandhi-like</v>
      </c>
      <c r="H559">
        <f>SUMPRODUCT(MID(0&amp;feed!H199,LARGE(INDEX(ISNUMBER(--MID(feed!H199,ROW($1:$19),1))*
ROW($1:$19),0),ROW($1:$19))+1,1)*10^ROW($1:$19)/10)</f>
        <v>2</v>
      </c>
      <c r="I559" t="str">
        <f>feed!I199</f>
        <v>Undisciplined Rabble</v>
      </c>
      <c r="J559">
        <f>SUMPRODUCT(MID(0&amp;feed!J199,LARGE(INDEX(ISNUMBER(--MID(feed!J199,ROW($1:$19),1))*
ROW($1:$19),0),ROW($1:$19))+1,1)*10^ROW($1:$19)/10)</f>
        <v>0</v>
      </c>
      <c r="K559">
        <f>SUMPRODUCT(MID(0&amp;feed!K199,LARGE(INDEX(ISNUMBER(--MID(feed!K199,ROW($1:$19),1))*
ROW($1:$19),0),ROW($1:$19))+1,1)*10^ROW($1:$19)/10)</f>
        <v>5</v>
      </c>
      <c r="L559">
        <f>SUMPRODUCT(MID(0&amp;feed!L199,LARGE(INDEX(ISNUMBER(--MID(feed!L199,ROW($1:$19),1))*
ROW($1:$19),0),ROW($1:$19))+1,1)*10^ROW($1:$19)/10)</f>
        <v>5</v>
      </c>
      <c r="M559" t="str">
        <f>feed!M199</f>
        <v>Free Market</v>
      </c>
      <c r="N559">
        <f>SUMPRODUCT(MID(0&amp;feed!N199,LARGE(INDEX(ISNUMBER(--MID(feed!N199,ROW($1:$5),1))*
ROW($1:$5),0),ROW($1:$5))+1,1)*10^ROW($1:$5)/10)</f>
        <v>2576</v>
      </c>
      <c r="O559">
        <f>SUMPRODUCT(MID(0&amp;feed!O199,LARGE(INDEX(ISNUMBER(--MID(feed!O199,ROW($1:$5),1))*
ROW($1:$5),0),ROW($1:$5))+1,1)*10^ROW($1:$5)/10)</f>
        <v>0</v>
      </c>
      <c r="P559" t="str">
        <f>feed!P199</f>
        <v>Untapped</v>
      </c>
      <c r="Q559">
        <f>IF(P559=0,40, IF(P559="Depleted",0, IF(P559="Near Depletion",10, IF(P559="Plentiful",70, IF(P559="Untapped",90,"Error")))))</f>
        <v>90</v>
      </c>
      <c r="R559" t="str">
        <f>feed!Q199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feed!R199</f>
        <v>The Subcontinent</v>
      </c>
      <c r="U559" t="str">
        <f>feed!S199</f>
        <v>United States</v>
      </c>
      <c r="V55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16586</v>
      </c>
      <c r="W559" t="str">
        <f>feed!U199</f>
        <v>http://blocgame.com/stats.php?id=5261</v>
      </c>
      <c r="X559" s="4">
        <f>SUMPRODUCT(MID(0&amp;feed!V199,LARGE(INDEX(ISNUMBER(--MID(feed!V199,ROW($1:$5),1))*
ROW($1:$5),0),ROW($1:$5))+1,1)*10^ROW($1:$5)/10)</f>
        <v>0</v>
      </c>
      <c r="Y559">
        <f>feed!W199</f>
        <v>0</v>
      </c>
      <c r="Z559" s="4">
        <f>V559-H559*750-K559*375-L559*375</f>
        <v>11336</v>
      </c>
      <c r="AA559" s="8">
        <f>V559/N559</f>
        <v>6.4386645962732922</v>
      </c>
      <c r="AB559" s="4">
        <f>N559/6</f>
        <v>429.33333333333331</v>
      </c>
      <c r="AC559" s="4">
        <f>V559/6</f>
        <v>2764.3333333333335</v>
      </c>
    </row>
    <row r="560" spans="1:29" hidden="1" x14ac:dyDescent="0.25">
      <c r="A560" t="str">
        <f>feed!A314</f>
        <v>Whadjuk</v>
      </c>
      <c r="B560" t="str">
        <f>feed!B314</f>
        <v>MarsOz</v>
      </c>
      <c r="C560" t="str">
        <f>feed!C314</f>
        <v>The Khilafah</v>
      </c>
      <c r="D560">
        <f>SUMPRODUCT(MID(0&amp;feed!D314,LARGE(INDEX(ISNUMBER(--MID(feed!D314,ROW($1:$19),1))*
ROW($1:$19),0),ROW($1:$19))+1,1)*10^ROW($1:$19)/10)</f>
        <v>27</v>
      </c>
      <c r="E560">
        <f>SUMPRODUCT(MID(0&amp;feed!E314,LARGE(INDEX(ISNUMBER(--MID(feed!E314,ROW($1:$19),1))*
ROW($1:$19),0),ROW($1:$19))+1,1)*10^ROW($1:$19)/10)</f>
        <v>3</v>
      </c>
      <c r="F560" t="str">
        <f>feed!F314</f>
        <v>First World War surplus</v>
      </c>
      <c r="G560" t="str">
        <f>feed!G314</f>
        <v>Gandhi-like</v>
      </c>
      <c r="H560">
        <f>SUMPRODUCT(MID(0&amp;feed!H314,LARGE(INDEX(ISNUMBER(--MID(feed!H314,ROW($1:$19),1))*
ROW($1:$19),0),ROW($1:$19))+1,1)*10^ROW($1:$19)/10)</f>
        <v>2</v>
      </c>
      <c r="I560" t="str">
        <f>feed!I314</f>
        <v>Undisciplined Rabble</v>
      </c>
      <c r="J560">
        <f>SUMPRODUCT(MID(0&amp;feed!J314,LARGE(INDEX(ISNUMBER(--MID(feed!J314,ROW($1:$19),1))*
ROW($1:$19),0),ROW($1:$19))+1,1)*10^ROW($1:$19)/10)</f>
        <v>0</v>
      </c>
      <c r="K560">
        <f>SUMPRODUCT(MID(0&amp;feed!K314,LARGE(INDEX(ISNUMBER(--MID(feed!K314,ROW($1:$19),1))*
ROW($1:$19),0),ROW($1:$19))+1,1)*10^ROW($1:$19)/10)</f>
        <v>7</v>
      </c>
      <c r="L560">
        <f>SUMPRODUCT(MID(0&amp;feed!L314,LARGE(INDEX(ISNUMBER(--MID(feed!L314,ROW($1:$19),1))*
ROW($1:$19),0),ROW($1:$19))+1,1)*10^ROW($1:$19)/10)</f>
        <v>6</v>
      </c>
      <c r="M560" t="str">
        <f>feed!M314</f>
        <v>Central Planning</v>
      </c>
      <c r="N560">
        <f>SUMPRODUCT(MID(0&amp;feed!N314,LARGE(INDEX(ISNUMBER(--MID(feed!N314,ROW($1:$5),1))*
ROW($1:$5),0),ROW($1:$5))+1,1)*10^ROW($1:$5)/10)</f>
        <v>2006</v>
      </c>
      <c r="O560">
        <f>SUMPRODUCT(MID(0&amp;feed!O314,LARGE(INDEX(ISNUMBER(--MID(feed!O314,ROW($1:$5),1))*
ROW($1:$5),0),ROW($1:$5))+1,1)*10^ROW($1:$5)/10)</f>
        <v>3251</v>
      </c>
      <c r="P560" t="str">
        <f>feed!P314</f>
        <v>Plentiful</v>
      </c>
      <c r="Q560">
        <f>IF(P560=0,40, IF(P560="Depleted",0, IF(P560="Near Depletion",10, IF(P560="Plentiful",70, IF(P560="Untapped",90,"Error")))))</f>
        <v>70</v>
      </c>
      <c r="R560" t="str">
        <f>feed!Q314</f>
        <v>Large</v>
      </c>
      <c r="S560">
        <f>IF(R560="None",0, IF(R560="Meagre",1.5, IF(R560="Small",3, IF(R560="Mediocre",4.5, IF(R560="Somewhat Large",6, IF(R560="Large",7.5, IF(R560="Powerful",9, IF(R560="Very Powerful",10,"Error"))))))))</f>
        <v>7.5</v>
      </c>
      <c r="T560" t="str">
        <f>feed!R314</f>
        <v>Mesopotamia</v>
      </c>
      <c r="U560" t="str">
        <f>feed!S314</f>
        <v>Soviet Union</v>
      </c>
      <c r="V560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11341</v>
      </c>
      <c r="W560" t="str">
        <f>feed!U314</f>
        <v>http://blocgame.com/stats.php?id=63576</v>
      </c>
      <c r="X560" s="4">
        <f>SUMPRODUCT(MID(0&amp;feed!V314,LARGE(INDEX(ISNUMBER(--MID(feed!V314,ROW($1:$5),1))*
ROW($1:$5),0),ROW($1:$5))+1,1)*10^ROW($1:$5)/10)</f>
        <v>0</v>
      </c>
      <c r="Y560">
        <f>feed!W314</f>
        <v>0</v>
      </c>
      <c r="Z560" s="4">
        <f>V560-H560*750-K560*375-L560*375</f>
        <v>4966</v>
      </c>
      <c r="AA560" s="8">
        <f>V560/N560</f>
        <v>5.6535393818544364</v>
      </c>
      <c r="AB560" s="4">
        <f>N560/6</f>
        <v>334.33333333333331</v>
      </c>
      <c r="AC560" s="4">
        <f>V560/6</f>
        <v>1890.1666666666667</v>
      </c>
    </row>
    <row r="561" spans="1:29" hidden="1" x14ac:dyDescent="0.25">
      <c r="A561" t="str">
        <f>feed!A563</f>
        <v>Jerai</v>
      </c>
      <c r="B561" t="str">
        <f>feed!B563</f>
        <v>muadz.zulkar9</v>
      </c>
      <c r="C561">
        <f>feed!C563</f>
        <v>0</v>
      </c>
      <c r="D561">
        <f>SUMPRODUCT(MID(0&amp;feed!D563,LARGE(INDEX(ISNUMBER(--MID(feed!D563,ROW($1:$19),1))*
ROW($1:$19),0),ROW($1:$19))+1,1)*10^ROW($1:$19)/10)</f>
        <v>9</v>
      </c>
      <c r="E561">
        <f>SUMPRODUCT(MID(0&amp;feed!E563,LARGE(INDEX(ISNUMBER(--MID(feed!E563,ROW($1:$19),1))*
ROW($1:$19),0),ROW($1:$19))+1,1)*10^ROW($1:$19)/10)</f>
        <v>0</v>
      </c>
      <c r="F561" t="str">
        <f>feed!F563</f>
        <v>First World War surplus</v>
      </c>
      <c r="G561" t="str">
        <f>feed!G563</f>
        <v>Gandhi-like</v>
      </c>
      <c r="H561">
        <f>SUMPRODUCT(MID(0&amp;feed!H563,LARGE(INDEX(ISNUMBER(--MID(feed!H563,ROW($1:$19),1))*
ROW($1:$19),0),ROW($1:$19))+1,1)*10^ROW($1:$19)/10)</f>
        <v>1</v>
      </c>
      <c r="I561" t="str">
        <f>feed!I563</f>
        <v>Standard</v>
      </c>
      <c r="J561">
        <f>SUMPRODUCT(MID(0&amp;feed!J563,LARGE(INDEX(ISNUMBER(--MID(feed!J563,ROW($1:$19),1))*
ROW($1:$19),0),ROW($1:$19))+1,1)*10^ROW($1:$19)/10)</f>
        <v>170</v>
      </c>
      <c r="K561">
        <f>SUMPRODUCT(MID(0&amp;feed!K563,LARGE(INDEX(ISNUMBER(--MID(feed!K563,ROW($1:$19),1))*
ROW($1:$19),0),ROW($1:$19))+1,1)*10^ROW($1:$19)/10)</f>
        <v>2</v>
      </c>
      <c r="L561">
        <f>SUMPRODUCT(MID(0&amp;feed!L563,LARGE(INDEX(ISNUMBER(--MID(feed!L563,ROW($1:$19),1))*
ROW($1:$19),0),ROW($1:$19))+1,1)*10^ROW($1:$19)/10)</f>
        <v>7</v>
      </c>
      <c r="M561" t="str">
        <f>feed!M563</f>
        <v>Free Market</v>
      </c>
      <c r="N561">
        <f>SUMPRODUCT(MID(0&amp;feed!N563,LARGE(INDEX(ISNUMBER(--MID(feed!N563,ROW($1:$5),1))*
ROW($1:$5),0),ROW($1:$5))+1,1)*10^ROW($1:$5)/10)</f>
        <v>1101</v>
      </c>
      <c r="O561">
        <f>SUMPRODUCT(MID(0&amp;feed!O563,LARGE(INDEX(ISNUMBER(--MID(feed!O563,ROW($1:$5),1))*
ROW($1:$5),0),ROW($1:$5))+1,1)*10^ROW($1:$5)/10)</f>
        <v>721</v>
      </c>
      <c r="P561" t="str">
        <f>feed!P563</f>
        <v>Untapped</v>
      </c>
      <c r="Q561">
        <f>IF(P561=0,40, IF(P561="Depleted",0, IF(P561="Near Depletion",10, IF(P561="Plentiful",70, IF(P561="Untapped",90,"Error")))))</f>
        <v>90</v>
      </c>
      <c r="R561" t="str">
        <f>feed!Q563</f>
        <v>Meagre</v>
      </c>
      <c r="S561">
        <f>IF(R561="None",0, IF(R561="Meagre",1.5, IF(R561="Small",3, IF(R561="Mediocre",4.5, IF(R561="Somewhat Large",6, IF(R561="Large",7.5, IF(R561="Powerful",9, IF(R561="Very Powerful",10,"Error"))))))))</f>
        <v>1.5</v>
      </c>
      <c r="T561" t="str">
        <f>feed!R563</f>
        <v>Atlas</v>
      </c>
      <c r="U561" t="str">
        <f>feed!S563</f>
        <v>United States</v>
      </c>
      <c r="V561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14270</v>
      </c>
      <c r="W561" t="str">
        <f>feed!U563</f>
        <v>http://blocgame.com/stats.php?id=60621</v>
      </c>
      <c r="X561" s="4">
        <f>SUMPRODUCT(MID(0&amp;feed!V563,LARGE(INDEX(ISNUMBER(--MID(feed!V563,ROW($1:$5),1))*
ROW($1:$5),0),ROW($1:$5))+1,1)*10^ROW($1:$5)/10)</f>
        <v>0</v>
      </c>
      <c r="Y561">
        <f>feed!W563</f>
        <v>0</v>
      </c>
      <c r="Z561" s="4">
        <f>V561-H561*750-K561*375-L561*375</f>
        <v>10145</v>
      </c>
      <c r="AA561" s="8">
        <f>V561/N561</f>
        <v>12.96094459582198</v>
      </c>
      <c r="AB561" s="4">
        <f>N561/6</f>
        <v>183.5</v>
      </c>
      <c r="AC561" s="4">
        <f>V561/6</f>
        <v>2378.3333333333335</v>
      </c>
    </row>
    <row r="562" spans="1:29" hidden="1" x14ac:dyDescent="0.25">
      <c r="A562" t="str">
        <f>feed!A671</f>
        <v>Nueva Coasta</v>
      </c>
      <c r="B562" t="str">
        <f>feed!B671</f>
        <v>PresidenteChango</v>
      </c>
      <c r="C562">
        <f>feed!C671</f>
        <v>0</v>
      </c>
      <c r="D562">
        <f>SUMPRODUCT(MID(0&amp;feed!D671,LARGE(INDEX(ISNUMBER(--MID(feed!D671,ROW($1:$19),1))*
ROW($1:$19),0),ROW($1:$19))+1,1)*10^ROW($1:$19)/10)</f>
        <v>16</v>
      </c>
      <c r="E562">
        <f>SUMPRODUCT(MID(0&amp;feed!E671,LARGE(INDEX(ISNUMBER(--MID(feed!E671,ROW($1:$19),1))*
ROW($1:$19),0),ROW($1:$19))+1,1)*10^ROW($1:$19)/10)</f>
        <v>0</v>
      </c>
      <c r="F562" t="str">
        <f>feed!F671</f>
        <v>First World War surplus</v>
      </c>
      <c r="G562" t="str">
        <f>feed!G671</f>
        <v>Gandhi-like</v>
      </c>
      <c r="H562">
        <f>SUMPRODUCT(MID(0&amp;feed!H671,LARGE(INDEX(ISNUMBER(--MID(feed!H671,ROW($1:$19),1))*
ROW($1:$19),0),ROW($1:$19))+1,1)*10^ROW($1:$19)/10)</f>
        <v>1</v>
      </c>
      <c r="I562" t="str">
        <f>feed!I671</f>
        <v>Standard</v>
      </c>
      <c r="J562">
        <f>SUMPRODUCT(MID(0&amp;feed!J671,LARGE(INDEX(ISNUMBER(--MID(feed!J671,ROW($1:$19),1))*
ROW($1:$19),0),ROW($1:$19))+1,1)*10^ROW($1:$19)/10)</f>
        <v>162</v>
      </c>
      <c r="K562">
        <f>SUMPRODUCT(MID(0&amp;feed!K671,LARGE(INDEX(ISNUMBER(--MID(feed!K671,ROW($1:$19),1))*
ROW($1:$19),0),ROW($1:$19))+1,1)*10^ROW($1:$19)/10)</f>
        <v>3</v>
      </c>
      <c r="L562">
        <f>SUMPRODUCT(MID(0&amp;feed!L671,LARGE(INDEX(ISNUMBER(--MID(feed!L671,ROW($1:$19),1))*
ROW($1:$19),0),ROW($1:$19))+1,1)*10^ROW($1:$19)/10)</f>
        <v>1</v>
      </c>
      <c r="M562" t="str">
        <f>feed!M671</f>
        <v>Central Planning</v>
      </c>
      <c r="N562">
        <f>SUMPRODUCT(MID(0&amp;feed!N671,LARGE(INDEX(ISNUMBER(--MID(feed!N671,ROW($1:$5),1))*
ROW($1:$5),0),ROW($1:$5))+1,1)*10^ROW($1:$5)/10)</f>
        <v>871</v>
      </c>
      <c r="O562">
        <f>SUMPRODUCT(MID(0&amp;feed!O671,LARGE(INDEX(ISNUMBER(--MID(feed!O671,ROW($1:$5),1))*
ROW($1:$5),0),ROW($1:$5))+1,1)*10^ROW($1:$5)/10)</f>
        <v>427</v>
      </c>
      <c r="P562" t="str">
        <f>feed!P671</f>
        <v>Untapped</v>
      </c>
      <c r="Q562">
        <f>IF(P562=0,40, IF(P562="Depleted",0, IF(P562="Near Depletion",10, IF(P562="Plentiful",70, IF(P562="Untapped",90,"Error")))))</f>
        <v>90</v>
      </c>
      <c r="R562" t="str">
        <f>feed!Q671</f>
        <v>Meagre</v>
      </c>
      <c r="S562">
        <f>IF(R562="None",0, IF(R562="Meagre",1.5, IF(R562="Small",3, IF(R562="Mediocre",4.5, IF(R562="Somewhat Large",6, IF(R562="Large",7.5, IF(R562="Powerful",9, IF(R562="Very Powerful",10,"Error"))))))))</f>
        <v>1.5</v>
      </c>
      <c r="T562" t="str">
        <f>feed!R671</f>
        <v>Mesoamerica</v>
      </c>
      <c r="U562" t="str">
        <f>feed!S671</f>
        <v>Soviet Union</v>
      </c>
      <c r="V562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562" t="str">
        <f>feed!U671</f>
        <v>http://blocgame.com/stats.php?id=65037</v>
      </c>
      <c r="X562" s="4">
        <f>SUMPRODUCT(MID(0&amp;feed!V671,LARGE(INDEX(ISNUMBER(--MID(feed!V671,ROW($1:$5),1))*
ROW($1:$5),0),ROW($1:$5))+1,1)*10^ROW($1:$5)/10)</f>
        <v>0</v>
      </c>
      <c r="Y562">
        <f>feed!W671</f>
        <v>0</v>
      </c>
      <c r="Z562" s="4">
        <f>V562-H562*750-K562*375-L562*375</f>
        <v>17750</v>
      </c>
      <c r="AA562" s="8">
        <f>V562/N562</f>
        <v>22.962112514351322</v>
      </c>
      <c r="AB562" s="4">
        <f>N562/6</f>
        <v>145.16666666666666</v>
      </c>
      <c r="AC562" s="4">
        <f>V562/6</f>
        <v>3333.3333333333335</v>
      </c>
    </row>
    <row r="563" spans="1:29" hidden="1" x14ac:dyDescent="0.25">
      <c r="A563" t="str">
        <f>feed!A596</f>
        <v>La Federacion</v>
      </c>
      <c r="B563" t="str">
        <f>feed!B596</f>
        <v>Jose Raul Martinez</v>
      </c>
      <c r="C563" t="str">
        <f>feed!C596</f>
        <v>Pact of Red October</v>
      </c>
      <c r="D563">
        <f>SUMPRODUCT(MID(0&amp;feed!D596,LARGE(INDEX(ISNUMBER(--MID(feed!D596,ROW($1:$19),1))*
ROW($1:$19),0),ROW($1:$19))+1,1)*10^ROW($1:$19)/10)</f>
        <v>10</v>
      </c>
      <c r="E563">
        <f>SUMPRODUCT(MID(0&amp;feed!E596,LARGE(INDEX(ISNUMBER(--MID(feed!E596,ROW($1:$19),1))*
ROW($1:$19),0),ROW($1:$19))+1,1)*10^ROW($1:$19)/10)</f>
        <v>0</v>
      </c>
      <c r="F563" t="str">
        <f>feed!F596</f>
        <v>Second World War surplus</v>
      </c>
      <c r="G563" t="str">
        <f>feed!G596</f>
        <v>Gandhi-like</v>
      </c>
      <c r="H563">
        <f>SUMPRODUCT(MID(0&amp;feed!H596,LARGE(INDEX(ISNUMBER(--MID(feed!H596,ROW($1:$19),1))*
ROW($1:$19),0),ROW($1:$19))+1,1)*10^ROW($1:$19)/10)</f>
        <v>1</v>
      </c>
      <c r="I563" t="str">
        <f>feed!I596</f>
        <v>Standard</v>
      </c>
      <c r="J563">
        <f>SUMPRODUCT(MID(0&amp;feed!J596,LARGE(INDEX(ISNUMBER(--MID(feed!J596,ROW($1:$19),1))*
ROW($1:$19),0),ROW($1:$19))+1,1)*10^ROW($1:$19)/10)</f>
        <v>161</v>
      </c>
      <c r="K563">
        <f>SUMPRODUCT(MID(0&amp;feed!K596,LARGE(INDEX(ISNUMBER(--MID(feed!K596,ROW($1:$19),1))*
ROW($1:$19),0),ROW($1:$19))+1,1)*10^ROW($1:$19)/10)</f>
        <v>6</v>
      </c>
      <c r="L563">
        <f>SUMPRODUCT(MID(0&amp;feed!L596,LARGE(INDEX(ISNUMBER(--MID(feed!L596,ROW($1:$19),1))*
ROW($1:$19),0),ROW($1:$19))+1,1)*10^ROW($1:$19)/10)</f>
        <v>1</v>
      </c>
      <c r="M563" t="str">
        <f>feed!M596</f>
        <v>Central Planning</v>
      </c>
      <c r="N563">
        <f>SUMPRODUCT(MID(0&amp;feed!N596,LARGE(INDEX(ISNUMBER(--MID(feed!N596,ROW($1:$5),1))*
ROW($1:$5),0),ROW($1:$5))+1,1)*10^ROW($1:$5)/10)</f>
        <v>1006</v>
      </c>
      <c r="O563">
        <f>SUMPRODUCT(MID(0&amp;feed!O596,LARGE(INDEX(ISNUMBER(--MID(feed!O596,ROW($1:$5),1))*
ROW($1:$5),0),ROW($1:$5))+1,1)*10^ROW($1:$5)/10)</f>
        <v>286</v>
      </c>
      <c r="P563" t="str">
        <f>feed!P596</f>
        <v>Untapped</v>
      </c>
      <c r="Q563">
        <f>IF(P563=0,40, IF(P563="Depleted",0, IF(P563="Near Depletion",10, IF(P563="Plentiful",70, IF(P563="Untapped",90,"Error")))))</f>
        <v>90</v>
      </c>
      <c r="R563" t="str">
        <f>feed!Q596</f>
        <v>Somewhat Large</v>
      </c>
      <c r="S563">
        <f>IF(R563="None",0, IF(R563="Meagre",1.5, IF(R563="Small",3, IF(R563="Mediocre",4.5, IF(R563="Somewhat Large",6, IF(R563="Large",7.5, IF(R563="Powerful",9, IF(R563="Very Powerful",10,"Error"))))))))</f>
        <v>6</v>
      </c>
      <c r="T563" t="str">
        <f>feed!R596</f>
        <v>Mesoamerica</v>
      </c>
      <c r="U563" t="str">
        <f>feed!S596</f>
        <v>Soviet Union</v>
      </c>
      <c r="V563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22919</v>
      </c>
      <c r="W563" t="str">
        <f>feed!U596</f>
        <v>http://blocgame.com/stats.php?id=64281</v>
      </c>
      <c r="X563" s="4">
        <f>SUMPRODUCT(MID(0&amp;feed!V596,LARGE(INDEX(ISNUMBER(--MID(feed!V596,ROW($1:$5),1))*
ROW($1:$5),0),ROW($1:$5))+1,1)*10^ROW($1:$5)/10)</f>
        <v>0</v>
      </c>
      <c r="Y563">
        <f>feed!W596</f>
        <v>0</v>
      </c>
      <c r="Z563" s="4">
        <f>V563-H563*750-K563*375-L563*375</f>
        <v>19544</v>
      </c>
      <c r="AA563" s="8">
        <f>V563/N563</f>
        <v>22.782306163021868</v>
      </c>
      <c r="AB563" s="4">
        <f>N563/6</f>
        <v>167.66666666666666</v>
      </c>
      <c r="AC563" s="4">
        <f>V563/6</f>
        <v>3819.8333333333335</v>
      </c>
    </row>
    <row r="564" spans="1:29" hidden="1" x14ac:dyDescent="0.25">
      <c r="A564" t="str">
        <f>feed!A584</f>
        <v>Rhuer</v>
      </c>
      <c r="B564" t="str">
        <f>feed!B584</f>
        <v>Ha1000</v>
      </c>
      <c r="C564">
        <f>feed!C584</f>
        <v>0</v>
      </c>
      <c r="D564">
        <f>SUMPRODUCT(MID(0&amp;feed!D584,LARGE(INDEX(ISNUMBER(--MID(feed!D584,ROW($1:$19),1))*
ROW($1:$19),0),ROW($1:$19))+1,1)*10^ROW($1:$19)/10)</f>
        <v>6</v>
      </c>
      <c r="E564">
        <f>SUMPRODUCT(MID(0&amp;feed!E584,LARGE(INDEX(ISNUMBER(--MID(feed!E584,ROW($1:$19),1))*
ROW($1:$19),0),ROW($1:$19))+1,1)*10^ROW($1:$19)/10)</f>
        <v>0</v>
      </c>
      <c r="F564" t="str">
        <f>feed!F584</f>
        <v>First World War surplus</v>
      </c>
      <c r="G564" t="str">
        <f>feed!G584</f>
        <v>Questionable</v>
      </c>
      <c r="H564">
        <f>SUMPRODUCT(MID(0&amp;feed!H584,LARGE(INDEX(ISNUMBER(--MID(feed!H584,ROW($1:$19),1))*
ROW($1:$19),0),ROW($1:$19))+1,1)*10^ROW($1:$19)/10)</f>
        <v>1</v>
      </c>
      <c r="I564" t="str">
        <f>feed!I584</f>
        <v>Poor</v>
      </c>
      <c r="J564">
        <f>SUMPRODUCT(MID(0&amp;feed!J584,LARGE(INDEX(ISNUMBER(--MID(feed!J584,ROW($1:$19),1))*
ROW($1:$19),0),ROW($1:$19))+1,1)*10^ROW($1:$19)/10)</f>
        <v>155</v>
      </c>
      <c r="K564">
        <f>SUMPRODUCT(MID(0&amp;feed!K584,LARGE(INDEX(ISNUMBER(--MID(feed!K584,ROW($1:$19),1))*
ROW($1:$19),0),ROW($1:$19))+1,1)*10^ROW($1:$19)/10)</f>
        <v>7</v>
      </c>
      <c r="L564">
        <f>SUMPRODUCT(MID(0&amp;feed!L584,LARGE(INDEX(ISNUMBER(--MID(feed!L584,ROW($1:$19),1))*
ROW($1:$19),0),ROW($1:$19))+1,1)*10^ROW($1:$19)/10)</f>
        <v>2</v>
      </c>
      <c r="M564" t="str">
        <f>feed!M584</f>
        <v>Mixed Economy</v>
      </c>
      <c r="N564">
        <f>SUMPRODUCT(MID(0&amp;feed!N584,LARGE(INDEX(ISNUMBER(--MID(feed!N584,ROW($1:$5),1))*
ROW($1:$5),0),ROW($1:$5))+1,1)*10^ROW($1:$5)/10)</f>
        <v>1035</v>
      </c>
      <c r="O564">
        <f>SUMPRODUCT(MID(0&amp;feed!O584,LARGE(INDEX(ISNUMBER(--MID(feed!O584,ROW($1:$5),1))*
ROW($1:$5),0),ROW($1:$5))+1,1)*10^ROW($1:$5)/10)</f>
        <v>781</v>
      </c>
      <c r="P564" t="str">
        <f>feed!P584</f>
        <v>Untapped</v>
      </c>
      <c r="Q564">
        <f>IF(P564=0,40, IF(P564="Depleted",0, IF(P564="Near Depletion",10, IF(P564="Plentiful",70, IF(P564="Untapped",90,"Error")))))</f>
        <v>90</v>
      </c>
      <c r="R564" t="str">
        <f>feed!Q584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feed!R584</f>
        <v>Arabia</v>
      </c>
      <c r="U564" t="str">
        <f>feed!S584</f>
        <v>Neutral</v>
      </c>
      <c r="V56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4431</v>
      </c>
      <c r="W564" t="str">
        <f>feed!U584</f>
        <v>http://blocgame.com/stats.php?id=63913</v>
      </c>
      <c r="X564" s="4">
        <f>SUMPRODUCT(MID(0&amp;feed!V584,LARGE(INDEX(ISNUMBER(--MID(feed!V584,ROW($1:$5),1))*
ROW($1:$5),0),ROW($1:$5))+1,1)*10^ROW($1:$5)/10)</f>
        <v>0</v>
      </c>
      <c r="Y564">
        <f>feed!W584</f>
        <v>0</v>
      </c>
      <c r="Z564" s="4">
        <f>V564-H564*750-K564*375-L564*375</f>
        <v>306</v>
      </c>
      <c r="AA564" s="8">
        <f>V564/N564</f>
        <v>4.2811594202898551</v>
      </c>
      <c r="AB564" s="4">
        <f>N564/6</f>
        <v>172.5</v>
      </c>
      <c r="AC564" s="4">
        <f>V564/6</f>
        <v>738.5</v>
      </c>
    </row>
    <row r="565" spans="1:29" hidden="1" x14ac:dyDescent="0.25">
      <c r="A565" t="str">
        <f>feed!A738</f>
        <v>Gerik</v>
      </c>
      <c r="B565" t="str">
        <f>feed!B738</f>
        <v>SeaQuest</v>
      </c>
      <c r="C565" t="str">
        <f>feed!C738</f>
        <v>PIRATES</v>
      </c>
      <c r="D565">
        <f>SUMPRODUCT(MID(0&amp;feed!D738,LARGE(INDEX(ISNUMBER(--MID(feed!D738,ROW($1:$19),1))*
ROW($1:$19),0),ROW($1:$19))+1,1)*10^ROW($1:$19)/10)</f>
        <v>16</v>
      </c>
      <c r="E565">
        <f>SUMPRODUCT(MID(0&amp;feed!E738,LARGE(INDEX(ISNUMBER(--MID(feed!E738,ROW($1:$19),1))*
ROW($1:$19),0),ROW($1:$19))+1,1)*10^ROW($1:$19)/10)</f>
        <v>0</v>
      </c>
      <c r="F565" t="str">
        <f>feed!F738</f>
        <v>Second World War surplus</v>
      </c>
      <c r="G565" t="str">
        <f>feed!G738</f>
        <v>Normal</v>
      </c>
      <c r="H565">
        <f>SUMPRODUCT(MID(0&amp;feed!H738,LARGE(INDEX(ISNUMBER(--MID(feed!H738,ROW($1:$19),1))*
ROW($1:$19),0),ROW($1:$19))+1,1)*10^ROW($1:$19)/10)</f>
        <v>1</v>
      </c>
      <c r="I565" t="str">
        <f>feed!I738</f>
        <v>Undisciplined Rabble</v>
      </c>
      <c r="J565">
        <f>SUMPRODUCT(MID(0&amp;feed!J738,LARGE(INDEX(ISNUMBER(--MID(feed!J738,ROW($1:$19),1))*
ROW($1:$19),0),ROW($1:$19))+1,1)*10^ROW($1:$19)/10)</f>
        <v>151</v>
      </c>
      <c r="K565">
        <f>SUMPRODUCT(MID(0&amp;feed!K738,LARGE(INDEX(ISNUMBER(--MID(feed!K738,ROW($1:$19),1))*
ROW($1:$19),0),ROW($1:$19))+1,1)*10^ROW($1:$19)/10)</f>
        <v>3</v>
      </c>
      <c r="L565">
        <f>SUMPRODUCT(MID(0&amp;feed!L738,LARGE(INDEX(ISNUMBER(--MID(feed!L738,ROW($1:$19),1))*
ROW($1:$19),0),ROW($1:$19))+1,1)*10^ROW($1:$19)/10)</f>
        <v>3</v>
      </c>
      <c r="M565" t="str">
        <f>feed!M738</f>
        <v>Mixed Economy</v>
      </c>
      <c r="N565">
        <f>SUMPRODUCT(MID(0&amp;feed!N738,LARGE(INDEX(ISNUMBER(--MID(feed!N738,ROW($1:$5),1))*
ROW($1:$5),0),ROW($1:$5))+1,1)*10^ROW($1:$5)/10)</f>
        <v>719</v>
      </c>
      <c r="O565">
        <f>SUMPRODUCT(MID(0&amp;feed!O738,LARGE(INDEX(ISNUMBER(--MID(feed!O738,ROW($1:$5),1))*
ROW($1:$5),0),ROW($1:$5))+1,1)*10^ROW($1:$5)/10)</f>
        <v>0</v>
      </c>
      <c r="P565" t="str">
        <f>feed!P738</f>
        <v>Untapped</v>
      </c>
      <c r="Q565">
        <f>IF(P565=0,40, IF(P565="Depleted",0, IF(P565="Near Depletion",10, IF(P565="Plentiful",70, IF(P565="Untapped",90,"Error")))))</f>
        <v>90</v>
      </c>
      <c r="R565" t="str">
        <f>feed!Q738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feed!R738</f>
        <v>Pacific Rim</v>
      </c>
      <c r="U565" t="str">
        <f>feed!S738</f>
        <v>Neutral</v>
      </c>
      <c r="V56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10683</v>
      </c>
      <c r="W565" t="str">
        <f>feed!U738</f>
        <v>http://blocgame.com/stats.php?id=62864</v>
      </c>
      <c r="X565" s="4">
        <f>SUMPRODUCT(MID(0&amp;feed!V738,LARGE(INDEX(ISNUMBER(--MID(feed!V738,ROW($1:$5),1))*
ROW($1:$5),0),ROW($1:$5))+1,1)*10^ROW($1:$5)/10)</f>
        <v>0</v>
      </c>
      <c r="Y565">
        <f>feed!W738</f>
        <v>0</v>
      </c>
      <c r="Z565" s="4">
        <f>V565-H565*750-K565*375-L565*375</f>
        <v>7683</v>
      </c>
      <c r="AA565" s="8">
        <f>V565/N565</f>
        <v>14.858136300417247</v>
      </c>
      <c r="AB565" s="4">
        <f>N565/6</f>
        <v>119.83333333333333</v>
      </c>
      <c r="AC565" s="4">
        <f>V565/6</f>
        <v>1780.5</v>
      </c>
    </row>
    <row r="566" spans="1:29" hidden="1" x14ac:dyDescent="0.25">
      <c r="A566" t="str">
        <f>feed!A425</f>
        <v>natangape</v>
      </c>
      <c r="B566" t="str">
        <f>feed!B425</f>
        <v>tina</v>
      </c>
      <c r="C566">
        <f>feed!C425</f>
        <v>0</v>
      </c>
      <c r="D566">
        <f>SUMPRODUCT(MID(0&amp;feed!D425,LARGE(INDEX(ISNUMBER(--MID(feed!D425,ROW($1:$19),1))*
ROW($1:$19),0),ROW($1:$19))+1,1)*10^ROW($1:$19)/10)</f>
        <v>82</v>
      </c>
      <c r="E566">
        <f>SUMPRODUCT(MID(0&amp;feed!E425,LARGE(INDEX(ISNUMBER(--MID(feed!E425,ROW($1:$19),1))*
ROW($1:$19),0),ROW($1:$19))+1,1)*10^ROW($1:$19)/10)</f>
        <v>0</v>
      </c>
      <c r="F566" t="str">
        <f>feed!F425</f>
        <v>Second World War surplus</v>
      </c>
      <c r="G566" t="str">
        <f>feed!G425</f>
        <v>Gandhi-like</v>
      </c>
      <c r="H566">
        <f>SUMPRODUCT(MID(0&amp;feed!H425,LARGE(INDEX(ISNUMBER(--MID(feed!H425,ROW($1:$19),1))*
ROW($1:$19),0),ROW($1:$19))+1,1)*10^ROW($1:$19)/10)</f>
        <v>1</v>
      </c>
      <c r="I566" t="str">
        <f>feed!I425</f>
        <v>Standard</v>
      </c>
      <c r="J566">
        <f>SUMPRODUCT(MID(0&amp;feed!J425,LARGE(INDEX(ISNUMBER(--MID(feed!J425,ROW($1:$19),1))*
ROW($1:$19),0),ROW($1:$19))+1,1)*10^ROW($1:$19)/10)</f>
        <v>150</v>
      </c>
      <c r="K566">
        <f>SUMPRODUCT(MID(0&amp;feed!K425,LARGE(INDEX(ISNUMBER(--MID(feed!K425,ROW($1:$19),1))*
ROW($1:$19),0),ROW($1:$19))+1,1)*10^ROW($1:$19)/10)</f>
        <v>5</v>
      </c>
      <c r="L566">
        <f>SUMPRODUCT(MID(0&amp;feed!L425,LARGE(INDEX(ISNUMBER(--MID(feed!L425,ROW($1:$19),1))*
ROW($1:$19),0),ROW($1:$19))+1,1)*10^ROW($1:$19)/10)</f>
        <v>3</v>
      </c>
      <c r="M566" t="str">
        <f>feed!M425</f>
        <v>Free Market</v>
      </c>
      <c r="N566">
        <f>SUMPRODUCT(MID(0&amp;feed!N425,LARGE(INDEX(ISNUMBER(--MID(feed!N425,ROW($1:$5),1))*
ROW($1:$5),0),ROW($1:$5))+1,1)*10^ROW($1:$5)/10)</f>
        <v>1571</v>
      </c>
      <c r="O566">
        <f>SUMPRODUCT(MID(0&amp;feed!O425,LARGE(INDEX(ISNUMBER(--MID(feed!O425,ROW($1:$5),1))*
ROW($1:$5),0),ROW($1:$5))+1,1)*10^ROW($1:$5)/10)</f>
        <v>246</v>
      </c>
      <c r="P566" t="str">
        <f>feed!P425</f>
        <v>Untapped</v>
      </c>
      <c r="Q566">
        <f>IF(P566=0,40, IF(P566="Depleted",0, IF(P566="Near Depletion",10, IF(P566="Plentiful",70, IF(P566="Untapped",90,"Error")))))</f>
        <v>90</v>
      </c>
      <c r="R566" t="str">
        <f>feed!Q425</f>
        <v>Large</v>
      </c>
      <c r="S566">
        <f>IF(R566="None",0, IF(R566="Meagre",1.5, IF(R566="Small",3, IF(R566="Mediocre",4.5, IF(R566="Somewhat Large",6, IF(R566="Large",7.5, IF(R566="Powerful",9, IF(R566="Very Powerful",10,"Error"))))))))</f>
        <v>7.5</v>
      </c>
      <c r="T566" t="str">
        <f>feed!R425</f>
        <v>East Indies</v>
      </c>
      <c r="U566" t="str">
        <f>feed!S425</f>
        <v>United States</v>
      </c>
      <c r="V56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17503</v>
      </c>
      <c r="W566" t="str">
        <f>feed!U425</f>
        <v>http://blocgame.com/stats.php?id=61600</v>
      </c>
      <c r="X566" s="4">
        <f>SUMPRODUCT(MID(0&amp;feed!V425,LARGE(INDEX(ISNUMBER(--MID(feed!V425,ROW($1:$5),1))*
ROW($1:$5),0),ROW($1:$5))+1,1)*10^ROW($1:$5)/10)</f>
        <v>0</v>
      </c>
      <c r="Y566">
        <f>feed!W425</f>
        <v>0</v>
      </c>
      <c r="Z566" s="4">
        <f>V566-H566*750-K566*375-L566*375</f>
        <v>13753</v>
      </c>
      <c r="AA566" s="8">
        <f>V566/N566</f>
        <v>11.141311266709103</v>
      </c>
      <c r="AB566" s="4">
        <f>N566/6</f>
        <v>261.83333333333331</v>
      </c>
      <c r="AC566" s="4">
        <f>V566/6</f>
        <v>2917.1666666666665</v>
      </c>
    </row>
    <row r="567" spans="1:29" hidden="1" x14ac:dyDescent="0.25">
      <c r="A567" t="str">
        <f>feed!A479</f>
        <v>Castille</v>
      </c>
      <c r="B567" t="str">
        <f>feed!B479</f>
        <v>Castillian</v>
      </c>
      <c r="C567">
        <f>feed!C479</f>
        <v>0</v>
      </c>
      <c r="D567">
        <f>SUMPRODUCT(MID(0&amp;feed!D479,LARGE(INDEX(ISNUMBER(--MID(feed!D479,ROW($1:$19),1))*
ROW($1:$19),0),ROW($1:$19))+1,1)*10^ROW($1:$19)/10)</f>
        <v>175</v>
      </c>
      <c r="E567">
        <f>SUMPRODUCT(MID(0&amp;feed!E479,LARGE(INDEX(ISNUMBER(--MID(feed!E479,ROW($1:$19),1))*
ROW($1:$19),0),ROW($1:$19))+1,1)*10^ROW($1:$19)/10)</f>
        <v>0</v>
      </c>
      <c r="F567" t="str">
        <f>feed!F479</f>
        <v>Second World War surplus</v>
      </c>
      <c r="G567" t="str">
        <f>feed!G479</f>
        <v>Gandhi-like</v>
      </c>
      <c r="H567">
        <f>SUMPRODUCT(MID(0&amp;feed!H479,LARGE(INDEX(ISNUMBER(--MID(feed!H479,ROW($1:$19),1))*
ROW($1:$19),0),ROW($1:$19))+1,1)*10^ROW($1:$19)/10)</f>
        <v>1</v>
      </c>
      <c r="I567" t="str">
        <f>feed!I479</f>
        <v>Undisciplined Rabble</v>
      </c>
      <c r="J567">
        <f>SUMPRODUCT(MID(0&amp;feed!J479,LARGE(INDEX(ISNUMBER(--MID(feed!J479,ROW($1:$19),1))*
ROW($1:$19),0),ROW($1:$19))+1,1)*10^ROW($1:$19)/10)</f>
        <v>147</v>
      </c>
      <c r="K567">
        <f>SUMPRODUCT(MID(0&amp;feed!K479,LARGE(INDEX(ISNUMBER(--MID(feed!K479,ROW($1:$19),1))*
ROW($1:$19),0),ROW($1:$19))+1,1)*10^ROW($1:$19)/10)</f>
        <v>17</v>
      </c>
      <c r="L567">
        <f>SUMPRODUCT(MID(0&amp;feed!L479,LARGE(INDEX(ISNUMBER(--MID(feed!L479,ROW($1:$19),1))*
ROW($1:$19),0),ROW($1:$19))+1,1)*10^ROW($1:$19)/10)</f>
        <v>14</v>
      </c>
      <c r="M567" t="str">
        <f>feed!M479</f>
        <v>Central Planning</v>
      </c>
      <c r="N567">
        <f>SUMPRODUCT(MID(0&amp;feed!N479,LARGE(INDEX(ISNUMBER(--MID(feed!N479,ROW($1:$5),1))*
ROW($1:$5),0),ROW($1:$5))+1,1)*10^ROW($1:$5)/10)</f>
        <v>1377</v>
      </c>
      <c r="O567">
        <f>SUMPRODUCT(MID(0&amp;feed!O479,LARGE(INDEX(ISNUMBER(--MID(feed!O479,ROW($1:$5),1))*
ROW($1:$5),0),ROW($1:$5))+1,1)*10^ROW($1:$5)/10)</f>
        <v>1937</v>
      </c>
      <c r="P567" t="str">
        <f>feed!P479</f>
        <v>Near Depletion</v>
      </c>
      <c r="Q567">
        <f>IF(P567=0,40, IF(P567="Depleted",0, IF(P567="Near Depletion",10, IF(P567="Plentiful",70, IF(P567="Untapped",90,"Error")))))</f>
        <v>10</v>
      </c>
      <c r="R567" t="str">
        <f>feed!Q479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feed!R479</f>
        <v>Arabia</v>
      </c>
      <c r="U567" t="str">
        <f>feed!S479</f>
        <v>Soviet Union</v>
      </c>
      <c r="V567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25995</v>
      </c>
      <c r="W567" t="str">
        <f>feed!U479</f>
        <v>http://blocgame.com/stats.php?id=65002</v>
      </c>
      <c r="X567" s="4">
        <f>SUMPRODUCT(MID(0&amp;feed!V479,LARGE(INDEX(ISNUMBER(--MID(feed!V479,ROW($1:$5),1))*
ROW($1:$5),0),ROW($1:$5))+1,1)*10^ROW($1:$5)/10)</f>
        <v>0</v>
      </c>
      <c r="Y567">
        <f>feed!W479</f>
        <v>0</v>
      </c>
      <c r="Z567" s="4">
        <f>V567-H567*750-K567*375-L567*375</f>
        <v>13620</v>
      </c>
      <c r="AA567" s="8">
        <f>V567/N567</f>
        <v>18.877995642701524</v>
      </c>
      <c r="AB567" s="4">
        <f>N567/6</f>
        <v>229.5</v>
      </c>
      <c r="AC567" s="4">
        <f>V567/6</f>
        <v>4332.5</v>
      </c>
    </row>
    <row r="568" spans="1:29" hidden="1" x14ac:dyDescent="0.25">
      <c r="A568" t="str">
        <f>feed!A896</f>
        <v>Preus</v>
      </c>
      <c r="B568" t="str">
        <f>feed!B896</f>
        <v>Achievement800k</v>
      </c>
      <c r="C568">
        <f>feed!C896</f>
        <v>0</v>
      </c>
      <c r="D568">
        <f>SUMPRODUCT(MID(0&amp;feed!D896,LARGE(INDEX(ISNUMBER(--MID(feed!D896,ROW($1:$19),1))*
ROW($1:$19),0),ROW($1:$19))+1,1)*10^ROW($1:$19)/10)</f>
        <v>20</v>
      </c>
      <c r="E568">
        <f>SUMPRODUCT(MID(0&amp;feed!E896,LARGE(INDEX(ISNUMBER(--MID(feed!E896,ROW($1:$19),1))*
ROW($1:$19),0),ROW($1:$19))+1,1)*10^ROW($1:$19)/10)</f>
        <v>0</v>
      </c>
      <c r="F568" t="str">
        <f>feed!F896</f>
        <v>Finest of the 19th century</v>
      </c>
      <c r="G568" t="str">
        <f>feed!G896</f>
        <v>Gandhi-like</v>
      </c>
      <c r="H568">
        <f>SUMPRODUCT(MID(0&amp;feed!H896,LARGE(INDEX(ISNUMBER(--MID(feed!H896,ROW($1:$19),1))*
ROW($1:$19),0),ROW($1:$19))+1,1)*10^ROW($1:$19)/10)</f>
        <v>1</v>
      </c>
      <c r="I568" t="str">
        <f>feed!I896</f>
        <v>Poor</v>
      </c>
      <c r="J568">
        <f>SUMPRODUCT(MID(0&amp;feed!J896,LARGE(INDEX(ISNUMBER(--MID(feed!J896,ROW($1:$19),1))*
ROW($1:$19),0),ROW($1:$19))+1,1)*10^ROW($1:$19)/10)</f>
        <v>141</v>
      </c>
      <c r="K568">
        <f>SUMPRODUCT(MID(0&amp;feed!K896,LARGE(INDEX(ISNUMBER(--MID(feed!K896,ROW($1:$19),1))*
ROW($1:$19),0),ROW($1:$19))+1,1)*10^ROW($1:$19)/10)</f>
        <v>3</v>
      </c>
      <c r="L568">
        <f>SUMPRODUCT(MID(0&amp;feed!L896,LARGE(INDEX(ISNUMBER(--MID(feed!L896,ROW($1:$19),1))*
ROW($1:$19),0),ROW($1:$19))+1,1)*10^ROW($1:$19)/10)</f>
        <v>1</v>
      </c>
      <c r="M568" t="str">
        <f>feed!M896</f>
        <v>Free Market</v>
      </c>
      <c r="N568">
        <f>SUMPRODUCT(MID(0&amp;feed!N896,LARGE(INDEX(ISNUMBER(--MID(feed!N896,ROW($1:$5),1))*
ROW($1:$5),0),ROW($1:$5))+1,1)*10^ROW($1:$5)/10)</f>
        <v>449</v>
      </c>
      <c r="O568">
        <f>SUMPRODUCT(MID(0&amp;feed!O896,LARGE(INDEX(ISNUMBER(--MID(feed!O896,ROW($1:$5),1))*
ROW($1:$5),0),ROW($1:$5))+1,1)*10^ROW($1:$5)/10)</f>
        <v>327</v>
      </c>
      <c r="P568" t="str">
        <f>feed!P896</f>
        <v>Untapped</v>
      </c>
      <c r="Q568">
        <f>IF(P568=0,40, IF(P568="Depleted",0, IF(P568="Near Depletion",10, IF(P568="Plentiful",70, IF(P568="Untapped",90,"Error")))))</f>
        <v>90</v>
      </c>
      <c r="R568" t="str">
        <f>feed!Q896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feed!R896</f>
        <v>Pacific Rim</v>
      </c>
      <c r="U568" t="str">
        <f>feed!S896</f>
        <v>Neutral</v>
      </c>
      <c r="V568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568" t="str">
        <f>feed!U896</f>
        <v>http://blocgame.com/stats.php?id=65539</v>
      </c>
      <c r="X568" s="4">
        <f>SUMPRODUCT(MID(0&amp;feed!V896,LARGE(INDEX(ISNUMBER(--MID(feed!V896,ROW($1:$5),1))*
ROW($1:$5),0),ROW($1:$5))+1,1)*10^ROW($1:$5)/10)</f>
        <v>0</v>
      </c>
      <c r="Y568">
        <f>feed!W896</f>
        <v>0</v>
      </c>
      <c r="Z568" s="4">
        <f>V568-H568*750-K568*375-L568*375</f>
        <v>17750</v>
      </c>
      <c r="AA568" s="8">
        <f>V568/N568</f>
        <v>44.543429844097993</v>
      </c>
      <c r="AB568" s="4">
        <f>N568/6</f>
        <v>74.833333333333329</v>
      </c>
      <c r="AC568" s="4">
        <f>V568/6</f>
        <v>3333.3333333333335</v>
      </c>
    </row>
    <row r="569" spans="1:29" hidden="1" x14ac:dyDescent="0.25">
      <c r="A569" t="str">
        <f>feed!A480</f>
        <v>Seixal</v>
      </c>
      <c r="B569" t="str">
        <f>feed!B480</f>
        <v>Erina Volevah</v>
      </c>
      <c r="C569" t="str">
        <f>feed!C480</f>
        <v>Che Guevara League</v>
      </c>
      <c r="D569">
        <f>SUMPRODUCT(MID(0&amp;feed!D480,LARGE(INDEX(ISNUMBER(--MID(feed!D480,ROW($1:$19),1))*
ROW($1:$19),0),ROW($1:$19))+1,1)*10^ROW($1:$19)/10)</f>
        <v>7</v>
      </c>
      <c r="E569">
        <f>SUMPRODUCT(MID(0&amp;feed!E480,LARGE(INDEX(ISNUMBER(--MID(feed!E480,ROW($1:$19),1))*
ROW($1:$19),0),ROW($1:$19))+1,1)*10^ROW($1:$19)/10)</f>
        <v>0</v>
      </c>
      <c r="F569" t="str">
        <f>feed!F480</f>
        <v>Second World War surplus</v>
      </c>
      <c r="G569" t="str">
        <f>feed!G480</f>
        <v>Good</v>
      </c>
      <c r="H569">
        <f>SUMPRODUCT(MID(0&amp;feed!H480,LARGE(INDEX(ISNUMBER(--MID(feed!H480,ROW($1:$19),1))*
ROW($1:$19),0),ROW($1:$19))+1,1)*10^ROW($1:$19)/10)</f>
        <v>1</v>
      </c>
      <c r="I569" t="str">
        <f>feed!I480</f>
        <v>Undisciplined Rabble</v>
      </c>
      <c r="J569">
        <f>SUMPRODUCT(MID(0&amp;feed!J480,LARGE(INDEX(ISNUMBER(--MID(feed!J480,ROW($1:$19),1))*
ROW($1:$19),0),ROW($1:$19))+1,1)*10^ROW($1:$19)/10)</f>
        <v>124</v>
      </c>
      <c r="K569">
        <f>SUMPRODUCT(MID(0&amp;feed!K480,LARGE(INDEX(ISNUMBER(--MID(feed!K480,ROW($1:$19),1))*
ROW($1:$19),0),ROW($1:$19))+1,1)*10^ROW($1:$19)/10)</f>
        <v>9</v>
      </c>
      <c r="L569">
        <f>SUMPRODUCT(MID(0&amp;feed!L480,LARGE(INDEX(ISNUMBER(--MID(feed!L480,ROW($1:$19),1))*
ROW($1:$19),0),ROW($1:$19))+1,1)*10^ROW($1:$19)/10)</f>
        <v>1</v>
      </c>
      <c r="M569" t="str">
        <f>feed!M480</f>
        <v>Mixed Economy</v>
      </c>
      <c r="N569">
        <f>SUMPRODUCT(MID(0&amp;feed!N480,LARGE(INDEX(ISNUMBER(--MID(feed!N480,ROW($1:$5),1))*
ROW($1:$5),0),ROW($1:$5))+1,1)*10^ROW($1:$5)/10)</f>
        <v>1369</v>
      </c>
      <c r="O569">
        <f>SUMPRODUCT(MID(0&amp;feed!O480,LARGE(INDEX(ISNUMBER(--MID(feed!O480,ROW($1:$5),1))*
ROW($1:$5),0),ROW($1:$5))+1,1)*10^ROW($1:$5)/10)</f>
        <v>196</v>
      </c>
      <c r="P569" t="str">
        <f>feed!P480</f>
        <v>Untapped</v>
      </c>
      <c r="Q569">
        <f>IF(P569=0,40, IF(P569="Depleted",0, IF(P569="Near Depletion",10, IF(P569="Plentiful",70, IF(P569="Untapped",90,"Error")))))</f>
        <v>90</v>
      </c>
      <c r="R569" t="str">
        <f>feed!Q480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feed!R480</f>
        <v>Caribbean</v>
      </c>
      <c r="U569" t="str">
        <f>feed!S480</f>
        <v>Neutral</v>
      </c>
      <c r="V569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9360</v>
      </c>
      <c r="W569" t="str">
        <f>feed!U480</f>
        <v>http://blocgame.com/stats.php?id=64079</v>
      </c>
      <c r="X569" s="4">
        <f>SUMPRODUCT(MID(0&amp;feed!V480,LARGE(INDEX(ISNUMBER(--MID(feed!V480,ROW($1:$5),1))*
ROW($1:$5),0),ROW($1:$5))+1,1)*10^ROW($1:$5)/10)</f>
        <v>0</v>
      </c>
      <c r="Y569">
        <f>feed!W480</f>
        <v>0</v>
      </c>
      <c r="Z569" s="4">
        <f>V569-H569*750-K569*375-L569*375</f>
        <v>4860</v>
      </c>
      <c r="AA569" s="8">
        <f>V569/N569</f>
        <v>6.8371073776479179</v>
      </c>
      <c r="AB569" s="4">
        <f>N569/6</f>
        <v>228.16666666666666</v>
      </c>
      <c r="AC569" s="4">
        <f>V569/6</f>
        <v>1560</v>
      </c>
    </row>
    <row r="570" spans="1:29" hidden="1" x14ac:dyDescent="0.25">
      <c r="A570" t="str">
        <f>feed!A379</f>
        <v>Oileum</v>
      </c>
      <c r="B570" t="str">
        <f>feed!B379</f>
        <v>Ihei</v>
      </c>
      <c r="C570" t="str">
        <f>feed!C379</f>
        <v>The Hetairoi Guild</v>
      </c>
      <c r="D570">
        <f>SUMPRODUCT(MID(0&amp;feed!D379,LARGE(INDEX(ISNUMBER(--MID(feed!D379,ROW($1:$19),1))*
ROW($1:$19),0),ROW($1:$19))+1,1)*10^ROW($1:$19)/10)</f>
        <v>7</v>
      </c>
      <c r="E570">
        <f>SUMPRODUCT(MID(0&amp;feed!E379,LARGE(INDEX(ISNUMBER(--MID(feed!E379,ROW($1:$19),1))*
ROW($1:$19),0),ROW($1:$19))+1,1)*10^ROW($1:$19)/10)</f>
        <v>0</v>
      </c>
      <c r="F570" t="str">
        <f>feed!F379</f>
        <v>First World War surplus</v>
      </c>
      <c r="G570" t="str">
        <f>feed!G379</f>
        <v>Normal</v>
      </c>
      <c r="H570">
        <f>SUMPRODUCT(MID(0&amp;feed!H379,LARGE(INDEX(ISNUMBER(--MID(feed!H379,ROW($1:$19),1))*
ROW($1:$19),0),ROW($1:$19))+1,1)*10^ROW($1:$19)/10)</f>
        <v>1</v>
      </c>
      <c r="I570" t="str">
        <f>feed!I379</f>
        <v>Undisciplined Rabble</v>
      </c>
      <c r="J570">
        <f>SUMPRODUCT(MID(0&amp;feed!J379,LARGE(INDEX(ISNUMBER(--MID(feed!J379,ROW($1:$19),1))*
ROW($1:$19),0),ROW($1:$19))+1,1)*10^ROW($1:$19)/10)</f>
        <v>122</v>
      </c>
      <c r="K570">
        <f>SUMPRODUCT(MID(0&amp;feed!K379,LARGE(INDEX(ISNUMBER(--MID(feed!K379,ROW($1:$19),1))*
ROW($1:$19),0),ROW($1:$19))+1,1)*10^ROW($1:$19)/10)</f>
        <v>9</v>
      </c>
      <c r="L570">
        <f>SUMPRODUCT(MID(0&amp;feed!L379,LARGE(INDEX(ISNUMBER(--MID(feed!L379,ROW($1:$19),1))*
ROW($1:$19),0),ROW($1:$19))+1,1)*10^ROW($1:$19)/10)</f>
        <v>10</v>
      </c>
      <c r="M570" t="str">
        <f>feed!M379</f>
        <v>Mixed Economy</v>
      </c>
      <c r="N570">
        <f>SUMPRODUCT(MID(0&amp;feed!N379,LARGE(INDEX(ISNUMBER(--MID(feed!N379,ROW($1:$5),1))*
ROW($1:$5),0),ROW($1:$5))+1,1)*10^ROW($1:$5)/10)</f>
        <v>1724</v>
      </c>
      <c r="O570">
        <f>SUMPRODUCT(MID(0&amp;feed!O379,LARGE(INDEX(ISNUMBER(--MID(feed!O379,ROW($1:$5),1))*
ROW($1:$5),0),ROW($1:$5))+1,1)*10^ROW($1:$5)/10)</f>
        <v>304</v>
      </c>
      <c r="P570" t="str">
        <f>feed!P379</f>
        <v>Untapped</v>
      </c>
      <c r="Q570">
        <f>IF(P570=0,40, IF(P570="Depleted",0, IF(P570="Near Depletion",10, IF(P570="Plentiful",70, IF(P570="Untapped",90,"Error")))))</f>
        <v>90</v>
      </c>
      <c r="R570" t="str">
        <f>feed!Q379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feed!R379</f>
        <v>Mesopotamia</v>
      </c>
      <c r="U570" t="str">
        <f>feed!S379</f>
        <v>Neutral</v>
      </c>
      <c r="V570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5772</v>
      </c>
      <c r="W570" t="str">
        <f>feed!U379</f>
        <v>http://blocgame.com/stats.php?id=63070</v>
      </c>
      <c r="X570" s="4">
        <f>SUMPRODUCT(MID(0&amp;feed!V379,LARGE(INDEX(ISNUMBER(--MID(feed!V379,ROW($1:$5),1))*
ROW($1:$5),0),ROW($1:$5))+1,1)*10^ROW($1:$5)/10)</f>
        <v>0</v>
      </c>
      <c r="Y570">
        <f>feed!W379</f>
        <v>0</v>
      </c>
      <c r="Z570" s="4">
        <f>V570-H570*750-K570*375-L570*375</f>
        <v>-2103</v>
      </c>
      <c r="AA570" s="8">
        <f>V570/N570</f>
        <v>3.3480278422273781</v>
      </c>
      <c r="AB570" s="4">
        <f>N570/6</f>
        <v>287.33333333333331</v>
      </c>
      <c r="AC570" s="4">
        <f>V570/6</f>
        <v>962</v>
      </c>
    </row>
    <row r="571" spans="1:29" hidden="1" x14ac:dyDescent="0.25">
      <c r="A571" t="str">
        <f>feed!A966</f>
        <v>Unslusch</v>
      </c>
      <c r="B571" t="str">
        <f>feed!B966</f>
        <v>Kehr</v>
      </c>
      <c r="C571">
        <f>feed!C966</f>
        <v>0</v>
      </c>
      <c r="D571">
        <f>SUMPRODUCT(MID(0&amp;feed!D966,LARGE(INDEX(ISNUMBER(--MID(feed!D966,ROW($1:$19),1))*
ROW($1:$19),0),ROW($1:$19))+1,1)*10^ROW($1:$19)/10)</f>
        <v>7</v>
      </c>
      <c r="E571">
        <f>SUMPRODUCT(MID(0&amp;feed!E966,LARGE(INDEX(ISNUMBER(--MID(feed!E966,ROW($1:$19),1))*
ROW($1:$19),0),ROW($1:$19))+1,1)*10^ROW($1:$19)/10)</f>
        <v>0</v>
      </c>
      <c r="F571" t="str">
        <f>feed!F966</f>
        <v>First World War surplus</v>
      </c>
      <c r="G571" t="str">
        <f>feed!G966</f>
        <v>Good</v>
      </c>
      <c r="H571">
        <f>SUMPRODUCT(MID(0&amp;feed!H966,LARGE(INDEX(ISNUMBER(--MID(feed!H966,ROW($1:$19),1))*
ROW($1:$19),0),ROW($1:$19))+1,1)*10^ROW($1:$19)/10)</f>
        <v>1</v>
      </c>
      <c r="I571" t="str">
        <f>feed!I966</f>
        <v>Good</v>
      </c>
      <c r="J571">
        <f>SUMPRODUCT(MID(0&amp;feed!J966,LARGE(INDEX(ISNUMBER(--MID(feed!J966,ROW($1:$19),1))*
ROW($1:$19),0),ROW($1:$19))+1,1)*10^ROW($1:$19)/10)</f>
        <v>121</v>
      </c>
      <c r="K571">
        <f>SUMPRODUCT(MID(0&amp;feed!K966,LARGE(INDEX(ISNUMBER(--MID(feed!K966,ROW($1:$19),1))*
ROW($1:$19),0),ROW($1:$19))+1,1)*10^ROW($1:$19)/10)</f>
        <v>6</v>
      </c>
      <c r="L571">
        <f>SUMPRODUCT(MID(0&amp;feed!L966,LARGE(INDEX(ISNUMBER(--MID(feed!L966,ROW($1:$19),1))*
ROW($1:$19),0),ROW($1:$19))+1,1)*10^ROW($1:$19)/10)</f>
        <v>4</v>
      </c>
      <c r="M571" t="str">
        <f>feed!M966</f>
        <v>Mixed Economy</v>
      </c>
      <c r="N571">
        <f>SUMPRODUCT(MID(0&amp;feed!N966,LARGE(INDEX(ISNUMBER(--MID(feed!N966,ROW($1:$5),1))*
ROW($1:$5),0),ROW($1:$5))+1,1)*10^ROW($1:$5)/10)</f>
        <v>384</v>
      </c>
      <c r="O571">
        <f>SUMPRODUCT(MID(0&amp;feed!O966,LARGE(INDEX(ISNUMBER(--MID(feed!O966,ROW($1:$5),1))*
ROW($1:$5),0),ROW($1:$5))+1,1)*10^ROW($1:$5)/10)</f>
        <v>113</v>
      </c>
      <c r="P571">
        <f>feed!P966</f>
        <v>0</v>
      </c>
      <c r="Q571">
        <f>IF(P571=0,40, IF(P571="Depleted",0, IF(P571="Near Depletion",10, IF(P571="Plentiful",70, IF(P571="Untapped",90,"Error")))))</f>
        <v>40</v>
      </c>
      <c r="R571" t="str">
        <f>feed!Q966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feed!R966</f>
        <v>Caribbean</v>
      </c>
      <c r="U571" t="str">
        <f>feed!S966</f>
        <v>Soviet Union</v>
      </c>
      <c r="V571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16665</v>
      </c>
      <c r="W571" t="str">
        <f>feed!U966</f>
        <v>http://blocgame.com/stats.php?id=65307</v>
      </c>
      <c r="X571" s="4">
        <f>SUMPRODUCT(MID(0&amp;feed!V966,LARGE(INDEX(ISNUMBER(--MID(feed!V966,ROW($1:$5),1))*
ROW($1:$5),0),ROW($1:$5))+1,1)*10^ROW($1:$5)/10)</f>
        <v>0</v>
      </c>
      <c r="Y571">
        <f>feed!W966</f>
        <v>0</v>
      </c>
      <c r="Z571" s="4">
        <f>V571-H571*750-K571*375-L571*375</f>
        <v>12165</v>
      </c>
      <c r="AA571" s="8">
        <f>V571/N571</f>
        <v>43.3984375</v>
      </c>
      <c r="AB571" s="4">
        <f>N571/6</f>
        <v>64</v>
      </c>
      <c r="AC571" s="4">
        <f>V571/6</f>
        <v>2777.5</v>
      </c>
    </row>
    <row r="572" spans="1:29" hidden="1" x14ac:dyDescent="0.25">
      <c r="A572" t="str">
        <f>feed!A517</f>
        <v>SAUDI OPEC</v>
      </c>
      <c r="B572" t="str">
        <f>feed!B517</f>
        <v>OPEC</v>
      </c>
      <c r="C572" t="str">
        <f>feed!C517</f>
        <v>Brotherhood of Nod</v>
      </c>
      <c r="D572">
        <f>SUMPRODUCT(MID(0&amp;feed!D517,LARGE(INDEX(ISNUMBER(--MID(feed!D517,ROW($1:$19),1))*
ROW($1:$19),0),ROW($1:$19))+1,1)*10^ROW($1:$19)/10)</f>
        <v>3</v>
      </c>
      <c r="E572">
        <f>SUMPRODUCT(MID(0&amp;feed!E517,LARGE(INDEX(ISNUMBER(--MID(feed!E517,ROW($1:$19),1))*
ROW($1:$19),0),ROW($1:$19))+1,1)*10^ROW($1:$19)/10)</f>
        <v>0</v>
      </c>
      <c r="F572" t="str">
        <f>feed!F517</f>
        <v>Finest of the 19th century</v>
      </c>
      <c r="G572" t="str">
        <f>feed!G517</f>
        <v>Normal</v>
      </c>
      <c r="H572">
        <f>SUMPRODUCT(MID(0&amp;feed!H517,LARGE(INDEX(ISNUMBER(--MID(feed!H517,ROW($1:$19),1))*
ROW($1:$19),0),ROW($1:$19))+1,1)*10^ROW($1:$19)/10)</f>
        <v>1</v>
      </c>
      <c r="I572" t="str">
        <f>feed!I517</f>
        <v>Undisciplined Rabble</v>
      </c>
      <c r="J572">
        <f>SUMPRODUCT(MID(0&amp;feed!J517,LARGE(INDEX(ISNUMBER(--MID(feed!J517,ROW($1:$19),1))*
ROW($1:$19),0),ROW($1:$19))+1,1)*10^ROW($1:$19)/10)</f>
        <v>117</v>
      </c>
      <c r="K572">
        <f>SUMPRODUCT(MID(0&amp;feed!K517,LARGE(INDEX(ISNUMBER(--MID(feed!K517,ROW($1:$19),1))*
ROW($1:$19),0),ROW($1:$19))+1,1)*10^ROW($1:$19)/10)</f>
        <v>3</v>
      </c>
      <c r="L572">
        <f>SUMPRODUCT(MID(0&amp;feed!L517,LARGE(INDEX(ISNUMBER(--MID(feed!L517,ROW($1:$19),1))*
ROW($1:$19),0),ROW($1:$19))+1,1)*10^ROW($1:$19)/10)</f>
        <v>7</v>
      </c>
      <c r="M572" t="str">
        <f>feed!M517</f>
        <v>Mixed Economy</v>
      </c>
      <c r="N572">
        <f>SUMPRODUCT(MID(0&amp;feed!N517,LARGE(INDEX(ISNUMBER(--MID(feed!N517,ROW($1:$5),1))*
ROW($1:$5),0),ROW($1:$5))+1,1)*10^ROW($1:$5)/10)</f>
        <v>1230</v>
      </c>
      <c r="O572">
        <f>SUMPRODUCT(MID(0&amp;feed!O517,LARGE(INDEX(ISNUMBER(--MID(feed!O517,ROW($1:$5),1))*
ROW($1:$5),0),ROW($1:$5))+1,1)*10^ROW($1:$5)/10)</f>
        <v>262</v>
      </c>
      <c r="P572" t="str">
        <f>feed!P517</f>
        <v>Untapped</v>
      </c>
      <c r="Q572">
        <f>IF(P572=0,40, IF(P572="Depleted",0, IF(P572="Near Depletion",10, IF(P572="Plentiful",70, IF(P572="Untapped",90,"Error")))))</f>
        <v>90</v>
      </c>
      <c r="R572" t="str">
        <f>feed!Q517</f>
        <v>Meagre</v>
      </c>
      <c r="S572">
        <f>IF(R572="None",0, IF(R572="Meagre",1.5, IF(R572="Small",3, IF(R572="Mediocre",4.5, IF(R572="Somewhat Large",6, IF(R572="Large",7.5, IF(R572="Powerful",9, IF(R572="Very Powerful",10,"Error"))))))))</f>
        <v>1.5</v>
      </c>
      <c r="T572" t="str">
        <f>feed!R517</f>
        <v>Arabia</v>
      </c>
      <c r="U572" t="str">
        <f>feed!S517</f>
        <v>Neutral</v>
      </c>
      <c r="V572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11231</v>
      </c>
      <c r="W572" t="str">
        <f>feed!U517</f>
        <v>http://blocgame.com/stats.php?id=62838</v>
      </c>
      <c r="X572" s="4">
        <f>SUMPRODUCT(MID(0&amp;feed!V517,LARGE(INDEX(ISNUMBER(--MID(feed!V517,ROW($1:$5),1))*
ROW($1:$5),0),ROW($1:$5))+1,1)*10^ROW($1:$5)/10)</f>
        <v>0</v>
      </c>
      <c r="Y572">
        <f>feed!W517</f>
        <v>0</v>
      </c>
      <c r="Z572" s="4">
        <f>V572-H572*750-K572*375-L572*375</f>
        <v>6731</v>
      </c>
      <c r="AA572" s="8">
        <f>V572/N572</f>
        <v>9.1308943089430894</v>
      </c>
      <c r="AB572" s="4">
        <f>N572/6</f>
        <v>205</v>
      </c>
      <c r="AC572" s="4">
        <f>V572/6</f>
        <v>1871.8333333333333</v>
      </c>
    </row>
    <row r="573" spans="1:29" hidden="1" x14ac:dyDescent="0.25">
      <c r="A573" t="str">
        <f>feed!A539</f>
        <v>Sheena</v>
      </c>
      <c r="B573" t="str">
        <f>feed!B539</f>
        <v>Lord Alphus Maximus Spaz</v>
      </c>
      <c r="C573">
        <f>feed!C539</f>
        <v>0</v>
      </c>
      <c r="D573">
        <f>SUMPRODUCT(MID(0&amp;feed!D539,LARGE(INDEX(ISNUMBER(--MID(feed!D539,ROW($1:$19),1))*
ROW($1:$19),0),ROW($1:$19))+1,1)*10^ROW($1:$19)/10)</f>
        <v>6</v>
      </c>
      <c r="E573">
        <f>SUMPRODUCT(MID(0&amp;feed!E539,LARGE(INDEX(ISNUMBER(--MID(feed!E539,ROW($1:$19),1))*
ROW($1:$19),0),ROW($1:$19))+1,1)*10^ROW($1:$19)/10)</f>
        <v>0</v>
      </c>
      <c r="F573" t="str">
        <f>feed!F539</f>
        <v>First World War surplus</v>
      </c>
      <c r="G573" t="str">
        <f>feed!G539</f>
        <v>Good</v>
      </c>
      <c r="H573">
        <f>SUMPRODUCT(MID(0&amp;feed!H539,LARGE(INDEX(ISNUMBER(--MID(feed!H539,ROW($1:$19),1))*
ROW($1:$19),0),ROW($1:$19))+1,1)*10^ROW($1:$19)/10)</f>
        <v>1</v>
      </c>
      <c r="I573" t="str">
        <f>feed!I539</f>
        <v>Undisciplined Rabble</v>
      </c>
      <c r="J573">
        <f>SUMPRODUCT(MID(0&amp;feed!J539,LARGE(INDEX(ISNUMBER(--MID(feed!J539,ROW($1:$19),1))*
ROW($1:$19),0),ROW($1:$19))+1,1)*10^ROW($1:$19)/10)</f>
        <v>111</v>
      </c>
      <c r="K573">
        <f>SUMPRODUCT(MID(0&amp;feed!K539,LARGE(INDEX(ISNUMBER(--MID(feed!K539,ROW($1:$19),1))*
ROW($1:$19),0),ROW($1:$19))+1,1)*10^ROW($1:$19)/10)</f>
        <v>2</v>
      </c>
      <c r="L573">
        <f>SUMPRODUCT(MID(0&amp;feed!L539,LARGE(INDEX(ISNUMBER(--MID(feed!L539,ROW($1:$19),1))*
ROW($1:$19),0),ROW($1:$19))+1,1)*10^ROW($1:$19)/10)</f>
        <v>2</v>
      </c>
      <c r="M573" t="str">
        <f>feed!M539</f>
        <v>Mixed Economy</v>
      </c>
      <c r="N573">
        <f>SUMPRODUCT(MID(0&amp;feed!N539,LARGE(INDEX(ISNUMBER(--MID(feed!N539,ROW($1:$5),1))*
ROW($1:$5),0),ROW($1:$5))+1,1)*10^ROW($1:$5)/10)</f>
        <v>1178</v>
      </c>
      <c r="O573">
        <f>SUMPRODUCT(MID(0&amp;feed!O539,LARGE(INDEX(ISNUMBER(--MID(feed!O539,ROW($1:$5),1))*
ROW($1:$5),0),ROW($1:$5))+1,1)*10^ROW($1:$5)/10)</f>
        <v>3</v>
      </c>
      <c r="P573" t="str">
        <f>feed!P539</f>
        <v>Untapped</v>
      </c>
      <c r="Q573">
        <f>IF(P573=0,40, IF(P573="Depleted",0, IF(P573="Near Depletion",10, IF(P573="Plentiful",70, IF(P573="Untapped",90,"Error")))))</f>
        <v>90</v>
      </c>
      <c r="R573" t="str">
        <f>feed!Q539</f>
        <v>Small</v>
      </c>
      <c r="S573">
        <f>IF(R573="None",0, IF(R573="Meagre",1.5, IF(R573="Small",3, IF(R573="Mediocre",4.5, IF(R573="Somewhat Large",6, IF(R573="Large",7.5, IF(R573="Powerful",9, IF(R573="Very Powerful",10,"Error"))))))))</f>
        <v>3</v>
      </c>
      <c r="T573" t="str">
        <f>feed!R539</f>
        <v>Congo</v>
      </c>
      <c r="U573" t="str">
        <f>feed!S539</f>
        <v>Neutral</v>
      </c>
      <c r="V573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3439</v>
      </c>
      <c r="W573" t="str">
        <f>feed!U539</f>
        <v>http://blocgame.com/stats.php?id=62190</v>
      </c>
      <c r="X573" s="4">
        <f>SUMPRODUCT(MID(0&amp;feed!V539,LARGE(INDEX(ISNUMBER(--MID(feed!V539,ROW($1:$5),1))*
ROW($1:$5),0),ROW($1:$5))+1,1)*10^ROW($1:$5)/10)</f>
        <v>0</v>
      </c>
      <c r="Y573">
        <f>feed!W539</f>
        <v>0</v>
      </c>
      <c r="Z573" s="4">
        <f>V573-H573*750-K573*375-L573*375</f>
        <v>1189</v>
      </c>
      <c r="AA573" s="8">
        <f>V573/N573</f>
        <v>2.9193548387096775</v>
      </c>
      <c r="AB573" s="4">
        <f>N573/6</f>
        <v>196.33333333333334</v>
      </c>
      <c r="AC573" s="4">
        <f>V573/6</f>
        <v>573.16666666666663</v>
      </c>
    </row>
    <row r="574" spans="1:29" hidden="1" x14ac:dyDescent="0.25">
      <c r="A574" t="str">
        <f>feed!A439</f>
        <v>fetiwert</v>
      </c>
      <c r="B574" t="str">
        <f>feed!B439</f>
        <v>raja adam iskandar</v>
      </c>
      <c r="C574" t="str">
        <f>feed!C439</f>
        <v>The Federal Colonies</v>
      </c>
      <c r="D574">
        <f>SUMPRODUCT(MID(0&amp;feed!D439,LARGE(INDEX(ISNUMBER(--MID(feed!D439,ROW($1:$19),1))*
ROW($1:$19),0),ROW($1:$19))+1,1)*10^ROW($1:$19)/10)</f>
        <v>9</v>
      </c>
      <c r="E574">
        <f>SUMPRODUCT(MID(0&amp;feed!E439,LARGE(INDEX(ISNUMBER(--MID(feed!E439,ROW($1:$19),1))*
ROW($1:$19),0),ROW($1:$19))+1,1)*10^ROW($1:$19)/10)</f>
        <v>0</v>
      </c>
      <c r="F574" t="str">
        <f>feed!F439</f>
        <v>Second World War surplus</v>
      </c>
      <c r="G574" t="str">
        <f>feed!G439</f>
        <v>Good</v>
      </c>
      <c r="H574">
        <f>SUMPRODUCT(MID(0&amp;feed!H439,LARGE(INDEX(ISNUMBER(--MID(feed!H439,ROW($1:$19),1))*
ROW($1:$19),0),ROW($1:$19))+1,1)*10^ROW($1:$19)/10)</f>
        <v>1</v>
      </c>
      <c r="I574" t="str">
        <f>feed!I439</f>
        <v>Standard</v>
      </c>
      <c r="J574">
        <f>SUMPRODUCT(MID(0&amp;feed!J439,LARGE(INDEX(ISNUMBER(--MID(feed!J439,ROW($1:$19),1))*
ROW($1:$19),0),ROW($1:$19))+1,1)*10^ROW($1:$19)/10)</f>
        <v>110</v>
      </c>
      <c r="K574">
        <f>SUMPRODUCT(MID(0&amp;feed!K439,LARGE(INDEX(ISNUMBER(--MID(feed!K439,ROW($1:$19),1))*
ROW($1:$19),0),ROW($1:$19))+1,1)*10^ROW($1:$19)/10)</f>
        <v>2</v>
      </c>
      <c r="L574">
        <f>SUMPRODUCT(MID(0&amp;feed!L439,LARGE(INDEX(ISNUMBER(--MID(feed!L439,ROW($1:$19),1))*
ROW($1:$19),0),ROW($1:$19))+1,1)*10^ROW($1:$19)/10)</f>
        <v>2</v>
      </c>
      <c r="M574" t="str">
        <f>feed!M439</f>
        <v>Mixed Economy</v>
      </c>
      <c r="N574">
        <f>SUMPRODUCT(MID(0&amp;feed!N439,LARGE(INDEX(ISNUMBER(--MID(feed!N439,ROW($1:$5),1))*
ROW($1:$5),0),ROW($1:$5))+1,1)*10^ROW($1:$5)/10)</f>
        <v>1526</v>
      </c>
      <c r="O574">
        <f>SUMPRODUCT(MID(0&amp;feed!O439,LARGE(INDEX(ISNUMBER(--MID(feed!O439,ROW($1:$5),1))*
ROW($1:$5),0),ROW($1:$5))+1,1)*10^ROW($1:$5)/10)</f>
        <v>101</v>
      </c>
      <c r="P574" t="str">
        <f>feed!P439</f>
        <v>Untapped</v>
      </c>
      <c r="Q574">
        <f>IF(P574=0,40, IF(P574="Depleted",0, IF(P574="Near Depletion",10, IF(P574="Plentiful",70, IF(P574="Untapped",90,"Error")))))</f>
        <v>90</v>
      </c>
      <c r="R574" t="str">
        <f>feed!Q439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feed!R439</f>
        <v>East Indies</v>
      </c>
      <c r="U574" t="str">
        <f>feed!S439</f>
        <v>Neutral</v>
      </c>
      <c r="V574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2328</v>
      </c>
      <c r="W574" t="str">
        <f>feed!U439</f>
        <v>http://blocgame.com/stats.php?id=63124</v>
      </c>
      <c r="X574" s="4">
        <f>SUMPRODUCT(MID(0&amp;feed!V439,LARGE(INDEX(ISNUMBER(--MID(feed!V439,ROW($1:$5),1))*
ROW($1:$5),0),ROW($1:$5))+1,1)*10^ROW($1:$5)/10)</f>
        <v>0</v>
      </c>
      <c r="Y574">
        <f>feed!W439</f>
        <v>0</v>
      </c>
      <c r="Z574" s="4">
        <f>V574-H574*750-K574*375-L574*375</f>
        <v>78</v>
      </c>
      <c r="AA574" s="8">
        <f>V574/N574</f>
        <v>1.5255570117955439</v>
      </c>
      <c r="AB574" s="4">
        <f>N574/6</f>
        <v>254.33333333333334</v>
      </c>
      <c r="AC574" s="4">
        <f>V574/6</f>
        <v>388</v>
      </c>
    </row>
    <row r="575" spans="1:29" hidden="1" x14ac:dyDescent="0.25">
      <c r="A575" t="str">
        <f>feed!A405</f>
        <v>TheDankLight</v>
      </c>
      <c r="B575" t="str">
        <f>feed!B405</f>
        <v>TheDankDark</v>
      </c>
      <c r="C575" t="str">
        <f>feed!C405</f>
        <v>The Hetairoi Guild</v>
      </c>
      <c r="D575">
        <f>SUMPRODUCT(MID(0&amp;feed!D405,LARGE(INDEX(ISNUMBER(--MID(feed!D405,ROW($1:$19),1))*
ROW($1:$19),0),ROW($1:$19))+1,1)*10^ROW($1:$19)/10)</f>
        <v>7</v>
      </c>
      <c r="E575">
        <f>SUMPRODUCT(MID(0&amp;feed!E405,LARGE(INDEX(ISNUMBER(--MID(feed!E405,ROW($1:$19),1))*
ROW($1:$19),0),ROW($1:$19))+1,1)*10^ROW($1:$19)/10)</f>
        <v>0</v>
      </c>
      <c r="F575" t="str">
        <f>feed!F405</f>
        <v>Second World War surplus</v>
      </c>
      <c r="G575" t="str">
        <f>feed!G405</f>
        <v>Gandhi-like</v>
      </c>
      <c r="H575">
        <f>SUMPRODUCT(MID(0&amp;feed!H405,LARGE(INDEX(ISNUMBER(--MID(feed!H405,ROW($1:$19),1))*
ROW($1:$19),0),ROW($1:$19))+1,1)*10^ROW($1:$19)/10)</f>
        <v>1</v>
      </c>
      <c r="I575" t="str">
        <f>feed!I405</f>
        <v>Standard</v>
      </c>
      <c r="J575">
        <f>SUMPRODUCT(MID(0&amp;feed!J405,LARGE(INDEX(ISNUMBER(--MID(feed!J405,ROW($1:$19),1))*
ROW($1:$19),0),ROW($1:$19))+1,1)*10^ROW($1:$19)/10)</f>
        <v>105</v>
      </c>
      <c r="K575">
        <f>SUMPRODUCT(MID(0&amp;feed!K405,LARGE(INDEX(ISNUMBER(--MID(feed!K405,ROW($1:$19),1))*
ROW($1:$19),0),ROW($1:$19))+1,1)*10^ROW($1:$19)/10)</f>
        <v>11</v>
      </c>
      <c r="L575">
        <f>SUMPRODUCT(MID(0&amp;feed!L405,LARGE(INDEX(ISNUMBER(--MID(feed!L405,ROW($1:$19),1))*
ROW($1:$19),0),ROW($1:$19))+1,1)*10^ROW($1:$19)/10)</f>
        <v>6</v>
      </c>
      <c r="M575" t="str">
        <f>feed!M405</f>
        <v>Mixed Economy</v>
      </c>
      <c r="N575">
        <f>SUMPRODUCT(MID(0&amp;feed!N405,LARGE(INDEX(ISNUMBER(--MID(feed!N405,ROW($1:$5),1))*
ROW($1:$5),0),ROW($1:$5))+1,1)*10^ROW($1:$5)/10)</f>
        <v>1625</v>
      </c>
      <c r="O575">
        <f>SUMPRODUCT(MID(0&amp;feed!O405,LARGE(INDEX(ISNUMBER(--MID(feed!O405,ROW($1:$5),1))*
ROW($1:$5),0),ROW($1:$5))+1,1)*10^ROW($1:$5)/10)</f>
        <v>1518</v>
      </c>
      <c r="P575" t="str">
        <f>feed!P405</f>
        <v>Untapped</v>
      </c>
      <c r="Q575">
        <f>IF(P575=0,40, IF(P575="Depleted",0, IF(P575="Near Depletion",10, IF(P575="Plentiful",70, IF(P575="Untapped",90,"Error")))))</f>
        <v>90</v>
      </c>
      <c r="R575" t="str">
        <f>feed!Q405</f>
        <v>Powerful</v>
      </c>
      <c r="S575">
        <f>IF(R575="None",0, IF(R575="Meagre",1.5, IF(R575="Small",3, IF(R575="Mediocre",4.5, IF(R575="Somewhat Large",6, IF(R575="Large",7.5, IF(R575="Powerful",9, IF(R575="Very Powerful",10,"Error"))))))))</f>
        <v>9</v>
      </c>
      <c r="T575" t="str">
        <f>feed!R405</f>
        <v>Persia</v>
      </c>
      <c r="U575" t="str">
        <f>feed!S405</f>
        <v>Soviet Union</v>
      </c>
      <c r="V57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9266</v>
      </c>
      <c r="W575" t="str">
        <f>feed!U405</f>
        <v>http://blocgame.com/stats.php?id=60950</v>
      </c>
      <c r="X575" s="4">
        <f>SUMPRODUCT(MID(0&amp;feed!V405,LARGE(INDEX(ISNUMBER(--MID(feed!V405,ROW($1:$5),1))*
ROW($1:$5),0),ROW($1:$5))+1,1)*10^ROW($1:$5)/10)</f>
        <v>0</v>
      </c>
      <c r="Y575">
        <f>feed!W405</f>
        <v>0</v>
      </c>
      <c r="Z575" s="4">
        <f>V575-H575*750-K575*375-L575*375</f>
        <v>2141</v>
      </c>
      <c r="AA575" s="8">
        <f>V575/N575</f>
        <v>5.7021538461538466</v>
      </c>
      <c r="AB575" s="4">
        <f>N575/6</f>
        <v>270.83333333333331</v>
      </c>
      <c r="AC575" s="4">
        <f>V575/6</f>
        <v>1544.3333333333333</v>
      </c>
    </row>
    <row r="576" spans="1:29" hidden="1" x14ac:dyDescent="0.25">
      <c r="A576" t="str">
        <f>feed!A680</f>
        <v>Svetia</v>
      </c>
      <c r="B576" t="str">
        <f>feed!B680</f>
        <v>VladyPut</v>
      </c>
      <c r="C576" t="str">
        <f>feed!C680</f>
        <v>American Freedom</v>
      </c>
      <c r="D576">
        <f>SUMPRODUCT(MID(0&amp;feed!D680,LARGE(INDEX(ISNUMBER(--MID(feed!D680,ROW($1:$19),1))*
ROW($1:$19),0),ROW($1:$19))+1,1)*10^ROW($1:$19)/10)</f>
        <v>8</v>
      </c>
      <c r="E576">
        <f>SUMPRODUCT(MID(0&amp;feed!E680,LARGE(INDEX(ISNUMBER(--MID(feed!E680,ROW($1:$19),1))*
ROW($1:$19),0),ROW($1:$19))+1,1)*10^ROW($1:$19)/10)</f>
        <v>0</v>
      </c>
      <c r="F576" t="str">
        <f>feed!F680</f>
        <v>First World War surplus</v>
      </c>
      <c r="G576" t="str">
        <f>feed!G680</f>
        <v>Gandhi-like</v>
      </c>
      <c r="H576">
        <f>SUMPRODUCT(MID(0&amp;feed!H680,LARGE(INDEX(ISNUMBER(--MID(feed!H680,ROW($1:$19),1))*
ROW($1:$19),0),ROW($1:$19))+1,1)*10^ROW($1:$19)/10)</f>
        <v>1</v>
      </c>
      <c r="I576" t="str">
        <f>feed!I680</f>
        <v>Standard</v>
      </c>
      <c r="J576">
        <f>SUMPRODUCT(MID(0&amp;feed!J680,LARGE(INDEX(ISNUMBER(--MID(feed!J680,ROW($1:$19),1))*
ROW($1:$19),0),ROW($1:$19))+1,1)*10^ROW($1:$19)/10)</f>
        <v>102</v>
      </c>
      <c r="K576">
        <f>SUMPRODUCT(MID(0&amp;feed!K680,LARGE(INDEX(ISNUMBER(--MID(feed!K680,ROW($1:$19),1))*
ROW($1:$19),0),ROW($1:$19))+1,1)*10^ROW($1:$19)/10)</f>
        <v>4</v>
      </c>
      <c r="L576">
        <f>SUMPRODUCT(MID(0&amp;feed!L680,LARGE(INDEX(ISNUMBER(--MID(feed!L680,ROW($1:$19),1))*
ROW($1:$19),0),ROW($1:$19))+1,1)*10^ROW($1:$19)/10)</f>
        <v>1</v>
      </c>
      <c r="M576" t="str">
        <f>feed!M680</f>
        <v>Central Planning</v>
      </c>
      <c r="N576">
        <f>SUMPRODUCT(MID(0&amp;feed!N680,LARGE(INDEX(ISNUMBER(--MID(feed!N680,ROW($1:$5),1))*
ROW($1:$5),0),ROW($1:$5))+1,1)*10^ROW($1:$5)/10)</f>
        <v>848</v>
      </c>
      <c r="O576">
        <f>SUMPRODUCT(MID(0&amp;feed!O680,LARGE(INDEX(ISNUMBER(--MID(feed!O680,ROW($1:$5),1))*
ROW($1:$5),0),ROW($1:$5))+1,1)*10^ROW($1:$5)/10)</f>
        <v>106</v>
      </c>
      <c r="P576" t="str">
        <f>feed!P680</f>
        <v>Untapped</v>
      </c>
      <c r="Q576">
        <f>IF(P576=0,40, IF(P576="Depleted",0, IF(P576="Near Depletion",10, IF(P576="Plentiful",70, IF(P576="Untapped",90,"Error")))))</f>
        <v>90</v>
      </c>
      <c r="R576" t="str">
        <f>feed!Q680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feed!R680</f>
        <v>China</v>
      </c>
      <c r="U576" t="str">
        <f>feed!S680</f>
        <v>United States</v>
      </c>
      <c r="V576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25051</v>
      </c>
      <c r="W576" t="str">
        <f>feed!U680</f>
        <v>http://blocgame.com/stats.php?id=64876</v>
      </c>
      <c r="X576" s="4">
        <f>SUMPRODUCT(MID(0&amp;feed!V680,LARGE(INDEX(ISNUMBER(--MID(feed!V680,ROW($1:$5),1))*
ROW($1:$5),0),ROW($1:$5))+1,1)*10^ROW($1:$5)/10)</f>
        <v>0</v>
      </c>
      <c r="Y576">
        <f>feed!W680</f>
        <v>0</v>
      </c>
      <c r="Z576" s="4">
        <f>V576-H576*750-K576*375-L576*375</f>
        <v>22426</v>
      </c>
      <c r="AA576" s="8">
        <f>V576/N576</f>
        <v>29.54127358490566</v>
      </c>
      <c r="AB576" s="4">
        <f>N576/6</f>
        <v>141.33333333333334</v>
      </c>
      <c r="AC576" s="4">
        <f>V576/6</f>
        <v>4175.166666666667</v>
      </c>
    </row>
    <row r="577" spans="1:29" hidden="1" x14ac:dyDescent="0.25">
      <c r="A577" t="str">
        <f>feed!A832</f>
        <v>Manis Manja</v>
      </c>
      <c r="B577" t="str">
        <f>feed!B832</f>
        <v>Bang Jambrong</v>
      </c>
      <c r="C577">
        <f>feed!C832</f>
        <v>0</v>
      </c>
      <c r="D577">
        <f>SUMPRODUCT(MID(0&amp;feed!D832,LARGE(INDEX(ISNUMBER(--MID(feed!D832,ROW($1:$19),1))*
ROW($1:$19),0),ROW($1:$19))+1,1)*10^ROW($1:$19)/10)</f>
        <v>10</v>
      </c>
      <c r="E577">
        <f>SUMPRODUCT(MID(0&amp;feed!E832,LARGE(INDEX(ISNUMBER(--MID(feed!E832,ROW($1:$19),1))*
ROW($1:$19),0),ROW($1:$19))+1,1)*10^ROW($1:$19)/10)</f>
        <v>0</v>
      </c>
      <c r="F577" t="str">
        <f>feed!F832</f>
        <v>First World War surplus</v>
      </c>
      <c r="G577" t="str">
        <f>feed!G832</f>
        <v>Gandhi-like</v>
      </c>
      <c r="H577">
        <f>SUMPRODUCT(MID(0&amp;feed!H832,LARGE(INDEX(ISNUMBER(--MID(feed!H832,ROW($1:$19),1))*
ROW($1:$19),0),ROW($1:$19))+1,1)*10^ROW($1:$19)/10)</f>
        <v>1</v>
      </c>
      <c r="I577" t="str">
        <f>feed!I832</f>
        <v>Good</v>
      </c>
      <c r="J577">
        <f>SUMPRODUCT(MID(0&amp;feed!J832,LARGE(INDEX(ISNUMBER(--MID(feed!J832,ROW($1:$19),1))*
ROW($1:$19),0),ROW($1:$19))+1,1)*10^ROW($1:$19)/10)</f>
        <v>101</v>
      </c>
      <c r="K577">
        <f>SUMPRODUCT(MID(0&amp;feed!K832,LARGE(INDEX(ISNUMBER(--MID(feed!K832,ROW($1:$19),1))*
ROW($1:$19),0),ROW($1:$19))+1,1)*10^ROW($1:$19)/10)</f>
        <v>7</v>
      </c>
      <c r="L577">
        <f>SUMPRODUCT(MID(0&amp;feed!L832,LARGE(INDEX(ISNUMBER(--MID(feed!L832,ROW($1:$19),1))*
ROW($1:$19),0),ROW($1:$19))+1,1)*10^ROW($1:$19)/10)</f>
        <v>2</v>
      </c>
      <c r="M577" t="str">
        <f>feed!M832</f>
        <v>Central Planning</v>
      </c>
      <c r="N577">
        <f>SUMPRODUCT(MID(0&amp;feed!N832,LARGE(INDEX(ISNUMBER(--MID(feed!N832,ROW($1:$5),1))*
ROW($1:$5),0),ROW($1:$5))+1,1)*10^ROW($1:$5)/10)</f>
        <v>541</v>
      </c>
      <c r="O577">
        <f>SUMPRODUCT(MID(0&amp;feed!O832,LARGE(INDEX(ISNUMBER(--MID(feed!O832,ROW($1:$5),1))*
ROW($1:$5),0),ROW($1:$5))+1,1)*10^ROW($1:$5)/10)</f>
        <v>126</v>
      </c>
      <c r="P577" t="str">
        <f>feed!P832</f>
        <v>Untapped</v>
      </c>
      <c r="Q577">
        <f>IF(P577=0,40, IF(P577="Depleted",0, IF(P577="Near Depletion",10, IF(P577="Plentiful",70, IF(P577="Untapped",90,"Error")))))</f>
        <v>90</v>
      </c>
      <c r="R577" t="str">
        <f>feed!Q832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feed!R832</f>
        <v>East Indies</v>
      </c>
      <c r="U577" t="str">
        <f>feed!S832</f>
        <v>Neutral</v>
      </c>
      <c r="V57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577" t="str">
        <f>feed!U832</f>
        <v>http://blocgame.com/stats.php?id=65234</v>
      </c>
      <c r="X577" s="4">
        <f>SUMPRODUCT(MID(0&amp;feed!V832,LARGE(INDEX(ISNUMBER(--MID(feed!V832,ROW($1:$5),1))*
ROW($1:$5),0),ROW($1:$5))+1,1)*10^ROW($1:$5)/10)</f>
        <v>0</v>
      </c>
      <c r="Y577">
        <f>feed!W832</f>
        <v>0</v>
      </c>
      <c r="Z577" s="4">
        <f>V577-H577*750-K577*375-L577*375</f>
        <v>12375</v>
      </c>
      <c r="AA577" s="8">
        <f>V577/N577</f>
        <v>30.499075785582257</v>
      </c>
      <c r="AB577" s="4">
        <f>N577/6</f>
        <v>90.166666666666671</v>
      </c>
      <c r="AC577" s="4">
        <f>V577/6</f>
        <v>2750</v>
      </c>
    </row>
    <row r="578" spans="1:29" hidden="1" x14ac:dyDescent="0.25">
      <c r="A578" t="str">
        <f>feed!A726</f>
        <v>Impiion</v>
      </c>
      <c r="B578" t="str">
        <f>feed!B726</f>
        <v>Alec Zootron</v>
      </c>
      <c r="C578">
        <f>feed!C726</f>
        <v>0</v>
      </c>
      <c r="D578">
        <f>SUMPRODUCT(MID(0&amp;feed!D726,LARGE(INDEX(ISNUMBER(--MID(feed!D726,ROW($1:$19),1))*
ROW($1:$19),0),ROW($1:$19))+1,1)*10^ROW($1:$19)/10)</f>
        <v>8</v>
      </c>
      <c r="E578">
        <f>SUMPRODUCT(MID(0&amp;feed!E726,LARGE(INDEX(ISNUMBER(--MID(feed!E726,ROW($1:$19),1))*
ROW($1:$19),0),ROW($1:$19))+1,1)*10^ROW($1:$19)/10)</f>
        <v>0</v>
      </c>
      <c r="F578" t="str">
        <f>feed!F726</f>
        <v>First World War surplus</v>
      </c>
      <c r="G578" t="str">
        <f>feed!G726</f>
        <v>Gandhi-like</v>
      </c>
      <c r="H578">
        <f>SUMPRODUCT(MID(0&amp;feed!H726,LARGE(INDEX(ISNUMBER(--MID(feed!H726,ROW($1:$19),1))*
ROW($1:$19),0),ROW($1:$19))+1,1)*10^ROW($1:$19)/10)</f>
        <v>1</v>
      </c>
      <c r="I578" t="str">
        <f>feed!I726</f>
        <v>Undisciplined Rabble</v>
      </c>
      <c r="J578">
        <f>SUMPRODUCT(MID(0&amp;feed!J726,LARGE(INDEX(ISNUMBER(--MID(feed!J726,ROW($1:$19),1))*
ROW($1:$19),0),ROW($1:$19))+1,1)*10^ROW($1:$19)/10)</f>
        <v>98</v>
      </c>
      <c r="K578">
        <f>SUMPRODUCT(MID(0&amp;feed!K726,LARGE(INDEX(ISNUMBER(--MID(feed!K726,ROW($1:$19),1))*
ROW($1:$19),0),ROW($1:$19))+1,1)*10^ROW($1:$19)/10)</f>
        <v>5</v>
      </c>
      <c r="L578">
        <f>SUMPRODUCT(MID(0&amp;feed!L726,LARGE(INDEX(ISNUMBER(--MID(feed!L726,ROW($1:$19),1))*
ROW($1:$19),0),ROW($1:$19))+1,1)*10^ROW($1:$19)/10)</f>
        <v>2</v>
      </c>
      <c r="M578" t="str">
        <f>feed!M726</f>
        <v>Mixed Economy</v>
      </c>
      <c r="N578">
        <f>SUMPRODUCT(MID(0&amp;feed!N726,LARGE(INDEX(ISNUMBER(--MID(feed!N726,ROW($1:$5),1))*
ROW($1:$5),0),ROW($1:$5))+1,1)*10^ROW($1:$5)/10)</f>
        <v>749</v>
      </c>
      <c r="O578">
        <f>SUMPRODUCT(MID(0&amp;feed!O726,LARGE(INDEX(ISNUMBER(--MID(feed!O726,ROW($1:$5),1))*
ROW($1:$5),0),ROW($1:$5))+1,1)*10^ROW($1:$5)/10)</f>
        <v>39</v>
      </c>
      <c r="P578" t="str">
        <f>feed!P726</f>
        <v>Untapped</v>
      </c>
      <c r="Q578">
        <f>IF(P578=0,40, IF(P578="Depleted",0, IF(P578="Near Depletion",10, IF(P578="Plentiful",70, IF(P578="Untapped",90,"Error")))))</f>
        <v>90</v>
      </c>
      <c r="R578" t="str">
        <f>feed!Q726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feed!R726</f>
        <v>Caribbean</v>
      </c>
      <c r="U578" t="str">
        <f>feed!S726</f>
        <v>Neutral</v>
      </c>
      <c r="V578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13613</v>
      </c>
      <c r="W578" t="str">
        <f>feed!U726</f>
        <v>http://blocgame.com/stats.php?id=65113</v>
      </c>
      <c r="X578" s="4">
        <f>SUMPRODUCT(MID(0&amp;feed!V726,LARGE(INDEX(ISNUMBER(--MID(feed!V726,ROW($1:$5),1))*
ROW($1:$5),0),ROW($1:$5))+1,1)*10^ROW($1:$5)/10)</f>
        <v>0</v>
      </c>
      <c r="Y578">
        <f>feed!W726</f>
        <v>0</v>
      </c>
      <c r="Z578" s="4">
        <f>V578-H578*750-K578*375-L578*375</f>
        <v>10238</v>
      </c>
      <c r="AA578" s="8">
        <f>V578/N578</f>
        <v>18.174899866488651</v>
      </c>
      <c r="AB578" s="4">
        <f>N578/6</f>
        <v>124.83333333333333</v>
      </c>
      <c r="AC578" s="4">
        <f>V578/6</f>
        <v>2268.8333333333335</v>
      </c>
    </row>
    <row r="579" spans="1:29" hidden="1" x14ac:dyDescent="0.25">
      <c r="A579" t="str">
        <f>feed!A1105</f>
        <v>gregorthemaster</v>
      </c>
      <c r="B579" t="str">
        <f>feed!B1105</f>
        <v>hothound10210</v>
      </c>
      <c r="C579" t="str">
        <f>feed!C1105</f>
        <v>The Khilafah</v>
      </c>
      <c r="D579">
        <f>SUMPRODUCT(MID(0&amp;feed!D1105,LARGE(INDEX(ISNUMBER(--MID(feed!D1105,ROW($1:$19),1))*
ROW($1:$19),0),ROW($1:$19))+1,1)*10^ROW($1:$19)/10)</f>
        <v>32</v>
      </c>
      <c r="E579">
        <f>SUMPRODUCT(MID(0&amp;feed!E1105,LARGE(INDEX(ISNUMBER(--MID(feed!E1105,ROW($1:$19),1))*
ROW($1:$19),0),ROW($1:$19))+1,1)*10^ROW($1:$19)/10)</f>
        <v>0</v>
      </c>
      <c r="F579" t="str">
        <f>feed!F1105</f>
        <v>First World War surplus</v>
      </c>
      <c r="G579" t="str">
        <f>feed!G1105</f>
        <v>Gandhi-like</v>
      </c>
      <c r="H579">
        <f>SUMPRODUCT(MID(0&amp;feed!H1105,LARGE(INDEX(ISNUMBER(--MID(feed!H1105,ROW($1:$19),1))*
ROW($1:$19),0),ROW($1:$19))+1,1)*10^ROW($1:$19)/10)</f>
        <v>1</v>
      </c>
      <c r="I579" t="str">
        <f>feed!I1105</f>
        <v>Standard</v>
      </c>
      <c r="J579">
        <f>SUMPRODUCT(MID(0&amp;feed!J1105,LARGE(INDEX(ISNUMBER(--MID(feed!J1105,ROW($1:$19),1))*
ROW($1:$19),0),ROW($1:$19))+1,1)*10^ROW($1:$19)/10)</f>
        <v>96</v>
      </c>
      <c r="K579">
        <f>SUMPRODUCT(MID(0&amp;feed!K1105,LARGE(INDEX(ISNUMBER(--MID(feed!K1105,ROW($1:$19),1))*
ROW($1:$19),0),ROW($1:$19))+1,1)*10^ROW($1:$19)/10)</f>
        <v>4</v>
      </c>
      <c r="L579">
        <f>SUMPRODUCT(MID(0&amp;feed!L1105,LARGE(INDEX(ISNUMBER(--MID(feed!L1105,ROW($1:$19),1))*
ROW($1:$19),0),ROW($1:$19))+1,1)*10^ROW($1:$19)/10)</f>
        <v>1</v>
      </c>
      <c r="M579" t="str">
        <f>feed!M1105</f>
        <v>Free Market</v>
      </c>
      <c r="N579">
        <f>SUMPRODUCT(MID(0&amp;feed!N1105,LARGE(INDEX(ISNUMBER(--MID(feed!N1105,ROW($1:$5),1))*
ROW($1:$5),0),ROW($1:$5))+1,1)*10^ROW($1:$5)/10)</f>
        <v>316</v>
      </c>
      <c r="O579">
        <f>SUMPRODUCT(MID(0&amp;feed!O1105,LARGE(INDEX(ISNUMBER(--MID(feed!O1105,ROW($1:$5),1))*
ROW($1:$5),0),ROW($1:$5))+1,1)*10^ROW($1:$5)/10)</f>
        <v>387</v>
      </c>
      <c r="P579" t="str">
        <f>feed!P1105</f>
        <v>Untapped</v>
      </c>
      <c r="Q579">
        <f>IF(P579=0,40, IF(P579="Depleted",0, IF(P579="Near Depletion",10, IF(P579="Plentiful",70, IF(P579="Untapped",90,"Error")))))</f>
        <v>90</v>
      </c>
      <c r="R579" t="str">
        <f>feed!Q1105</f>
        <v>Mediocre</v>
      </c>
      <c r="S579">
        <f>IF(R579="None",0, IF(R579="Meagre",1.5, IF(R579="Small",3, IF(R579="Mediocre",4.5, IF(R579="Somewhat Large",6, IF(R579="Large",7.5, IF(R579="Powerful",9, IF(R579="Very Powerful",10,"Error"))))))))</f>
        <v>4.5</v>
      </c>
      <c r="T579" t="str">
        <f>feed!R1105</f>
        <v>West Africa</v>
      </c>
      <c r="U579" t="str">
        <f>feed!S1105</f>
        <v>United States</v>
      </c>
      <c r="V579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19765</v>
      </c>
      <c r="W579" t="str">
        <f>feed!U1105</f>
        <v>http://blocgame.com/stats.php?id=65101</v>
      </c>
      <c r="X579" s="4">
        <f>SUMPRODUCT(MID(0&amp;feed!V1105,LARGE(INDEX(ISNUMBER(--MID(feed!V1105,ROW($1:$5),1))*
ROW($1:$5),0),ROW($1:$5))+1,1)*10^ROW($1:$5)/10)</f>
        <v>0</v>
      </c>
      <c r="Y579">
        <f>feed!W1105</f>
        <v>0</v>
      </c>
      <c r="Z579" s="4">
        <f>V579-H579*750-K579*375-L579*375</f>
        <v>17140</v>
      </c>
      <c r="AA579" s="8">
        <f>V579/N579</f>
        <v>62.547468354430379</v>
      </c>
      <c r="AB579" s="4">
        <f>N579/6</f>
        <v>52.666666666666664</v>
      </c>
      <c r="AC579" s="4">
        <f>V579/6</f>
        <v>3294.1666666666665</v>
      </c>
    </row>
    <row r="580" spans="1:29" hidden="1" x14ac:dyDescent="0.25">
      <c r="A580" t="str">
        <f>feed!A929</f>
        <v>Zion</v>
      </c>
      <c r="B580" t="str">
        <f>feed!B929</f>
        <v>Zionist</v>
      </c>
      <c r="C580" t="str">
        <f>feed!C929</f>
        <v>The United Nations</v>
      </c>
      <c r="D580">
        <f>SUMPRODUCT(MID(0&amp;feed!D929,LARGE(INDEX(ISNUMBER(--MID(feed!D929,ROW($1:$19),1))*
ROW($1:$19),0),ROW($1:$19))+1,1)*10^ROW($1:$19)/10)</f>
        <v>11</v>
      </c>
      <c r="E580">
        <f>SUMPRODUCT(MID(0&amp;feed!E929,LARGE(INDEX(ISNUMBER(--MID(feed!E929,ROW($1:$19),1))*
ROW($1:$19),0),ROW($1:$19))+1,1)*10^ROW($1:$19)/10)</f>
        <v>0</v>
      </c>
      <c r="F580" t="str">
        <f>feed!F929</f>
        <v>First World War surplus</v>
      </c>
      <c r="G580" t="str">
        <f>feed!G929</f>
        <v>Good</v>
      </c>
      <c r="H580">
        <f>SUMPRODUCT(MID(0&amp;feed!H929,LARGE(INDEX(ISNUMBER(--MID(feed!H929,ROW($1:$19),1))*
ROW($1:$19),0),ROW($1:$19))+1,1)*10^ROW($1:$19)/10)</f>
        <v>1</v>
      </c>
      <c r="I580" t="str">
        <f>feed!I929</f>
        <v>Undisciplined Rabble</v>
      </c>
      <c r="J580">
        <f>SUMPRODUCT(MID(0&amp;feed!J929,LARGE(INDEX(ISNUMBER(--MID(feed!J929,ROW($1:$19),1))*
ROW($1:$19),0),ROW($1:$19))+1,1)*10^ROW($1:$19)/10)</f>
        <v>93</v>
      </c>
      <c r="K580">
        <f>SUMPRODUCT(MID(0&amp;feed!K929,LARGE(INDEX(ISNUMBER(--MID(feed!K929,ROW($1:$19),1))*
ROW($1:$19),0),ROW($1:$19))+1,1)*10^ROW($1:$19)/10)</f>
        <v>10</v>
      </c>
      <c r="L580">
        <f>SUMPRODUCT(MID(0&amp;feed!L929,LARGE(INDEX(ISNUMBER(--MID(feed!L929,ROW($1:$19),1))*
ROW($1:$19),0),ROW($1:$19))+1,1)*10^ROW($1:$19)/10)</f>
        <v>14</v>
      </c>
      <c r="M580" t="str">
        <f>feed!M929</f>
        <v>Mixed Economy</v>
      </c>
      <c r="N580">
        <f>SUMPRODUCT(MID(0&amp;feed!N929,LARGE(INDEX(ISNUMBER(--MID(feed!N929,ROW($1:$5),1))*
ROW($1:$5),0),ROW($1:$5))+1,1)*10^ROW($1:$5)/10)</f>
        <v>423</v>
      </c>
      <c r="O580">
        <f>SUMPRODUCT(MID(0&amp;feed!O929,LARGE(INDEX(ISNUMBER(--MID(feed!O929,ROW($1:$5),1))*
ROW($1:$5),0),ROW($1:$5))+1,1)*10^ROW($1:$5)/10)</f>
        <v>8306</v>
      </c>
      <c r="P580" t="str">
        <f>feed!P929</f>
        <v>Untapped</v>
      </c>
      <c r="Q580">
        <f>IF(P580=0,40, IF(P580="Depleted",0, IF(P580="Near Depletion",10, IF(P580="Plentiful",70, IF(P580="Untapped",90,"Error")))))</f>
        <v>90</v>
      </c>
      <c r="R580" t="str">
        <f>feed!Q929</f>
        <v>Small</v>
      </c>
      <c r="S580">
        <f>IF(R580="None",0, IF(R580="Meagre",1.5, IF(R580="Small",3, IF(R580="Mediocre",4.5, IF(R580="Somewhat Large",6, IF(R580="Large",7.5, IF(R580="Powerful",9, IF(R580="Very Powerful",10,"Error"))))))))</f>
        <v>3</v>
      </c>
      <c r="T580" t="str">
        <f>feed!R929</f>
        <v>Mesopotamia</v>
      </c>
      <c r="U580" t="str">
        <f>feed!S929</f>
        <v>Neutral</v>
      </c>
      <c r="V58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24463</v>
      </c>
      <c r="W580" t="str">
        <f>feed!U929</f>
        <v>http://blocgame.com/stats.php?id=41496</v>
      </c>
      <c r="X580" s="4">
        <f>SUMPRODUCT(MID(0&amp;feed!V929,LARGE(INDEX(ISNUMBER(--MID(feed!V929,ROW($1:$5),1))*
ROW($1:$5),0),ROW($1:$5))+1,1)*10^ROW($1:$5)/10)</f>
        <v>0</v>
      </c>
      <c r="Y580">
        <f>feed!W929</f>
        <v>0</v>
      </c>
      <c r="Z580" s="4">
        <f>V580-H580*750-K580*375-L580*375</f>
        <v>14713</v>
      </c>
      <c r="AA580" s="8">
        <f>V580/N580</f>
        <v>57.832151300236404</v>
      </c>
      <c r="AB580" s="4">
        <f>N580/6</f>
        <v>70.5</v>
      </c>
      <c r="AC580" s="4">
        <f>V580/6</f>
        <v>4077.1666666666665</v>
      </c>
    </row>
    <row r="581" spans="1:29" hidden="1" x14ac:dyDescent="0.25">
      <c r="A581" t="str">
        <f>feed!A503</f>
        <v>lordmason22</v>
      </c>
      <c r="B581" t="str">
        <f>feed!B503</f>
        <v>lordmason22</v>
      </c>
      <c r="C581">
        <f>feed!C503</f>
        <v>0</v>
      </c>
      <c r="D581">
        <f>SUMPRODUCT(MID(0&amp;feed!D503,LARGE(INDEX(ISNUMBER(--MID(feed!D503,ROW($1:$19),1))*
ROW($1:$19),0),ROW($1:$19))+1,1)*10^ROW($1:$19)/10)</f>
        <v>7</v>
      </c>
      <c r="E581">
        <f>SUMPRODUCT(MID(0&amp;feed!E503,LARGE(INDEX(ISNUMBER(--MID(feed!E503,ROW($1:$19),1))*
ROW($1:$19),0),ROW($1:$19))+1,1)*10^ROW($1:$19)/10)</f>
        <v>0</v>
      </c>
      <c r="F581" t="str">
        <f>feed!F503</f>
        <v>First World War surplus</v>
      </c>
      <c r="G581" t="str">
        <f>feed!G503</f>
        <v>Questionable</v>
      </c>
      <c r="H581">
        <f>SUMPRODUCT(MID(0&amp;feed!H503,LARGE(INDEX(ISNUMBER(--MID(feed!H503,ROW($1:$19),1))*
ROW($1:$19),0),ROW($1:$19))+1,1)*10^ROW($1:$19)/10)</f>
        <v>1</v>
      </c>
      <c r="I581" t="str">
        <f>feed!I503</f>
        <v>Undisciplined Rabble</v>
      </c>
      <c r="J581">
        <f>SUMPRODUCT(MID(0&amp;feed!J503,LARGE(INDEX(ISNUMBER(--MID(feed!J503,ROW($1:$19),1))*
ROW($1:$19),0),ROW($1:$19))+1,1)*10^ROW($1:$19)/10)</f>
        <v>92</v>
      </c>
      <c r="K581">
        <f>SUMPRODUCT(MID(0&amp;feed!K503,LARGE(INDEX(ISNUMBER(--MID(feed!K503,ROW($1:$19),1))*
ROW($1:$19),0),ROW($1:$19))+1,1)*10^ROW($1:$19)/10)</f>
        <v>4</v>
      </c>
      <c r="L581">
        <f>SUMPRODUCT(MID(0&amp;feed!L503,LARGE(INDEX(ISNUMBER(--MID(feed!L503,ROW($1:$19),1))*
ROW($1:$19),0),ROW($1:$19))+1,1)*10^ROW($1:$19)/10)</f>
        <v>3</v>
      </c>
      <c r="M581" t="str">
        <f>feed!M503</f>
        <v>Mixed Economy</v>
      </c>
      <c r="N581">
        <f>SUMPRODUCT(MID(0&amp;feed!N503,LARGE(INDEX(ISNUMBER(--MID(feed!N503,ROW($1:$5),1))*
ROW($1:$5),0),ROW($1:$5))+1,1)*10^ROW($1:$5)/10)</f>
        <v>1268</v>
      </c>
      <c r="O581">
        <f>SUMPRODUCT(MID(0&amp;feed!O503,LARGE(INDEX(ISNUMBER(--MID(feed!O503,ROW($1:$5),1))*
ROW($1:$5),0),ROW($1:$5))+1,1)*10^ROW($1:$5)/10)</f>
        <v>722</v>
      </c>
      <c r="P581" t="str">
        <f>feed!P503</f>
        <v>Untapped</v>
      </c>
      <c r="Q581">
        <f>IF(P581=0,40, IF(P581="Depleted",0, IF(P581="Near Depletion",10, IF(P581="Plentiful",70, IF(P581="Untapped",90,"Error")))))</f>
        <v>90</v>
      </c>
      <c r="R581" t="str">
        <f>feed!Q503</f>
        <v>Mediocre</v>
      </c>
      <c r="S581">
        <f>IF(R581="None",0, IF(R581="Meagre",1.5, IF(R581="Small",3, IF(R581="Mediocre",4.5, IF(R581="Somewhat Large",6, IF(R581="Large",7.5, IF(R581="Powerful",9, IF(R581="Very Powerful",10,"Error"))))))))</f>
        <v>4.5</v>
      </c>
      <c r="T581" t="str">
        <f>feed!R503</f>
        <v>Atlas</v>
      </c>
      <c r="U581" t="str">
        <f>feed!S503</f>
        <v>Neutral</v>
      </c>
      <c r="V581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6267</v>
      </c>
      <c r="W581" t="str">
        <f>feed!U503</f>
        <v>http://blocgame.com/stats.php?id=63733</v>
      </c>
      <c r="X581" s="4">
        <f>SUMPRODUCT(MID(0&amp;feed!V503,LARGE(INDEX(ISNUMBER(--MID(feed!V503,ROW($1:$5),1))*
ROW($1:$5),0),ROW($1:$5))+1,1)*10^ROW($1:$5)/10)</f>
        <v>0</v>
      </c>
      <c r="Y581">
        <f>feed!W503</f>
        <v>0</v>
      </c>
      <c r="Z581" s="4">
        <f>V581-H581*750-K581*375-L581*375</f>
        <v>2892</v>
      </c>
      <c r="AA581" s="8">
        <f>V581/N581</f>
        <v>4.9424290220820186</v>
      </c>
      <c r="AB581" s="4">
        <f>N581/6</f>
        <v>211.33333333333334</v>
      </c>
      <c r="AC581" s="4">
        <f>V581/6</f>
        <v>1044.5</v>
      </c>
    </row>
    <row r="582" spans="1:29" hidden="1" x14ac:dyDescent="0.25">
      <c r="A582" t="str">
        <f>feed!A589</f>
        <v>Hazelnut Union</v>
      </c>
      <c r="B582" t="str">
        <f>feed!B589</f>
        <v>polandgunbro</v>
      </c>
      <c r="C582" t="str">
        <f>feed!C589</f>
        <v>Warsaw Pact</v>
      </c>
      <c r="D582">
        <f>SUMPRODUCT(MID(0&amp;feed!D589,LARGE(INDEX(ISNUMBER(--MID(feed!D589,ROW($1:$19),1))*
ROW($1:$19),0),ROW($1:$19))+1,1)*10^ROW($1:$19)/10)</f>
        <v>7</v>
      </c>
      <c r="E582">
        <f>SUMPRODUCT(MID(0&amp;feed!E589,LARGE(INDEX(ISNUMBER(--MID(feed!E589,ROW($1:$19),1))*
ROW($1:$19),0),ROW($1:$19))+1,1)*10^ROW($1:$19)/10)</f>
        <v>0</v>
      </c>
      <c r="F582" t="str">
        <f>feed!F589</f>
        <v>Second World War surplus</v>
      </c>
      <c r="G582" t="str">
        <f>feed!G589</f>
        <v>Gandhi-like</v>
      </c>
      <c r="H582">
        <f>SUMPRODUCT(MID(0&amp;feed!H589,LARGE(INDEX(ISNUMBER(--MID(feed!H589,ROW($1:$19),1))*
ROW($1:$19),0),ROW($1:$19))+1,1)*10^ROW($1:$19)/10)</f>
        <v>1</v>
      </c>
      <c r="I582" t="str">
        <f>feed!I589</f>
        <v>Undisciplined Rabble</v>
      </c>
      <c r="J582">
        <f>SUMPRODUCT(MID(0&amp;feed!J589,LARGE(INDEX(ISNUMBER(--MID(feed!J589,ROW($1:$19),1))*
ROW($1:$19),0),ROW($1:$19))+1,1)*10^ROW($1:$19)/10)</f>
        <v>91</v>
      </c>
      <c r="K582">
        <f>SUMPRODUCT(MID(0&amp;feed!K589,LARGE(INDEX(ISNUMBER(--MID(feed!K589,ROW($1:$19),1))*
ROW($1:$19),0),ROW($1:$19))+1,1)*10^ROW($1:$19)/10)</f>
        <v>4</v>
      </c>
      <c r="L582">
        <f>SUMPRODUCT(MID(0&amp;feed!L589,LARGE(INDEX(ISNUMBER(--MID(feed!L589,ROW($1:$19),1))*
ROW($1:$19),0),ROW($1:$19))+1,1)*10^ROW($1:$19)/10)</f>
        <v>2</v>
      </c>
      <c r="M582" t="str">
        <f>feed!M589</f>
        <v>Central Planning</v>
      </c>
      <c r="N582">
        <f>SUMPRODUCT(MID(0&amp;feed!N589,LARGE(INDEX(ISNUMBER(--MID(feed!N589,ROW($1:$5),1))*
ROW($1:$5),0),ROW($1:$5))+1,1)*10^ROW($1:$5)/10)</f>
        <v>1022</v>
      </c>
      <c r="O582">
        <f>SUMPRODUCT(MID(0&amp;feed!O589,LARGE(INDEX(ISNUMBER(--MID(feed!O589,ROW($1:$5),1))*
ROW($1:$5),0),ROW($1:$5))+1,1)*10^ROW($1:$5)/10)</f>
        <v>171</v>
      </c>
      <c r="P582" t="str">
        <f>feed!P589</f>
        <v>Untapped</v>
      </c>
      <c r="Q582">
        <f>IF(P582=0,40, IF(P582="Depleted",0, IF(P582="Near Depletion",10, IF(P582="Plentiful",70, IF(P582="Untapped",90,"Error")))))</f>
        <v>90</v>
      </c>
      <c r="R582" t="str">
        <f>feed!Q589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feed!R589</f>
        <v>Pacific Rim</v>
      </c>
      <c r="U582" t="str">
        <f>feed!S589</f>
        <v>Soviet Union</v>
      </c>
      <c r="V582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11231</v>
      </c>
      <c r="W582" t="str">
        <f>feed!U589</f>
        <v>http://blocgame.com/stats.php?id=64983</v>
      </c>
      <c r="X582" s="4">
        <f>SUMPRODUCT(MID(0&amp;feed!V589,LARGE(INDEX(ISNUMBER(--MID(feed!V589,ROW($1:$5),1))*
ROW($1:$5),0),ROW($1:$5))+1,1)*10^ROW($1:$5)/10)</f>
        <v>0</v>
      </c>
      <c r="Y582">
        <f>feed!W589</f>
        <v>0</v>
      </c>
      <c r="Z582" s="4">
        <f>V582-H582*750-K582*375-L582*375</f>
        <v>8231</v>
      </c>
      <c r="AA582" s="8">
        <f>V582/N582</f>
        <v>10.989236790606654</v>
      </c>
      <c r="AB582" s="4">
        <f>N582/6</f>
        <v>170.33333333333334</v>
      </c>
      <c r="AC582" s="4">
        <f>V582/6</f>
        <v>1871.8333333333333</v>
      </c>
    </row>
    <row r="583" spans="1:29" x14ac:dyDescent="0.25">
      <c r="A583" t="str">
        <f>feed!A814</f>
        <v>Agonda</v>
      </c>
      <c r="B583" t="str">
        <f>feed!B814</f>
        <v>Agonda</v>
      </c>
      <c r="C583" t="str">
        <f>feed!C814</f>
        <v>The Federal Colonies</v>
      </c>
      <c r="D583">
        <f>SUMPRODUCT(MID(0&amp;feed!D814,LARGE(INDEX(ISNUMBER(--MID(feed!D814,ROW($1:$19),1))*
ROW($1:$19),0),ROW($1:$19))+1,1)*10^ROW($1:$19)/10)</f>
        <v>59</v>
      </c>
      <c r="E583">
        <f>SUMPRODUCT(MID(0&amp;feed!E814,LARGE(INDEX(ISNUMBER(--MID(feed!E814,ROW($1:$19),1))*
ROW($1:$19),0),ROW($1:$19))+1,1)*10^ROW($1:$19)/10)</f>
        <v>0</v>
      </c>
      <c r="F583" t="str">
        <f>feed!F814</f>
        <v>First World War surplus</v>
      </c>
      <c r="G583" t="str">
        <f>feed!G814</f>
        <v>Gandhi-like</v>
      </c>
      <c r="H583">
        <f>SUMPRODUCT(MID(0&amp;feed!H814,LARGE(INDEX(ISNUMBER(--MID(feed!H814,ROW($1:$19),1))*
ROW($1:$19),0),ROW($1:$19))+1,1)*10^ROW($1:$19)/10)</f>
        <v>2</v>
      </c>
      <c r="I583" t="str">
        <f>feed!I814</f>
        <v>Poor</v>
      </c>
      <c r="J583">
        <f>SUMPRODUCT(MID(0&amp;feed!J814,LARGE(INDEX(ISNUMBER(--MID(feed!J814,ROW($1:$19),1))*
ROW($1:$19),0),ROW($1:$19))+1,1)*10^ROW($1:$19)/10)</f>
        <v>15</v>
      </c>
      <c r="K583">
        <f>SUMPRODUCT(MID(0&amp;feed!K814,LARGE(INDEX(ISNUMBER(--MID(feed!K814,ROW($1:$19),1))*
ROW($1:$19),0),ROW($1:$19))+1,1)*10^ROW($1:$19)/10)</f>
        <v>12</v>
      </c>
      <c r="L583">
        <f>SUMPRODUCT(MID(0&amp;feed!L814,LARGE(INDEX(ISNUMBER(--MID(feed!L814,ROW($1:$19),1))*
ROW($1:$19),0),ROW($1:$19))+1,1)*10^ROW($1:$19)/10)</f>
        <v>3</v>
      </c>
      <c r="M583" t="str">
        <f>feed!M814</f>
        <v>Central Planning</v>
      </c>
      <c r="N583">
        <f>SUMPRODUCT(MID(0&amp;feed!N814,LARGE(INDEX(ISNUMBER(--MID(feed!N814,ROW($1:$5),1))*
ROW($1:$5),0),ROW($1:$5))+1,1)*10^ROW($1:$5)/10)</f>
        <v>574</v>
      </c>
      <c r="O583">
        <f>SUMPRODUCT(MID(0&amp;feed!O814,LARGE(INDEX(ISNUMBER(--MID(feed!O814,ROW($1:$5),1))*
ROW($1:$5),0),ROW($1:$5))+1,1)*10^ROW($1:$5)/10)</f>
        <v>79</v>
      </c>
      <c r="P583" t="str">
        <f>feed!P814</f>
        <v>Untapped</v>
      </c>
      <c r="Q583">
        <f>IF(P583=0,40, IF(P583="Depleted",0, IF(P583="Near Depletion",10, IF(P583="Plentiful",70, IF(P583="Untapped",90,"Error")))))</f>
        <v>90</v>
      </c>
      <c r="R583" t="str">
        <f>feed!Q814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feed!R814</f>
        <v>China</v>
      </c>
      <c r="U583" t="str">
        <f>feed!S814</f>
        <v>Soviet Union</v>
      </c>
      <c r="V583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26360</v>
      </c>
      <c r="W583" t="str">
        <f>feed!U814</f>
        <v>http://blocgame.com/stats.php?id=51268</v>
      </c>
      <c r="X583" s="4">
        <f>SUMPRODUCT(MID(0&amp;feed!V814,LARGE(INDEX(ISNUMBER(--MID(feed!V814,ROW($1:$5),1))*
ROW($1:$5),0),ROW($1:$5))+1,1)*10^ROW($1:$5)/10)</f>
        <v>0</v>
      </c>
      <c r="Y583">
        <f>feed!W814</f>
        <v>0</v>
      </c>
      <c r="Z583" s="4">
        <f>V583-H583*750-K583*375-L583*375</f>
        <v>19235</v>
      </c>
      <c r="AA583" s="8">
        <f>V583/N583</f>
        <v>45.923344947735188</v>
      </c>
      <c r="AB583" s="4">
        <f>N583/6</f>
        <v>95.666666666666671</v>
      </c>
      <c r="AC583" s="4">
        <f>V583/6</f>
        <v>4393.333333333333</v>
      </c>
    </row>
    <row r="584" spans="1:29" hidden="1" x14ac:dyDescent="0.25">
      <c r="A584" t="str">
        <f>feed!A629</f>
        <v>kutu_babi</v>
      </c>
      <c r="B584" t="str">
        <f>feed!B629</f>
        <v>Kasspars</v>
      </c>
      <c r="C584">
        <f>feed!C629</f>
        <v>0</v>
      </c>
      <c r="D584">
        <f>SUMPRODUCT(MID(0&amp;feed!D629,LARGE(INDEX(ISNUMBER(--MID(feed!D629,ROW($1:$19),1))*
ROW($1:$19),0),ROW($1:$19))+1,1)*10^ROW($1:$19)/10)</f>
        <v>6</v>
      </c>
      <c r="E584">
        <f>SUMPRODUCT(MID(0&amp;feed!E629,LARGE(INDEX(ISNUMBER(--MID(feed!E629,ROW($1:$19),1))*
ROW($1:$19),0),ROW($1:$19))+1,1)*10^ROW($1:$19)/10)</f>
        <v>0</v>
      </c>
      <c r="F584" t="str">
        <f>feed!F629</f>
        <v>Second World War surplus</v>
      </c>
      <c r="G584" t="str">
        <f>feed!G629</f>
        <v>Normal</v>
      </c>
      <c r="H584">
        <f>SUMPRODUCT(MID(0&amp;feed!H629,LARGE(INDEX(ISNUMBER(--MID(feed!H629,ROW($1:$19),1))*
ROW($1:$19),0),ROW($1:$19))+1,1)*10^ROW($1:$19)/10)</f>
        <v>1</v>
      </c>
      <c r="I584" t="str">
        <f>feed!I629</f>
        <v>Undisciplined Rabble</v>
      </c>
      <c r="J584">
        <f>SUMPRODUCT(MID(0&amp;feed!J629,LARGE(INDEX(ISNUMBER(--MID(feed!J629,ROW($1:$19),1))*
ROW($1:$19),0),ROW($1:$19))+1,1)*10^ROW($1:$19)/10)</f>
        <v>82</v>
      </c>
      <c r="K584">
        <f>SUMPRODUCT(MID(0&amp;feed!K629,LARGE(INDEX(ISNUMBER(--MID(feed!K629,ROW($1:$19),1))*
ROW($1:$19),0),ROW($1:$19))+1,1)*10^ROW($1:$19)/10)</f>
        <v>3</v>
      </c>
      <c r="L584">
        <f>SUMPRODUCT(MID(0&amp;feed!L629,LARGE(INDEX(ISNUMBER(--MID(feed!L629,ROW($1:$19),1))*
ROW($1:$19),0),ROW($1:$19))+1,1)*10^ROW($1:$19)/10)</f>
        <v>1</v>
      </c>
      <c r="M584" t="str">
        <f>feed!M629</f>
        <v>Mixed Economy</v>
      </c>
      <c r="N584">
        <f>SUMPRODUCT(MID(0&amp;feed!N629,LARGE(INDEX(ISNUMBER(--MID(feed!N629,ROW($1:$5),1))*
ROW($1:$5),0),ROW($1:$5))+1,1)*10^ROW($1:$5)/10)</f>
        <v>942</v>
      </c>
      <c r="O584">
        <f>SUMPRODUCT(MID(0&amp;feed!O629,LARGE(INDEX(ISNUMBER(--MID(feed!O629,ROW($1:$5),1))*
ROW($1:$5),0),ROW($1:$5))+1,1)*10^ROW($1:$5)/10)</f>
        <v>57</v>
      </c>
      <c r="P584" t="str">
        <f>feed!P629</f>
        <v>Untapped</v>
      </c>
      <c r="Q584">
        <f>IF(P584=0,40, IF(P584="Depleted",0, IF(P584="Near Depletion",10, IF(P584="Plentiful",70, IF(P584="Untapped",90,"Error")))))</f>
        <v>90</v>
      </c>
      <c r="R584" t="str">
        <f>feed!Q629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feed!R629</f>
        <v>Pacific Rim</v>
      </c>
      <c r="U584" t="str">
        <f>feed!S629</f>
        <v>Neutral</v>
      </c>
      <c r="V584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584" t="str">
        <f>feed!U629</f>
        <v>http://blocgame.com/stats.php?id=64636</v>
      </c>
      <c r="X584" s="4">
        <f>SUMPRODUCT(MID(0&amp;feed!V629,LARGE(INDEX(ISNUMBER(--MID(feed!V629,ROW($1:$5),1))*
ROW($1:$5),0),ROW($1:$5))+1,1)*10^ROW($1:$5)/10)</f>
        <v>0</v>
      </c>
      <c r="Y584">
        <f>feed!W629</f>
        <v>0</v>
      </c>
      <c r="Z584" s="4">
        <f>V584-H584*750-K584*375-L584*375</f>
        <v>4051</v>
      </c>
      <c r="AA584" s="8">
        <f>V584/N584</f>
        <v>6.6889596602972397</v>
      </c>
      <c r="AB584" s="4">
        <f>N584/6</f>
        <v>157</v>
      </c>
      <c r="AC584" s="4">
        <f>V584/6</f>
        <v>1050.1666666666667</v>
      </c>
    </row>
    <row r="585" spans="1:29" hidden="1" x14ac:dyDescent="0.25">
      <c r="A585" t="str">
        <f>feed!A1063</f>
        <v>Mat_Labu_Dibega</v>
      </c>
      <c r="B585" t="str">
        <f>feed!B1063</f>
        <v>Punaimu</v>
      </c>
      <c r="C585" t="str">
        <f>feed!C1063</f>
        <v>PIRATES</v>
      </c>
      <c r="D585">
        <f>SUMPRODUCT(MID(0&amp;feed!D1063,LARGE(INDEX(ISNUMBER(--MID(feed!D1063,ROW($1:$19),1))*
ROW($1:$19),0),ROW($1:$19))+1,1)*10^ROW($1:$19)/10)</f>
        <v>25</v>
      </c>
      <c r="E585">
        <f>SUMPRODUCT(MID(0&amp;feed!E1063,LARGE(INDEX(ISNUMBER(--MID(feed!E1063,ROW($1:$19),1))*
ROW($1:$19),0),ROW($1:$19))+1,1)*10^ROW($1:$19)/10)</f>
        <v>0</v>
      </c>
      <c r="F585" t="str">
        <f>feed!F1063</f>
        <v>Second World War surplus</v>
      </c>
      <c r="G585" t="str">
        <f>feed!G1063</f>
        <v>Gandhi-like</v>
      </c>
      <c r="H585">
        <f>SUMPRODUCT(MID(0&amp;feed!H1063,LARGE(INDEX(ISNUMBER(--MID(feed!H1063,ROW($1:$19),1))*
ROW($1:$19),0),ROW($1:$19))+1,1)*10^ROW($1:$19)/10)</f>
        <v>1</v>
      </c>
      <c r="I585" t="str">
        <f>feed!I1063</f>
        <v>Elite</v>
      </c>
      <c r="J585">
        <f>SUMPRODUCT(MID(0&amp;feed!J1063,LARGE(INDEX(ISNUMBER(--MID(feed!J1063,ROW($1:$19),1))*
ROW($1:$19),0),ROW($1:$19))+1,1)*10^ROW($1:$19)/10)</f>
        <v>79</v>
      </c>
      <c r="K585">
        <f>SUMPRODUCT(MID(0&amp;feed!K1063,LARGE(INDEX(ISNUMBER(--MID(feed!K1063,ROW($1:$19),1))*
ROW($1:$19),0),ROW($1:$19))+1,1)*10^ROW($1:$19)/10)</f>
        <v>8</v>
      </c>
      <c r="L585">
        <f>SUMPRODUCT(MID(0&amp;feed!L1063,LARGE(INDEX(ISNUMBER(--MID(feed!L1063,ROW($1:$19),1))*
ROW($1:$19),0),ROW($1:$19))+1,1)*10^ROW($1:$19)/10)</f>
        <v>2</v>
      </c>
      <c r="M585" t="str">
        <f>feed!M1063</f>
        <v>Central Planning</v>
      </c>
      <c r="N585">
        <f>SUMPRODUCT(MID(0&amp;feed!N1063,LARGE(INDEX(ISNUMBER(--MID(feed!N1063,ROW($1:$5),1))*
ROW($1:$5),0),ROW($1:$5))+1,1)*10^ROW($1:$5)/10)</f>
        <v>330</v>
      </c>
      <c r="O585">
        <f>SUMPRODUCT(MID(0&amp;feed!O1063,LARGE(INDEX(ISNUMBER(--MID(feed!O1063,ROW($1:$5),1))*
ROW($1:$5),0),ROW($1:$5))+1,1)*10^ROW($1:$5)/10)</f>
        <v>141</v>
      </c>
      <c r="P585" t="str">
        <f>feed!P1063</f>
        <v>Untapped</v>
      </c>
      <c r="Q585">
        <f>IF(P585=0,40, IF(P585="Depleted",0, IF(P585="Near Depletion",10, IF(P585="Plentiful",70, IF(P585="Untapped",90,"Error")))))</f>
        <v>90</v>
      </c>
      <c r="R585" t="str">
        <f>feed!Q1063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feed!R1063</f>
        <v>East Indies</v>
      </c>
      <c r="U585" t="str">
        <f>feed!S1063</f>
        <v>Soviet Union</v>
      </c>
      <c r="V585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585" t="str">
        <f>feed!U1063</f>
        <v>http://blocgame.com/stats.php?id=65581</v>
      </c>
      <c r="X585" s="4">
        <f>SUMPRODUCT(MID(0&amp;feed!V1063,LARGE(INDEX(ISNUMBER(--MID(feed!V1063,ROW($1:$5),1))*
ROW($1:$5),0),ROW($1:$5))+1,1)*10^ROW($1:$5)/10)</f>
        <v>0</v>
      </c>
      <c r="Y585">
        <f>feed!W1063</f>
        <v>0</v>
      </c>
      <c r="Z585" s="4">
        <f>V585-H585*750-K585*375-L585*375</f>
        <v>15500</v>
      </c>
      <c r="AA585" s="8">
        <f>V585/N585</f>
        <v>60.606060606060609</v>
      </c>
      <c r="AB585" s="4">
        <f>N585/6</f>
        <v>55</v>
      </c>
      <c r="AC585" s="4">
        <f>V585/6</f>
        <v>3333.3333333333335</v>
      </c>
    </row>
    <row r="586" spans="1:29" hidden="1" x14ac:dyDescent="0.25">
      <c r="A586" t="str">
        <f>feed!A595</f>
        <v>New Sandez</v>
      </c>
      <c r="B586" t="str">
        <f>feed!B595</f>
        <v>Fragtastic</v>
      </c>
      <c r="C586">
        <f>feed!C595</f>
        <v>0</v>
      </c>
      <c r="D586">
        <f>SUMPRODUCT(MID(0&amp;feed!D595,LARGE(INDEX(ISNUMBER(--MID(feed!D595,ROW($1:$19),1))*
ROW($1:$19),0),ROW($1:$19))+1,1)*10^ROW($1:$19)/10)</f>
        <v>6</v>
      </c>
      <c r="E586">
        <f>SUMPRODUCT(MID(0&amp;feed!E595,LARGE(INDEX(ISNUMBER(--MID(feed!E595,ROW($1:$19),1))*
ROW($1:$19),0),ROW($1:$19))+1,1)*10^ROW($1:$19)/10)</f>
        <v>0</v>
      </c>
      <c r="F586" t="str">
        <f>feed!F595</f>
        <v>First World War surplus</v>
      </c>
      <c r="G586" t="str">
        <f>feed!G595</f>
        <v>Gandhi-like</v>
      </c>
      <c r="H586">
        <f>SUMPRODUCT(MID(0&amp;feed!H595,LARGE(INDEX(ISNUMBER(--MID(feed!H595,ROW($1:$19),1))*
ROW($1:$19),0),ROW($1:$19))+1,1)*10^ROW($1:$19)/10)</f>
        <v>1</v>
      </c>
      <c r="I586" t="str">
        <f>feed!I595</f>
        <v>Undisciplined Rabble</v>
      </c>
      <c r="J586">
        <f>SUMPRODUCT(MID(0&amp;feed!J595,LARGE(INDEX(ISNUMBER(--MID(feed!J595,ROW($1:$19),1))*
ROW($1:$19),0),ROW($1:$19))+1,1)*10^ROW($1:$19)/10)</f>
        <v>78</v>
      </c>
      <c r="K586">
        <f>SUMPRODUCT(MID(0&amp;feed!K595,LARGE(INDEX(ISNUMBER(--MID(feed!K595,ROW($1:$19),1))*
ROW($1:$19),0),ROW($1:$19))+1,1)*10^ROW($1:$19)/10)</f>
        <v>3</v>
      </c>
      <c r="L586">
        <f>SUMPRODUCT(MID(0&amp;feed!L595,LARGE(INDEX(ISNUMBER(--MID(feed!L595,ROW($1:$19),1))*
ROW($1:$19),0),ROW($1:$19))+1,1)*10^ROW($1:$19)/10)</f>
        <v>3</v>
      </c>
      <c r="M586" t="str">
        <f>feed!M595</f>
        <v>Free Market</v>
      </c>
      <c r="N586">
        <f>SUMPRODUCT(MID(0&amp;feed!N595,LARGE(INDEX(ISNUMBER(--MID(feed!N595,ROW($1:$5),1))*
ROW($1:$5),0),ROW($1:$5))+1,1)*10^ROW($1:$5)/10)</f>
        <v>1008</v>
      </c>
      <c r="O586">
        <f>SUMPRODUCT(MID(0&amp;feed!O595,LARGE(INDEX(ISNUMBER(--MID(feed!O595,ROW($1:$5),1))*
ROW($1:$5),0),ROW($1:$5))+1,1)*10^ROW($1:$5)/10)</f>
        <v>1507</v>
      </c>
      <c r="P586" t="str">
        <f>feed!P595</f>
        <v>Untapped</v>
      </c>
      <c r="Q586">
        <f>IF(P586=0,40, IF(P586="Depleted",0, IF(P586="Near Depletion",10, IF(P586="Plentiful",70, IF(P586="Untapped",90,"Error")))))</f>
        <v>90</v>
      </c>
      <c r="R586" t="str">
        <f>feed!Q595</f>
        <v>Small</v>
      </c>
      <c r="S586">
        <f>IF(R586="None",0, IF(R586="Meagre",1.5, IF(R586="Small",3, IF(R586="Mediocre",4.5, IF(R586="Somewhat Large",6, IF(R586="Large",7.5, IF(R586="Powerful",9, IF(R586="Very Powerful",10,"Error"))))))))</f>
        <v>3</v>
      </c>
      <c r="T586" t="str">
        <f>feed!R595</f>
        <v>Atlas</v>
      </c>
      <c r="U586" t="str">
        <f>feed!S595</f>
        <v>Neutral</v>
      </c>
      <c r="V586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16335</v>
      </c>
      <c r="W586" t="str">
        <f>feed!U595</f>
        <v>http://blocgame.com/stats.php?id=65017</v>
      </c>
      <c r="X586" s="4">
        <f>SUMPRODUCT(MID(0&amp;feed!V595,LARGE(INDEX(ISNUMBER(--MID(feed!V595,ROW($1:$5),1))*
ROW($1:$5),0),ROW($1:$5))+1,1)*10^ROW($1:$5)/10)</f>
        <v>0</v>
      </c>
      <c r="Y586">
        <f>feed!W595</f>
        <v>0</v>
      </c>
      <c r="Z586" s="4">
        <f>V586-H586*750-K586*375-L586*375</f>
        <v>13335</v>
      </c>
      <c r="AA586" s="8">
        <f>V586/N586</f>
        <v>16.205357142857142</v>
      </c>
      <c r="AB586" s="4">
        <f>N586/6</f>
        <v>168</v>
      </c>
      <c r="AC586" s="4">
        <f>V586/6</f>
        <v>2722.5</v>
      </c>
    </row>
    <row r="587" spans="1:29" hidden="1" x14ac:dyDescent="0.25">
      <c r="A587" t="str">
        <f>feed!A1017</f>
        <v>Kuza</v>
      </c>
      <c r="B587" t="str">
        <f>feed!B1017</f>
        <v>Chancellor70</v>
      </c>
      <c r="C587">
        <f>feed!C1017</f>
        <v>0</v>
      </c>
      <c r="D587">
        <f>SUMPRODUCT(MID(0&amp;feed!D1017,LARGE(INDEX(ISNUMBER(--MID(feed!D1017,ROW($1:$19),1))*
ROW($1:$19),0),ROW($1:$19))+1,1)*10^ROW($1:$19)/10)</f>
        <v>34</v>
      </c>
      <c r="E587">
        <f>SUMPRODUCT(MID(0&amp;feed!E1017,LARGE(INDEX(ISNUMBER(--MID(feed!E1017,ROW($1:$19),1))*
ROW($1:$19),0),ROW($1:$19))+1,1)*10^ROW($1:$19)/10)</f>
        <v>0</v>
      </c>
      <c r="F587" t="str">
        <f>feed!F1017</f>
        <v>First World War surplus</v>
      </c>
      <c r="G587" t="str">
        <f>feed!G1017</f>
        <v>Gandhi-like</v>
      </c>
      <c r="H587">
        <f>SUMPRODUCT(MID(0&amp;feed!H1017,LARGE(INDEX(ISNUMBER(--MID(feed!H1017,ROW($1:$19),1))*
ROW($1:$19),0),ROW($1:$19))+1,1)*10^ROW($1:$19)/10)</f>
        <v>1</v>
      </c>
      <c r="I587" t="str">
        <f>feed!I1017</f>
        <v>Standard</v>
      </c>
      <c r="J587">
        <f>SUMPRODUCT(MID(0&amp;feed!J1017,LARGE(INDEX(ISNUMBER(--MID(feed!J1017,ROW($1:$19),1))*
ROW($1:$19),0),ROW($1:$19))+1,1)*10^ROW($1:$19)/10)</f>
        <v>67</v>
      </c>
      <c r="K587">
        <f>SUMPRODUCT(MID(0&amp;feed!K1017,LARGE(INDEX(ISNUMBER(--MID(feed!K1017,ROW($1:$19),1))*
ROW($1:$19),0),ROW($1:$19))+1,1)*10^ROW($1:$19)/10)</f>
        <v>3</v>
      </c>
      <c r="L587">
        <f>SUMPRODUCT(MID(0&amp;feed!L1017,LARGE(INDEX(ISNUMBER(--MID(feed!L1017,ROW($1:$19),1))*
ROW($1:$19),0),ROW($1:$19))+1,1)*10^ROW($1:$19)/10)</f>
        <v>1</v>
      </c>
      <c r="M587" t="str">
        <f>feed!M1017</f>
        <v>Free Market</v>
      </c>
      <c r="N587">
        <f>SUMPRODUCT(MID(0&amp;feed!N1017,LARGE(INDEX(ISNUMBER(--MID(feed!N1017,ROW($1:$5),1))*
ROW($1:$5),0),ROW($1:$5))+1,1)*10^ROW($1:$5)/10)</f>
        <v>350</v>
      </c>
      <c r="O587">
        <f>SUMPRODUCT(MID(0&amp;feed!O1017,LARGE(INDEX(ISNUMBER(--MID(feed!O1017,ROW($1:$5),1))*
ROW($1:$5),0),ROW($1:$5))+1,1)*10^ROW($1:$5)/10)</f>
        <v>371</v>
      </c>
      <c r="P587" t="str">
        <f>feed!P1017</f>
        <v>Untapped</v>
      </c>
      <c r="Q587">
        <f>IF(P587=0,40, IF(P587="Depleted",0, IF(P587="Near Depletion",10, IF(P587="Plentiful",70, IF(P587="Untapped",90,"Error")))))</f>
        <v>90</v>
      </c>
      <c r="R587" t="str">
        <f>feed!Q1017</f>
        <v>Meagre</v>
      </c>
      <c r="S587">
        <f>IF(R587="None",0, IF(R587="Meagre",1.5, IF(R587="Small",3, IF(R587="Mediocre",4.5, IF(R587="Somewhat Large",6, IF(R587="Large",7.5, IF(R587="Powerful",9, IF(R587="Very Powerful",10,"Error"))))))))</f>
        <v>1.5</v>
      </c>
      <c r="T587" t="str">
        <f>feed!R1017</f>
        <v>Mesoamerica</v>
      </c>
      <c r="U587" t="str">
        <f>feed!S1017</f>
        <v>United States</v>
      </c>
      <c r="V58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587" t="str">
        <f>feed!U1017</f>
        <v>http://blocgame.com/stats.php?id=61208</v>
      </c>
      <c r="X587" s="4">
        <f>SUMPRODUCT(MID(0&amp;feed!V1017,LARGE(INDEX(ISNUMBER(--MID(feed!V1017,ROW($1:$5),1))*
ROW($1:$5),0),ROW($1:$5))+1,1)*10^ROW($1:$5)/10)</f>
        <v>1</v>
      </c>
      <c r="Y587">
        <f>feed!W1017</f>
        <v>0</v>
      </c>
      <c r="Z587" s="4">
        <f>V587-H587*750-K587*375-L587*375</f>
        <v>17750</v>
      </c>
      <c r="AA587" s="8">
        <f>V587/N587</f>
        <v>57.142857142857146</v>
      </c>
      <c r="AB587" s="4">
        <f>N587/6</f>
        <v>58.333333333333336</v>
      </c>
      <c r="AC587" s="4">
        <f>V587/6</f>
        <v>3333.3333333333335</v>
      </c>
    </row>
    <row r="588" spans="1:29" hidden="1" x14ac:dyDescent="0.25">
      <c r="A588" t="str">
        <f>feed!A463</f>
        <v>Sadanca</v>
      </c>
      <c r="B588" t="str">
        <f>feed!B463</f>
        <v>Deioncï¿½</v>
      </c>
      <c r="C588">
        <f>feed!C463</f>
        <v>0</v>
      </c>
      <c r="D588">
        <f>SUMPRODUCT(MID(0&amp;feed!D463,LARGE(INDEX(ISNUMBER(--MID(feed!D463,ROW($1:$19),1))*
ROW($1:$19),0),ROW($1:$19))+1,1)*10^ROW($1:$19)/10)</f>
        <v>8</v>
      </c>
      <c r="E588">
        <f>SUMPRODUCT(MID(0&amp;feed!E463,LARGE(INDEX(ISNUMBER(--MID(feed!E463,ROW($1:$19),1))*
ROW($1:$19),0),ROW($1:$19))+1,1)*10^ROW($1:$19)/10)</f>
        <v>0</v>
      </c>
      <c r="F588" t="str">
        <f>feed!F463</f>
        <v>First World War surplus</v>
      </c>
      <c r="G588" t="str">
        <f>feed!G463</f>
        <v>Gandhi-like</v>
      </c>
      <c r="H588">
        <f>SUMPRODUCT(MID(0&amp;feed!H463,LARGE(INDEX(ISNUMBER(--MID(feed!H463,ROW($1:$19),1))*
ROW($1:$19),0),ROW($1:$19))+1,1)*10^ROW($1:$19)/10)</f>
        <v>1</v>
      </c>
      <c r="I588" t="str">
        <f>feed!I463</f>
        <v>Good</v>
      </c>
      <c r="J588">
        <f>SUMPRODUCT(MID(0&amp;feed!J463,LARGE(INDEX(ISNUMBER(--MID(feed!J463,ROW($1:$19),1))*
ROW($1:$19),0),ROW($1:$19))+1,1)*10^ROW($1:$19)/10)</f>
        <v>63</v>
      </c>
      <c r="K588">
        <f>SUMPRODUCT(MID(0&amp;feed!K463,LARGE(INDEX(ISNUMBER(--MID(feed!K463,ROW($1:$19),1))*
ROW($1:$19),0),ROW($1:$19))+1,1)*10^ROW($1:$19)/10)</f>
        <v>6</v>
      </c>
      <c r="L588">
        <f>SUMPRODUCT(MID(0&amp;feed!L463,LARGE(INDEX(ISNUMBER(--MID(feed!L463,ROW($1:$19),1))*
ROW($1:$19),0),ROW($1:$19))+1,1)*10^ROW($1:$19)/10)</f>
        <v>4</v>
      </c>
      <c r="M588" t="str">
        <f>feed!M463</f>
        <v>Mixed Economy</v>
      </c>
      <c r="N588">
        <f>SUMPRODUCT(MID(0&amp;feed!N463,LARGE(INDEX(ISNUMBER(--MID(feed!N463,ROW($1:$5),1))*
ROW($1:$5),0),ROW($1:$5))+1,1)*10^ROW($1:$5)/10)</f>
        <v>1423</v>
      </c>
      <c r="O588">
        <f>SUMPRODUCT(MID(0&amp;feed!O463,LARGE(INDEX(ISNUMBER(--MID(feed!O463,ROW($1:$5),1))*
ROW($1:$5),0),ROW($1:$5))+1,1)*10^ROW($1:$5)/10)</f>
        <v>520</v>
      </c>
      <c r="P588" t="str">
        <f>feed!P463</f>
        <v>Untapped</v>
      </c>
      <c r="Q588">
        <f>IF(P588=0,40, IF(P588="Depleted",0, IF(P588="Near Depletion",10, IF(P588="Plentiful",70, IF(P588="Untapped",90,"Error")))))</f>
        <v>90</v>
      </c>
      <c r="R588" t="str">
        <f>feed!Q463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feed!R463</f>
        <v>Persia</v>
      </c>
      <c r="U588" t="str">
        <f>feed!S463</f>
        <v>United States</v>
      </c>
      <c r="V588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9455</v>
      </c>
      <c r="W588" t="str">
        <f>feed!U463</f>
        <v>http://blocgame.com/stats.php?id=64805</v>
      </c>
      <c r="X588" s="4">
        <f>SUMPRODUCT(MID(0&amp;feed!V463,LARGE(INDEX(ISNUMBER(--MID(feed!V463,ROW($1:$5),1))*
ROW($1:$5),0),ROW($1:$5))+1,1)*10^ROW($1:$5)/10)</f>
        <v>0</v>
      </c>
      <c r="Y588">
        <f>feed!W463</f>
        <v>0</v>
      </c>
      <c r="Z588" s="4">
        <f>V588-H588*750-K588*375-L588*375</f>
        <v>4955</v>
      </c>
      <c r="AA588" s="8">
        <f>V588/N588</f>
        <v>6.644413211524947</v>
      </c>
      <c r="AB588" s="4">
        <f>N588/6</f>
        <v>237.16666666666666</v>
      </c>
      <c r="AC588" s="4">
        <f>V588/6</f>
        <v>1575.8333333333333</v>
      </c>
    </row>
    <row r="589" spans="1:29" hidden="1" x14ac:dyDescent="0.25">
      <c r="A589" t="str">
        <f>feed!A1011</f>
        <v>SKYTRAIL</v>
      </c>
      <c r="B589" t="str">
        <f>feed!B1011</f>
        <v>Mohdnizarudin</v>
      </c>
      <c r="C589" t="str">
        <f>feed!C1011</f>
        <v>PIRATES</v>
      </c>
      <c r="D589">
        <f>SUMPRODUCT(MID(0&amp;feed!D1011,LARGE(INDEX(ISNUMBER(--MID(feed!D1011,ROW($1:$19),1))*
ROW($1:$19),0),ROW($1:$19))+1,1)*10^ROW($1:$19)/10)</f>
        <v>6</v>
      </c>
      <c r="E589">
        <f>SUMPRODUCT(MID(0&amp;feed!E1011,LARGE(INDEX(ISNUMBER(--MID(feed!E1011,ROW($1:$19),1))*
ROW($1:$19),0),ROW($1:$19))+1,1)*10^ROW($1:$19)/10)</f>
        <v>0</v>
      </c>
      <c r="F589" t="str">
        <f>feed!F1011</f>
        <v>First World War surplus</v>
      </c>
      <c r="G589" t="str">
        <f>feed!G1011</f>
        <v>Gandhi-like</v>
      </c>
      <c r="H589">
        <f>SUMPRODUCT(MID(0&amp;feed!H1011,LARGE(INDEX(ISNUMBER(--MID(feed!H1011,ROW($1:$19),1))*
ROW($1:$19),0),ROW($1:$19))+1,1)*10^ROW($1:$19)/10)</f>
        <v>1</v>
      </c>
      <c r="I589" t="str">
        <f>feed!I1011</f>
        <v>Poor</v>
      </c>
      <c r="J589">
        <f>SUMPRODUCT(MID(0&amp;feed!J1011,LARGE(INDEX(ISNUMBER(--MID(feed!J1011,ROW($1:$19),1))*
ROW($1:$19),0),ROW($1:$19))+1,1)*10^ROW($1:$19)/10)</f>
        <v>60</v>
      </c>
      <c r="K589">
        <f>SUMPRODUCT(MID(0&amp;feed!K1011,LARGE(INDEX(ISNUMBER(--MID(feed!K1011,ROW($1:$19),1))*
ROW($1:$19),0),ROW($1:$19))+1,1)*10^ROW($1:$19)/10)</f>
        <v>4</v>
      </c>
      <c r="L589">
        <f>SUMPRODUCT(MID(0&amp;feed!L1011,LARGE(INDEX(ISNUMBER(--MID(feed!L1011,ROW($1:$19),1))*
ROW($1:$19),0),ROW($1:$19))+1,1)*10^ROW($1:$19)/10)</f>
        <v>2</v>
      </c>
      <c r="M589" t="str">
        <f>feed!M1011</f>
        <v>Free Market</v>
      </c>
      <c r="N589">
        <f>SUMPRODUCT(MID(0&amp;feed!N1011,LARGE(INDEX(ISNUMBER(--MID(feed!N1011,ROW($1:$5),1))*
ROW($1:$5),0),ROW($1:$5))+1,1)*10^ROW($1:$5)/10)</f>
        <v>352</v>
      </c>
      <c r="O589">
        <f>SUMPRODUCT(MID(0&amp;feed!O1011,LARGE(INDEX(ISNUMBER(--MID(feed!O1011,ROW($1:$5),1))*
ROW($1:$5),0),ROW($1:$5))+1,1)*10^ROW($1:$5)/10)</f>
        <v>352</v>
      </c>
      <c r="P589">
        <f>feed!P1011</f>
        <v>0</v>
      </c>
      <c r="Q589">
        <f>IF(P589=0,40, IF(P589="Depleted",0, IF(P589="Near Depletion",10, IF(P589="Plentiful",70, IF(P589="Untapped",90,"Error")))))</f>
        <v>40</v>
      </c>
      <c r="R589" t="str">
        <f>feed!Q1011</f>
        <v>Meagre</v>
      </c>
      <c r="S589">
        <f>IF(R589="None",0, IF(R589="Meagre",1.5, IF(R589="Small",3, IF(R589="Mediocre",4.5, IF(R589="Somewhat Large",6, IF(R589="Large",7.5, IF(R589="Powerful",9, IF(R589="Very Powerful",10,"Error"))))))))</f>
        <v>1.5</v>
      </c>
      <c r="T589" t="str">
        <f>feed!R1011</f>
        <v>Gran Colombia</v>
      </c>
      <c r="U589" t="str">
        <f>feed!S1011</f>
        <v>Soviet Union</v>
      </c>
      <c r="V589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589" t="str">
        <f>feed!U1011</f>
        <v>http://blocgame.com/stats.php?id=64995</v>
      </c>
      <c r="X589" s="4">
        <f>SUMPRODUCT(MID(0&amp;feed!V1011,LARGE(INDEX(ISNUMBER(--MID(feed!V1011,ROW($1:$5),1))*
ROW($1:$5),0),ROW($1:$5))+1,1)*10^ROW($1:$5)/10)</f>
        <v>0</v>
      </c>
      <c r="Y589">
        <f>feed!W1011</f>
        <v>0</v>
      </c>
      <c r="Z589" s="4">
        <f>V589-H589*750-K589*375-L589*375</f>
        <v>16602</v>
      </c>
      <c r="AA589" s="8">
        <f>V589/N589</f>
        <v>55.6875</v>
      </c>
      <c r="AB589" s="4">
        <f>N589/6</f>
        <v>58.666666666666664</v>
      </c>
      <c r="AC589" s="4">
        <f>V589/6</f>
        <v>3267</v>
      </c>
    </row>
    <row r="590" spans="1:29" hidden="1" x14ac:dyDescent="0.25">
      <c r="A590" t="str">
        <f>feed!A905</f>
        <v>Hidin</v>
      </c>
      <c r="B590" t="str">
        <f>feed!B905</f>
        <v>Hidin</v>
      </c>
      <c r="C590">
        <f>feed!C905</f>
        <v>0</v>
      </c>
      <c r="D590">
        <f>SUMPRODUCT(MID(0&amp;feed!D905,LARGE(INDEX(ISNUMBER(--MID(feed!D905,ROW($1:$19),1))*
ROW($1:$19),0),ROW($1:$19))+1,1)*10^ROW($1:$19)/10)</f>
        <v>2</v>
      </c>
      <c r="E590">
        <f>SUMPRODUCT(MID(0&amp;feed!E905,LARGE(INDEX(ISNUMBER(--MID(feed!E905,ROW($1:$19),1))*
ROW($1:$19),0),ROW($1:$19))+1,1)*10^ROW($1:$19)/10)</f>
        <v>0</v>
      </c>
      <c r="F590" t="str">
        <f>feed!F905</f>
        <v>First World War surplus</v>
      </c>
      <c r="G590" t="str">
        <f>feed!G905</f>
        <v>Normal</v>
      </c>
      <c r="H590">
        <f>SUMPRODUCT(MID(0&amp;feed!H905,LARGE(INDEX(ISNUMBER(--MID(feed!H905,ROW($1:$19),1))*
ROW($1:$19),0),ROW($1:$19))+1,1)*10^ROW($1:$19)/10)</f>
        <v>1</v>
      </c>
      <c r="I590" t="str">
        <f>feed!I905</f>
        <v>Undisciplined Rabble</v>
      </c>
      <c r="J590">
        <f>SUMPRODUCT(MID(0&amp;feed!J905,LARGE(INDEX(ISNUMBER(--MID(feed!J905,ROW($1:$19),1))*
ROW($1:$19),0),ROW($1:$19))+1,1)*10^ROW($1:$19)/10)</f>
        <v>60</v>
      </c>
      <c r="K590">
        <f>SUMPRODUCT(MID(0&amp;feed!K905,LARGE(INDEX(ISNUMBER(--MID(feed!K905,ROW($1:$19),1))*
ROW($1:$19),0),ROW($1:$19))+1,1)*10^ROW($1:$19)/10)</f>
        <v>2</v>
      </c>
      <c r="L590">
        <f>SUMPRODUCT(MID(0&amp;feed!L905,LARGE(INDEX(ISNUMBER(--MID(feed!L905,ROW($1:$19),1))*
ROW($1:$19),0),ROW($1:$19))+1,1)*10^ROW($1:$19)/10)</f>
        <v>1</v>
      </c>
      <c r="M590" t="str">
        <f>feed!M905</f>
        <v>Mixed Economy</v>
      </c>
      <c r="N590">
        <f>SUMPRODUCT(MID(0&amp;feed!N905,LARGE(INDEX(ISNUMBER(--MID(feed!N905,ROW($1:$5),1))*
ROW($1:$5),0),ROW($1:$5))+1,1)*10^ROW($1:$5)/10)</f>
        <v>439</v>
      </c>
      <c r="O590">
        <f>SUMPRODUCT(MID(0&amp;feed!O905,LARGE(INDEX(ISNUMBER(--MID(feed!O905,ROW($1:$5),1))*
ROW($1:$5),0),ROW($1:$5))+1,1)*10^ROW($1:$5)/10)</f>
        <v>34</v>
      </c>
      <c r="P590" t="str">
        <f>feed!P905</f>
        <v>Untapped</v>
      </c>
      <c r="Q590">
        <f>IF(P590=0,40, IF(P590="Depleted",0, IF(P590="Near Depletion",10, IF(P590="Plentiful",70, IF(P590="Untapped",90,"Error")))))</f>
        <v>90</v>
      </c>
      <c r="R590" t="str">
        <f>feed!Q905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feed!R905</f>
        <v>East Indies</v>
      </c>
      <c r="U590" t="str">
        <f>feed!S905</f>
        <v>Neutral</v>
      </c>
      <c r="V590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2663</v>
      </c>
      <c r="W590" t="str">
        <f>feed!U905</f>
        <v>http://blocgame.com/stats.php?id=64108</v>
      </c>
      <c r="X590" s="4">
        <f>SUMPRODUCT(MID(0&amp;feed!V905,LARGE(INDEX(ISNUMBER(--MID(feed!V905,ROW($1:$5),1))*
ROW($1:$5),0),ROW($1:$5))+1,1)*10^ROW($1:$5)/10)</f>
        <v>0</v>
      </c>
      <c r="Y590">
        <f>feed!W905</f>
        <v>0</v>
      </c>
      <c r="Z590" s="4">
        <f>V590-H590*750-K590*375-L590*375</f>
        <v>788</v>
      </c>
      <c r="AA590" s="8">
        <f>V590/N590</f>
        <v>6.0660592255125287</v>
      </c>
      <c r="AB590" s="4">
        <f>N590/6</f>
        <v>73.166666666666671</v>
      </c>
      <c r="AC590" s="4">
        <f>V590/6</f>
        <v>443.83333333333331</v>
      </c>
    </row>
    <row r="591" spans="1:29" hidden="1" x14ac:dyDescent="0.25">
      <c r="A591" t="str">
        <f>feed!A454</f>
        <v>BIOR KELANTOK</v>
      </c>
      <c r="B591" t="str">
        <f>feed!B454</f>
        <v>Krul</v>
      </c>
      <c r="C591" t="str">
        <f>feed!C454</f>
        <v>Interpol</v>
      </c>
      <c r="D591">
        <f>SUMPRODUCT(MID(0&amp;feed!D454,LARGE(INDEX(ISNUMBER(--MID(feed!D454,ROW($1:$19),1))*
ROW($1:$19),0),ROW($1:$19))+1,1)*10^ROW($1:$19)/10)</f>
        <v>33</v>
      </c>
      <c r="E591">
        <f>SUMPRODUCT(MID(0&amp;feed!E454,LARGE(INDEX(ISNUMBER(--MID(feed!E454,ROW($1:$19),1))*
ROW($1:$19),0),ROW($1:$19))+1,1)*10^ROW($1:$19)/10)</f>
        <v>0</v>
      </c>
      <c r="F591" t="str">
        <f>feed!F454</f>
        <v>Second World War surplus</v>
      </c>
      <c r="G591" t="str">
        <f>feed!G454</f>
        <v>Gandhi-like</v>
      </c>
      <c r="H591">
        <f>SUMPRODUCT(MID(0&amp;feed!H454,LARGE(INDEX(ISNUMBER(--MID(feed!H454,ROW($1:$19),1))*
ROW($1:$19),0),ROW($1:$19))+1,1)*10^ROW($1:$19)/10)</f>
        <v>1</v>
      </c>
      <c r="I591" t="str">
        <f>feed!I454</f>
        <v>Standard</v>
      </c>
      <c r="J591">
        <f>SUMPRODUCT(MID(0&amp;feed!J454,LARGE(INDEX(ISNUMBER(--MID(feed!J454,ROW($1:$19),1))*
ROW($1:$19),0),ROW($1:$19))+1,1)*10^ROW($1:$19)/10)</f>
        <v>57</v>
      </c>
      <c r="K591">
        <f>SUMPRODUCT(MID(0&amp;feed!K454,LARGE(INDEX(ISNUMBER(--MID(feed!K454,ROW($1:$19),1))*
ROW($1:$19),0),ROW($1:$19))+1,1)*10^ROW($1:$19)/10)</f>
        <v>10</v>
      </c>
      <c r="L591">
        <f>SUMPRODUCT(MID(0&amp;feed!L454,LARGE(INDEX(ISNUMBER(--MID(feed!L454,ROW($1:$19),1))*
ROW($1:$19),0),ROW($1:$19))+1,1)*10^ROW($1:$19)/10)</f>
        <v>3</v>
      </c>
      <c r="M591" t="str">
        <f>feed!M454</f>
        <v>Central Planning</v>
      </c>
      <c r="N591">
        <f>SUMPRODUCT(MID(0&amp;feed!N454,LARGE(INDEX(ISNUMBER(--MID(feed!N454,ROW($1:$5),1))*
ROW($1:$5),0),ROW($1:$5))+1,1)*10^ROW($1:$5)/10)</f>
        <v>1453</v>
      </c>
      <c r="O591">
        <f>SUMPRODUCT(MID(0&amp;feed!O454,LARGE(INDEX(ISNUMBER(--MID(feed!O454,ROW($1:$5),1))*
ROW($1:$5),0),ROW($1:$5))+1,1)*10^ROW($1:$5)/10)</f>
        <v>84</v>
      </c>
      <c r="P591" t="str">
        <f>feed!P454</f>
        <v>Untapped</v>
      </c>
      <c r="Q591">
        <f>IF(P591=0,40, IF(P591="Depleted",0, IF(P591="Near Depletion",10, IF(P591="Plentiful",70, IF(P591="Untapped",90,"Error")))))</f>
        <v>90</v>
      </c>
      <c r="R591" t="str">
        <f>feed!Q454</f>
        <v>Large</v>
      </c>
      <c r="S591">
        <f>IF(R591="None",0, IF(R591="Meagre",1.5, IF(R591="Small",3, IF(R591="Mediocre",4.5, IF(R591="Somewhat Large",6, IF(R591="Large",7.5, IF(R591="Powerful",9, IF(R591="Very Powerful",10,"Error"))))))))</f>
        <v>7.5</v>
      </c>
      <c r="T591" t="str">
        <f>feed!R454</f>
        <v>Pacific Rim</v>
      </c>
      <c r="U591" t="str">
        <f>feed!S454</f>
        <v>United States</v>
      </c>
      <c r="V59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13078</v>
      </c>
      <c r="W591" t="str">
        <f>feed!U454</f>
        <v>http://blocgame.com/stats.php?id=61489</v>
      </c>
      <c r="X591" s="4">
        <f>SUMPRODUCT(MID(0&amp;feed!V454,LARGE(INDEX(ISNUMBER(--MID(feed!V454,ROW($1:$5),1))*
ROW($1:$5),0),ROW($1:$5))+1,1)*10^ROW($1:$5)/10)</f>
        <v>0</v>
      </c>
      <c r="Y591">
        <f>feed!W454</f>
        <v>0</v>
      </c>
      <c r="Z591" s="4">
        <f>V591-H591*750-K591*375-L591*375</f>
        <v>7453</v>
      </c>
      <c r="AA591" s="8">
        <f>V591/N591</f>
        <v>9.0006882312456984</v>
      </c>
      <c r="AB591" s="4">
        <f>N591/6</f>
        <v>242.16666666666666</v>
      </c>
      <c r="AC591" s="4">
        <f>V591/6</f>
        <v>2179.6666666666665</v>
      </c>
    </row>
    <row r="592" spans="1:29" hidden="1" x14ac:dyDescent="0.25">
      <c r="A592" t="str">
        <f>feed!A438</f>
        <v>District21</v>
      </c>
      <c r="B592" t="str">
        <f>feed!B438</f>
        <v>Nizarudinjohari</v>
      </c>
      <c r="C592" t="str">
        <f>feed!C438</f>
        <v>PIRATES</v>
      </c>
      <c r="D592">
        <f>SUMPRODUCT(MID(0&amp;feed!D438,LARGE(INDEX(ISNUMBER(--MID(feed!D438,ROW($1:$19),1))*
ROW($1:$19),0),ROW($1:$19))+1,1)*10^ROW($1:$19)/10)</f>
        <v>12</v>
      </c>
      <c r="E592">
        <f>SUMPRODUCT(MID(0&amp;feed!E438,LARGE(INDEX(ISNUMBER(--MID(feed!E438,ROW($1:$19),1))*
ROW($1:$19),0),ROW($1:$19))+1,1)*10^ROW($1:$19)/10)</f>
        <v>0</v>
      </c>
      <c r="F592" t="str">
        <f>feed!F438</f>
        <v>Second World War surplus</v>
      </c>
      <c r="G592" t="str">
        <f>feed!G438</f>
        <v>Angelic</v>
      </c>
      <c r="H592">
        <f>SUMPRODUCT(MID(0&amp;feed!H438,LARGE(INDEX(ISNUMBER(--MID(feed!H438,ROW($1:$19),1))*
ROW($1:$19),0),ROW($1:$19))+1,1)*10^ROW($1:$19)/10)</f>
        <v>1</v>
      </c>
      <c r="I592" t="str">
        <f>feed!I438</f>
        <v>Elite</v>
      </c>
      <c r="J592">
        <f>SUMPRODUCT(MID(0&amp;feed!J438,LARGE(INDEX(ISNUMBER(--MID(feed!J438,ROW($1:$19),1))*
ROW($1:$19),0),ROW($1:$19))+1,1)*10^ROW($1:$19)/10)</f>
        <v>57</v>
      </c>
      <c r="K592">
        <f>SUMPRODUCT(MID(0&amp;feed!K438,LARGE(INDEX(ISNUMBER(--MID(feed!K438,ROW($1:$19),1))*
ROW($1:$19),0),ROW($1:$19))+1,1)*10^ROW($1:$19)/10)</f>
        <v>5</v>
      </c>
      <c r="L592">
        <f>SUMPRODUCT(MID(0&amp;feed!L438,LARGE(INDEX(ISNUMBER(--MID(feed!L438,ROW($1:$19),1))*
ROW($1:$19),0),ROW($1:$19))+1,1)*10^ROW($1:$19)/10)</f>
        <v>5</v>
      </c>
      <c r="M592" t="str">
        <f>feed!M438</f>
        <v>Mixed Economy</v>
      </c>
      <c r="N592">
        <f>SUMPRODUCT(MID(0&amp;feed!N438,LARGE(INDEX(ISNUMBER(--MID(feed!N438,ROW($1:$5),1))*
ROW($1:$5),0),ROW($1:$5))+1,1)*10^ROW($1:$5)/10)</f>
        <v>1528</v>
      </c>
      <c r="O592">
        <f>SUMPRODUCT(MID(0&amp;feed!O438,LARGE(INDEX(ISNUMBER(--MID(feed!O438,ROW($1:$5),1))*
ROW($1:$5),0),ROW($1:$5))+1,1)*10^ROW($1:$5)/10)</f>
        <v>365</v>
      </c>
      <c r="P592" t="str">
        <f>feed!P438</f>
        <v>Near Depletion</v>
      </c>
      <c r="Q592">
        <f>IF(P592=0,40, IF(P592="Depleted",0, IF(P592="Near Depletion",10, IF(P592="Plentiful",70, IF(P592="Untapped",90,"Error")))))</f>
        <v>10</v>
      </c>
      <c r="R592" t="str">
        <f>feed!Q438</f>
        <v>Meagre</v>
      </c>
      <c r="S592">
        <f>IF(R592="None",0, IF(R592="Meagre",1.5, IF(R592="Small",3, IF(R592="Mediocre",4.5, IF(R592="Somewhat Large",6, IF(R592="Large",7.5, IF(R592="Powerful",9, IF(R592="Very Powerful",10,"Error"))))))))</f>
        <v>1.5</v>
      </c>
      <c r="T592" t="str">
        <f>feed!R438</f>
        <v>Arabia</v>
      </c>
      <c r="U592" t="str">
        <f>feed!S438</f>
        <v>United States</v>
      </c>
      <c r="V59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592" t="str">
        <f>feed!U438</f>
        <v>http://blocgame.com/stats.php?id=62938</v>
      </c>
      <c r="X592" s="4">
        <f>SUMPRODUCT(MID(0&amp;feed!V438,LARGE(INDEX(ISNUMBER(--MID(feed!V438,ROW($1:$5),1))*
ROW($1:$5),0),ROW($1:$5))+1,1)*10^ROW($1:$5)/10)</f>
        <v>0</v>
      </c>
      <c r="Y592">
        <f>feed!W438</f>
        <v>0</v>
      </c>
      <c r="Z592" s="4">
        <f>V592-H592*750-K592*375-L592*375</f>
        <v>1530</v>
      </c>
      <c r="AA592" s="8">
        <f>V592/N592</f>
        <v>3.9463350785340312</v>
      </c>
      <c r="AB592" s="4">
        <f>N592/6</f>
        <v>254.66666666666666</v>
      </c>
      <c r="AC592" s="4">
        <f>V592/6</f>
        <v>1005</v>
      </c>
    </row>
    <row r="593" spans="1:29" hidden="1" x14ac:dyDescent="0.25">
      <c r="A593" t="str">
        <f>feed!A883</f>
        <v>Kuviere</v>
      </c>
      <c r="B593" t="str">
        <f>feed!B883</f>
        <v>Jaywynne</v>
      </c>
      <c r="C593">
        <f>feed!C883</f>
        <v>0</v>
      </c>
      <c r="D593">
        <f>SUMPRODUCT(MID(0&amp;feed!D883,LARGE(INDEX(ISNUMBER(--MID(feed!D883,ROW($1:$19),1))*
ROW($1:$19),0),ROW($1:$19))+1,1)*10^ROW($1:$19)/10)</f>
        <v>8</v>
      </c>
      <c r="E593">
        <f>SUMPRODUCT(MID(0&amp;feed!E883,LARGE(INDEX(ISNUMBER(--MID(feed!E883,ROW($1:$19),1))*
ROW($1:$19),0),ROW($1:$19))+1,1)*10^ROW($1:$19)/10)</f>
        <v>0</v>
      </c>
      <c r="F593" t="str">
        <f>feed!F883</f>
        <v>Finest of the 19th century</v>
      </c>
      <c r="G593" t="str">
        <f>feed!G883</f>
        <v>Normal</v>
      </c>
      <c r="H593">
        <f>SUMPRODUCT(MID(0&amp;feed!H883,LARGE(INDEX(ISNUMBER(--MID(feed!H883,ROW($1:$19),1))*
ROW($1:$19),0),ROW($1:$19))+1,1)*10^ROW($1:$19)/10)</f>
        <v>1</v>
      </c>
      <c r="I593" t="str">
        <f>feed!I883</f>
        <v>Poor</v>
      </c>
      <c r="J593">
        <f>SUMPRODUCT(MID(0&amp;feed!J883,LARGE(INDEX(ISNUMBER(--MID(feed!J883,ROW($1:$19),1))*
ROW($1:$19),0),ROW($1:$19))+1,1)*10^ROW($1:$19)/10)</f>
        <v>55</v>
      </c>
      <c r="K593">
        <f>SUMPRODUCT(MID(0&amp;feed!K883,LARGE(INDEX(ISNUMBER(--MID(feed!K883,ROW($1:$19),1))*
ROW($1:$19),0),ROW($1:$19))+1,1)*10^ROW($1:$19)/10)</f>
        <v>2</v>
      </c>
      <c r="L593">
        <f>SUMPRODUCT(MID(0&amp;feed!L883,LARGE(INDEX(ISNUMBER(--MID(feed!L883,ROW($1:$19),1))*
ROW($1:$19),0),ROW($1:$19))+1,1)*10^ROW($1:$19)/10)</f>
        <v>5</v>
      </c>
      <c r="M593" t="str">
        <f>feed!M883</f>
        <v>Mixed Economy</v>
      </c>
      <c r="N593">
        <f>SUMPRODUCT(MID(0&amp;feed!N883,LARGE(INDEX(ISNUMBER(--MID(feed!N883,ROW($1:$5),1))*
ROW($1:$5),0),ROW($1:$5))+1,1)*10^ROW($1:$5)/10)</f>
        <v>465</v>
      </c>
      <c r="O593">
        <f>SUMPRODUCT(MID(0&amp;feed!O883,LARGE(INDEX(ISNUMBER(--MID(feed!O883,ROW($1:$5),1))*
ROW($1:$5),0),ROW($1:$5))+1,1)*10^ROW($1:$5)/10)</f>
        <v>3465</v>
      </c>
      <c r="P593" t="str">
        <f>feed!P883</f>
        <v>Untapped</v>
      </c>
      <c r="Q593">
        <f>IF(P593=0,40, IF(P593="Depleted",0, IF(P593="Near Depletion",10, IF(P593="Plentiful",70, IF(P593="Untapped",90,"Error")))))</f>
        <v>90</v>
      </c>
      <c r="R593" t="str">
        <f>feed!Q883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feed!R883</f>
        <v>Atlas</v>
      </c>
      <c r="U593" t="str">
        <f>feed!S883</f>
        <v>Neutral</v>
      </c>
      <c r="V59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19721</v>
      </c>
      <c r="W593" t="str">
        <f>feed!U883</f>
        <v>http://blocgame.com/stats.php?id=58755</v>
      </c>
      <c r="X593" s="4">
        <f>SUMPRODUCT(MID(0&amp;feed!V883,LARGE(INDEX(ISNUMBER(--MID(feed!V883,ROW($1:$5),1))*
ROW($1:$5),0),ROW($1:$5))+1,1)*10^ROW($1:$5)/10)</f>
        <v>0</v>
      </c>
      <c r="Y593">
        <f>feed!W883</f>
        <v>0</v>
      </c>
      <c r="Z593" s="4">
        <f>V593-H593*750-K593*375-L593*375</f>
        <v>16346</v>
      </c>
      <c r="AA593" s="8">
        <f>V593/N593</f>
        <v>42.410752688172046</v>
      </c>
      <c r="AB593" s="4">
        <f>N593/6</f>
        <v>77.5</v>
      </c>
      <c r="AC593" s="4">
        <f>V593/6</f>
        <v>3286.8333333333335</v>
      </c>
    </row>
    <row r="594" spans="1:29" hidden="1" x14ac:dyDescent="0.25">
      <c r="A594" t="str">
        <f>feed!A346</f>
        <v>Thimerica</v>
      </c>
      <c r="B594" t="str">
        <f>feed!B346</f>
        <v>Focus</v>
      </c>
      <c r="C594" t="str">
        <f>feed!C346</f>
        <v>Steel Brotherhood</v>
      </c>
      <c r="D594">
        <f>SUMPRODUCT(MID(0&amp;feed!D346,LARGE(INDEX(ISNUMBER(--MID(feed!D346,ROW($1:$19),1))*
ROW($1:$19),0),ROW($1:$19))+1,1)*10^ROW($1:$19)/10)</f>
        <v>9</v>
      </c>
      <c r="E594">
        <f>SUMPRODUCT(MID(0&amp;feed!E346,LARGE(INDEX(ISNUMBER(--MID(feed!E346,ROW($1:$19),1))*
ROW($1:$19),0),ROW($1:$19))+1,1)*10^ROW($1:$19)/10)</f>
        <v>0</v>
      </c>
      <c r="F594" t="str">
        <f>feed!F346</f>
        <v>Second World War surplus</v>
      </c>
      <c r="G594" t="str">
        <f>feed!G346</f>
        <v>Gandhi-like</v>
      </c>
      <c r="H594">
        <f>SUMPRODUCT(MID(0&amp;feed!H346,LARGE(INDEX(ISNUMBER(--MID(feed!H346,ROW($1:$19),1))*
ROW($1:$19),0),ROW($1:$19))+1,1)*10^ROW($1:$19)/10)</f>
        <v>1</v>
      </c>
      <c r="I594" t="str">
        <f>feed!I346</f>
        <v>Undisciplined Rabble</v>
      </c>
      <c r="J594">
        <f>SUMPRODUCT(MID(0&amp;feed!J346,LARGE(INDEX(ISNUMBER(--MID(feed!J346,ROW($1:$19),1))*
ROW($1:$19),0),ROW($1:$19))+1,1)*10^ROW($1:$19)/10)</f>
        <v>52</v>
      </c>
      <c r="K594">
        <f>SUMPRODUCT(MID(0&amp;feed!K346,LARGE(INDEX(ISNUMBER(--MID(feed!K346,ROW($1:$19),1))*
ROW($1:$19),0),ROW($1:$19))+1,1)*10^ROW($1:$19)/10)</f>
        <v>4</v>
      </c>
      <c r="L594">
        <f>SUMPRODUCT(MID(0&amp;feed!L346,LARGE(INDEX(ISNUMBER(--MID(feed!L346,ROW($1:$19),1))*
ROW($1:$19),0),ROW($1:$19))+1,1)*10^ROW($1:$19)/10)</f>
        <v>2</v>
      </c>
      <c r="M594" t="str">
        <f>feed!M346</f>
        <v>Central Planning</v>
      </c>
      <c r="N594">
        <f>SUMPRODUCT(MID(0&amp;feed!N346,LARGE(INDEX(ISNUMBER(--MID(feed!N346,ROW($1:$5),1))*
ROW($1:$5),0),ROW($1:$5))+1,1)*10^ROW($1:$5)/10)</f>
        <v>1838</v>
      </c>
      <c r="O594">
        <f>SUMPRODUCT(MID(0&amp;feed!O346,LARGE(INDEX(ISNUMBER(--MID(feed!O346,ROW($1:$5),1))*
ROW($1:$5),0),ROW($1:$5))+1,1)*10^ROW($1:$5)/10)</f>
        <v>2</v>
      </c>
      <c r="P594" t="str">
        <f>feed!P346</f>
        <v>Untapped</v>
      </c>
      <c r="Q594">
        <f>IF(P594=0,40, IF(P594="Depleted",0, IF(P594="Near Depletion",10, IF(P594="Plentiful",70, IF(P594="Untapped",90,"Error")))))</f>
        <v>90</v>
      </c>
      <c r="R594" t="str">
        <f>feed!Q346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feed!R346</f>
        <v>Gran Colombia</v>
      </c>
      <c r="U594" t="str">
        <f>feed!S346</f>
        <v>Soviet Union</v>
      </c>
      <c r="V594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8640</v>
      </c>
      <c r="W594" t="str">
        <f>feed!U346</f>
        <v>http://blocgame.com/stats.php?id=62883</v>
      </c>
      <c r="X594" s="4">
        <f>SUMPRODUCT(MID(0&amp;feed!V346,LARGE(INDEX(ISNUMBER(--MID(feed!V346,ROW($1:$5),1))*
ROW($1:$5),0),ROW($1:$5))+1,1)*10^ROW($1:$5)/10)</f>
        <v>0</v>
      </c>
      <c r="Y594">
        <f>feed!W346</f>
        <v>0</v>
      </c>
      <c r="Z594" s="4">
        <f>V594-H594*750-K594*375-L594*375</f>
        <v>5640</v>
      </c>
      <c r="AA594" s="8">
        <f>V594/N594</f>
        <v>4.7007616974972795</v>
      </c>
      <c r="AB594" s="4">
        <f>N594/6</f>
        <v>306.33333333333331</v>
      </c>
      <c r="AC594" s="4">
        <f>V594/6</f>
        <v>1440</v>
      </c>
    </row>
    <row r="595" spans="1:29" hidden="1" x14ac:dyDescent="0.25">
      <c r="A595" t="str">
        <f>feed!A704</f>
        <v>West-Korea</v>
      </c>
      <c r="B595" t="str">
        <f>feed!B704</f>
        <v>Chang Kai-Shrek</v>
      </c>
      <c r="C595">
        <f>feed!C704</f>
        <v>0</v>
      </c>
      <c r="D595">
        <f>SUMPRODUCT(MID(0&amp;feed!D704,LARGE(INDEX(ISNUMBER(--MID(feed!D704,ROW($1:$19),1))*
ROW($1:$19),0),ROW($1:$19))+1,1)*10^ROW($1:$19)/10)</f>
        <v>6</v>
      </c>
      <c r="E595">
        <f>SUMPRODUCT(MID(0&amp;feed!E704,LARGE(INDEX(ISNUMBER(--MID(feed!E704,ROW($1:$19),1))*
ROW($1:$19),0),ROW($1:$19))+1,1)*10^ROW($1:$19)/10)</f>
        <v>0</v>
      </c>
      <c r="F595" t="str">
        <f>feed!F704</f>
        <v>First World War surplus</v>
      </c>
      <c r="G595" t="str">
        <f>feed!G704</f>
        <v>Normal</v>
      </c>
      <c r="H595">
        <f>SUMPRODUCT(MID(0&amp;feed!H704,LARGE(INDEX(ISNUMBER(--MID(feed!H704,ROW($1:$19),1))*
ROW($1:$19),0),ROW($1:$19))+1,1)*10^ROW($1:$19)/10)</f>
        <v>1</v>
      </c>
      <c r="I595" t="str">
        <f>feed!I704</f>
        <v>Poor</v>
      </c>
      <c r="J595">
        <f>SUMPRODUCT(MID(0&amp;feed!J704,LARGE(INDEX(ISNUMBER(--MID(feed!J704,ROW($1:$19),1))*
ROW($1:$19),0),ROW($1:$19))+1,1)*10^ROW($1:$19)/10)</f>
        <v>50</v>
      </c>
      <c r="K595">
        <f>SUMPRODUCT(MID(0&amp;feed!K704,LARGE(INDEX(ISNUMBER(--MID(feed!K704,ROW($1:$19),1))*
ROW($1:$19),0),ROW($1:$19))+1,1)*10^ROW($1:$19)/10)</f>
        <v>3</v>
      </c>
      <c r="L595">
        <f>SUMPRODUCT(MID(0&amp;feed!L704,LARGE(INDEX(ISNUMBER(--MID(feed!L704,ROW($1:$19),1))*
ROW($1:$19),0),ROW($1:$19))+1,1)*10^ROW($1:$19)/10)</f>
        <v>0</v>
      </c>
      <c r="M595" t="str">
        <f>feed!M704</f>
        <v>Mixed Economy</v>
      </c>
      <c r="N595">
        <f>SUMPRODUCT(MID(0&amp;feed!N704,LARGE(INDEX(ISNUMBER(--MID(feed!N704,ROW($1:$5),1))*
ROW($1:$5),0),ROW($1:$5))+1,1)*10^ROW($1:$5)/10)</f>
        <v>802</v>
      </c>
      <c r="O595">
        <f>SUMPRODUCT(MID(0&amp;feed!O704,LARGE(INDEX(ISNUMBER(--MID(feed!O704,ROW($1:$5),1))*
ROW($1:$5),0),ROW($1:$5))+1,1)*10^ROW($1:$5)/10)</f>
        <v>200</v>
      </c>
      <c r="P595" t="str">
        <f>feed!P704</f>
        <v>Untapped</v>
      </c>
      <c r="Q595">
        <f>IF(P595=0,40, IF(P595="Depleted",0, IF(P595="Near Depletion",10, IF(P595="Plentiful",70, IF(P595="Untapped",90,"Error")))))</f>
        <v>90</v>
      </c>
      <c r="R595" t="str">
        <f>feed!Q704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feed!R704</f>
        <v>China</v>
      </c>
      <c r="U595" t="str">
        <f>feed!S704</f>
        <v>Neutral</v>
      </c>
      <c r="V59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11301</v>
      </c>
      <c r="W595" t="str">
        <f>feed!U704</f>
        <v>http://blocgame.com/stats.php?id=64148</v>
      </c>
      <c r="X595" s="4">
        <f>SUMPRODUCT(MID(0&amp;feed!V704,LARGE(INDEX(ISNUMBER(--MID(feed!V704,ROW($1:$5),1))*
ROW($1:$5),0),ROW($1:$5))+1,1)*10^ROW($1:$5)/10)</f>
        <v>0</v>
      </c>
      <c r="Y595">
        <f>feed!W704</f>
        <v>0</v>
      </c>
      <c r="Z595" s="4">
        <f>V595-H595*750-K595*375-L595*375</f>
        <v>9426</v>
      </c>
      <c r="AA595" s="8">
        <f>V595/N595</f>
        <v>14.091022443890274</v>
      </c>
      <c r="AB595" s="4">
        <f>N595/6</f>
        <v>133.66666666666666</v>
      </c>
      <c r="AC595" s="4">
        <f>V595/6</f>
        <v>1883.5</v>
      </c>
    </row>
    <row r="596" spans="1:29" hidden="1" x14ac:dyDescent="0.25">
      <c r="A596" t="str">
        <f>feed!A525</f>
        <v>Nimei</v>
      </c>
      <c r="B596" t="str">
        <f>feed!B525</f>
        <v>Xitler</v>
      </c>
      <c r="C596" t="str">
        <f>feed!C525</f>
        <v>Illuminati</v>
      </c>
      <c r="D596">
        <f>SUMPRODUCT(MID(0&amp;feed!D525,LARGE(INDEX(ISNUMBER(--MID(feed!D525,ROW($1:$19),1))*
ROW($1:$19),0),ROW($1:$19))+1,1)*10^ROW($1:$19)/10)</f>
        <v>6</v>
      </c>
      <c r="E596">
        <f>SUMPRODUCT(MID(0&amp;feed!E525,LARGE(INDEX(ISNUMBER(--MID(feed!E525,ROW($1:$19),1))*
ROW($1:$19),0),ROW($1:$19))+1,1)*10^ROW($1:$19)/10)</f>
        <v>0</v>
      </c>
      <c r="F596" t="str">
        <f>feed!F525</f>
        <v>First World War surplus</v>
      </c>
      <c r="G596" t="str">
        <f>feed!G525</f>
        <v>Normal</v>
      </c>
      <c r="H596">
        <f>SUMPRODUCT(MID(0&amp;feed!H525,LARGE(INDEX(ISNUMBER(--MID(feed!H525,ROW($1:$19),1))*
ROW($1:$19),0),ROW($1:$19))+1,1)*10^ROW($1:$19)/10)</f>
        <v>1</v>
      </c>
      <c r="I596" t="str">
        <f>feed!I525</f>
        <v>Standard</v>
      </c>
      <c r="J596">
        <f>SUMPRODUCT(MID(0&amp;feed!J525,LARGE(INDEX(ISNUMBER(--MID(feed!J525,ROW($1:$19),1))*
ROW($1:$19),0),ROW($1:$19))+1,1)*10^ROW($1:$19)/10)</f>
        <v>49</v>
      </c>
      <c r="K596">
        <f>SUMPRODUCT(MID(0&amp;feed!K525,LARGE(INDEX(ISNUMBER(--MID(feed!K525,ROW($1:$19),1))*
ROW($1:$19),0),ROW($1:$19))+1,1)*10^ROW($1:$19)/10)</f>
        <v>4</v>
      </c>
      <c r="L596">
        <f>SUMPRODUCT(MID(0&amp;feed!L525,LARGE(INDEX(ISNUMBER(--MID(feed!L525,ROW($1:$19),1))*
ROW($1:$19),0),ROW($1:$19))+1,1)*10^ROW($1:$19)/10)</f>
        <v>5</v>
      </c>
      <c r="M596" t="str">
        <f>feed!M525</f>
        <v>Mixed Economy</v>
      </c>
      <c r="N596">
        <f>SUMPRODUCT(MID(0&amp;feed!N525,LARGE(INDEX(ISNUMBER(--MID(feed!N525,ROW($1:$5),1))*
ROW($1:$5),0),ROW($1:$5))+1,1)*10^ROW($1:$5)/10)</f>
        <v>1210</v>
      </c>
      <c r="O596">
        <f>SUMPRODUCT(MID(0&amp;feed!O525,LARGE(INDEX(ISNUMBER(--MID(feed!O525,ROW($1:$5),1))*
ROW($1:$5),0),ROW($1:$5))+1,1)*10^ROW($1:$5)/10)</f>
        <v>5</v>
      </c>
      <c r="P596" t="str">
        <f>feed!P525</f>
        <v>Untapped</v>
      </c>
      <c r="Q596">
        <f>IF(P596=0,40, IF(P596="Depleted",0, IF(P596="Near Depletion",10, IF(P596="Plentiful",70, IF(P596="Untapped",90,"Error")))))</f>
        <v>90</v>
      </c>
      <c r="R596" t="str">
        <f>feed!Q525</f>
        <v>Mediocre</v>
      </c>
      <c r="S596">
        <f>IF(R596="None",0, IF(R596="Meagre",1.5, IF(R596="Small",3, IF(R596="Mediocre",4.5, IF(R596="Somewhat Large",6, IF(R596="Large",7.5, IF(R596="Powerful",9, IF(R596="Very Powerful",10,"Error"))))))))</f>
        <v>4.5</v>
      </c>
      <c r="T596" t="str">
        <f>feed!R525</f>
        <v>China</v>
      </c>
      <c r="U596" t="str">
        <f>feed!S525</f>
        <v>Neutral</v>
      </c>
      <c r="V59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3696</v>
      </c>
      <c r="W596" t="str">
        <f>feed!U525</f>
        <v>http://blocgame.com/stats.php?id=64022</v>
      </c>
      <c r="X596" s="4">
        <f>SUMPRODUCT(MID(0&amp;feed!V525,LARGE(INDEX(ISNUMBER(--MID(feed!V525,ROW($1:$5),1))*
ROW($1:$5),0),ROW($1:$5))+1,1)*10^ROW($1:$5)/10)</f>
        <v>0</v>
      </c>
      <c r="Y596">
        <f>feed!W525</f>
        <v>0</v>
      </c>
      <c r="Z596" s="4">
        <f>V596-H596*750-K596*375-L596*375</f>
        <v>-429</v>
      </c>
      <c r="AA596" s="8">
        <f>V596/N596</f>
        <v>3.0545454545454547</v>
      </c>
      <c r="AB596" s="4">
        <f>N596/6</f>
        <v>201.66666666666666</v>
      </c>
      <c r="AC596" s="4">
        <f>V596/6</f>
        <v>616</v>
      </c>
    </row>
    <row r="597" spans="1:29" hidden="1" x14ac:dyDescent="0.25">
      <c r="A597" t="str">
        <f>feed!A211</f>
        <v>House Tyrell</v>
      </c>
      <c r="B597" t="str">
        <f>feed!B211</f>
        <v>Mace Tyrell</v>
      </c>
      <c r="C597" t="str">
        <f>feed!C211</f>
        <v>SPQR</v>
      </c>
      <c r="D597">
        <f>SUMPRODUCT(MID(0&amp;feed!D211,LARGE(INDEX(ISNUMBER(--MID(feed!D211,ROW($1:$19),1))*
ROW($1:$19),0),ROW($1:$19))+1,1)*10^ROW($1:$19)/10)</f>
        <v>83</v>
      </c>
      <c r="E597">
        <f>SUMPRODUCT(MID(0&amp;feed!E211,LARGE(INDEX(ISNUMBER(--MID(feed!E211,ROW($1:$19),1))*
ROW($1:$19),0),ROW($1:$19))+1,1)*10^ROW($1:$19)/10)</f>
        <v>0</v>
      </c>
      <c r="F597" t="str">
        <f>feed!F211</f>
        <v>Second World War surplus</v>
      </c>
      <c r="G597" t="str">
        <f>feed!G211</f>
        <v>Gandhi-like</v>
      </c>
      <c r="H597">
        <f>SUMPRODUCT(MID(0&amp;feed!H211,LARGE(INDEX(ISNUMBER(--MID(feed!H211,ROW($1:$19),1))*
ROW($1:$19),0),ROW($1:$19))+1,1)*10^ROW($1:$19)/10)</f>
        <v>1</v>
      </c>
      <c r="I597" t="str">
        <f>feed!I211</f>
        <v>Standard</v>
      </c>
      <c r="J597">
        <f>SUMPRODUCT(MID(0&amp;feed!J211,LARGE(INDEX(ISNUMBER(--MID(feed!J211,ROW($1:$19),1))*
ROW($1:$19),0),ROW($1:$19))+1,1)*10^ROW($1:$19)/10)</f>
        <v>49</v>
      </c>
      <c r="K597">
        <f>SUMPRODUCT(MID(0&amp;feed!K211,LARGE(INDEX(ISNUMBER(--MID(feed!K211,ROW($1:$19),1))*
ROW($1:$19),0),ROW($1:$19))+1,1)*10^ROW($1:$19)/10)</f>
        <v>6</v>
      </c>
      <c r="L597">
        <f>SUMPRODUCT(MID(0&amp;feed!L211,LARGE(INDEX(ISNUMBER(--MID(feed!L211,ROW($1:$19),1))*
ROW($1:$19),0),ROW($1:$19))+1,1)*10^ROW($1:$19)/10)</f>
        <v>6</v>
      </c>
      <c r="M597" t="str">
        <f>feed!M211</f>
        <v>Mixed Economy</v>
      </c>
      <c r="N597">
        <f>SUMPRODUCT(MID(0&amp;feed!N211,LARGE(INDEX(ISNUMBER(--MID(feed!N211,ROW($1:$5),1))*
ROW($1:$5),0),ROW($1:$5))+1,1)*10^ROW($1:$5)/10)</f>
        <v>2490</v>
      </c>
      <c r="O597">
        <f>SUMPRODUCT(MID(0&amp;feed!O211,LARGE(INDEX(ISNUMBER(--MID(feed!O211,ROW($1:$5),1))*
ROW($1:$5),0),ROW($1:$5))+1,1)*10^ROW($1:$5)/10)</f>
        <v>15</v>
      </c>
      <c r="P597" t="str">
        <f>feed!P211</f>
        <v>Untapped</v>
      </c>
      <c r="Q597">
        <f>IF(P597=0,40, IF(P597="Depleted",0, IF(P597="Near Depletion",10, IF(P597="Plentiful",70, IF(P597="Untapped",90,"Error")))))</f>
        <v>90</v>
      </c>
      <c r="R597" t="str">
        <f>feed!Q211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feed!R211</f>
        <v>Arabia</v>
      </c>
      <c r="U597" t="str">
        <f>feed!S211</f>
        <v>United States</v>
      </c>
      <c r="V59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5753</v>
      </c>
      <c r="W597" t="str">
        <f>feed!U211</f>
        <v>http://blocgame.com/stats.php?id=64093</v>
      </c>
      <c r="X597" s="4">
        <f>SUMPRODUCT(MID(0&amp;feed!V211,LARGE(INDEX(ISNUMBER(--MID(feed!V211,ROW($1:$5),1))*
ROW($1:$5),0),ROW($1:$5))+1,1)*10^ROW($1:$5)/10)</f>
        <v>0</v>
      </c>
      <c r="Y597">
        <f>feed!W211</f>
        <v>0</v>
      </c>
      <c r="Z597" s="4">
        <f>V597-H597*750-K597*375-L597*375</f>
        <v>503</v>
      </c>
      <c r="AA597" s="8">
        <f>V597/N597</f>
        <v>2.3104417670682733</v>
      </c>
      <c r="AB597" s="4">
        <f>N597/6</f>
        <v>415</v>
      </c>
      <c r="AC597" s="4">
        <f>V597/6</f>
        <v>958.83333333333337</v>
      </c>
    </row>
    <row r="598" spans="1:29" hidden="1" x14ac:dyDescent="0.25">
      <c r="A598" t="str">
        <f>feed!A347</f>
        <v>Moneymaking</v>
      </c>
      <c r="B598" t="str">
        <f>feed!B347</f>
        <v>Bill Gates</v>
      </c>
      <c r="C598">
        <f>feed!C347</f>
        <v>0</v>
      </c>
      <c r="D598">
        <f>SUMPRODUCT(MID(0&amp;feed!D347,LARGE(INDEX(ISNUMBER(--MID(feed!D347,ROW($1:$19),1))*
ROW($1:$19),0),ROW($1:$19))+1,1)*10^ROW($1:$19)/10)</f>
        <v>9</v>
      </c>
      <c r="E598">
        <f>SUMPRODUCT(MID(0&amp;feed!E347,LARGE(INDEX(ISNUMBER(--MID(feed!E347,ROW($1:$19),1))*
ROW($1:$19),0),ROW($1:$19))+1,1)*10^ROW($1:$19)/10)</f>
        <v>0</v>
      </c>
      <c r="F598" t="str">
        <f>feed!F347</f>
        <v>Second World War surplus</v>
      </c>
      <c r="G598" t="str">
        <f>feed!G347</f>
        <v>Gandhi-like</v>
      </c>
      <c r="H598">
        <f>SUMPRODUCT(MID(0&amp;feed!H347,LARGE(INDEX(ISNUMBER(--MID(feed!H347,ROW($1:$19),1))*
ROW($1:$19),0),ROW($1:$19))+1,1)*10^ROW($1:$19)/10)</f>
        <v>1</v>
      </c>
      <c r="I598" t="str">
        <f>feed!I347</f>
        <v>Elite</v>
      </c>
      <c r="J598">
        <f>SUMPRODUCT(MID(0&amp;feed!J347,LARGE(INDEX(ISNUMBER(--MID(feed!J347,ROW($1:$19),1))*
ROW($1:$19),0),ROW($1:$19))+1,1)*10^ROW($1:$19)/10)</f>
        <v>49</v>
      </c>
      <c r="K598">
        <f>SUMPRODUCT(MID(0&amp;feed!K347,LARGE(INDEX(ISNUMBER(--MID(feed!K347,ROW($1:$19),1))*
ROW($1:$19),0),ROW($1:$19))+1,1)*10^ROW($1:$19)/10)</f>
        <v>4</v>
      </c>
      <c r="L598">
        <f>SUMPRODUCT(MID(0&amp;feed!L347,LARGE(INDEX(ISNUMBER(--MID(feed!L347,ROW($1:$19),1))*
ROW($1:$19),0),ROW($1:$19))+1,1)*10^ROW($1:$19)/10)</f>
        <v>5</v>
      </c>
      <c r="M598" t="str">
        <f>feed!M347</f>
        <v>Mixed Economy</v>
      </c>
      <c r="N598">
        <f>SUMPRODUCT(MID(0&amp;feed!N347,LARGE(INDEX(ISNUMBER(--MID(feed!N347,ROW($1:$5),1))*
ROW($1:$5),0),ROW($1:$5))+1,1)*10^ROW($1:$5)/10)</f>
        <v>1835</v>
      </c>
      <c r="O598">
        <f>SUMPRODUCT(MID(0&amp;feed!O347,LARGE(INDEX(ISNUMBER(--MID(feed!O347,ROW($1:$5),1))*
ROW($1:$5),0),ROW($1:$5))+1,1)*10^ROW($1:$5)/10)</f>
        <v>625</v>
      </c>
      <c r="P598" t="str">
        <f>feed!P347</f>
        <v>Untapped</v>
      </c>
      <c r="Q598">
        <f>IF(P598=0,40, IF(P598="Depleted",0, IF(P598="Near Depletion",10, IF(P598="Plentiful",70, IF(P598="Untapped",90,"Error")))))</f>
        <v>90</v>
      </c>
      <c r="R598" t="str">
        <f>feed!Q347</f>
        <v>Powerful</v>
      </c>
      <c r="S598">
        <f>IF(R598="None",0, IF(R598="Meagre",1.5, IF(R598="Small",3, IF(R598="Mediocre",4.5, IF(R598="Somewhat Large",6, IF(R598="Large",7.5, IF(R598="Powerful",9, IF(R598="Very Powerful",10,"Error"))))))))</f>
        <v>9</v>
      </c>
      <c r="T598" t="str">
        <f>feed!R347</f>
        <v>Arabia</v>
      </c>
      <c r="U598" t="str">
        <f>feed!S347</f>
        <v>United States</v>
      </c>
      <c r="V598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3405</v>
      </c>
      <c r="W598" t="str">
        <f>feed!U347</f>
        <v>http://blocgame.com/stats.php?id=64271</v>
      </c>
      <c r="X598" s="4">
        <f>SUMPRODUCT(MID(0&amp;feed!V347,LARGE(INDEX(ISNUMBER(--MID(feed!V347,ROW($1:$5),1))*
ROW($1:$5),0),ROW($1:$5))+1,1)*10^ROW($1:$5)/10)</f>
        <v>0</v>
      </c>
      <c r="Y598">
        <f>feed!W347</f>
        <v>0</v>
      </c>
      <c r="Z598" s="4">
        <f>V598-H598*750-K598*375-L598*375</f>
        <v>-720</v>
      </c>
      <c r="AA598" s="8">
        <f>V598/N598</f>
        <v>1.8555858310626703</v>
      </c>
      <c r="AB598" s="4">
        <f>N598/6</f>
        <v>305.83333333333331</v>
      </c>
      <c r="AC598" s="4">
        <f>V598/6</f>
        <v>567.5</v>
      </c>
    </row>
    <row r="599" spans="1:29" hidden="1" x14ac:dyDescent="0.25">
      <c r="A599" t="str">
        <f>feed!A526</f>
        <v>Perullamas</v>
      </c>
      <c r="B599" t="str">
        <f>feed!B526</f>
        <v>Fernandocsv</v>
      </c>
      <c r="C599">
        <f>feed!C526</f>
        <v>0</v>
      </c>
      <c r="D599">
        <f>SUMPRODUCT(MID(0&amp;feed!D526,LARGE(INDEX(ISNUMBER(--MID(feed!D526,ROW($1:$19),1))*
ROW($1:$19),0),ROW($1:$19))+1,1)*10^ROW($1:$19)/10)</f>
        <v>5</v>
      </c>
      <c r="E599">
        <f>SUMPRODUCT(MID(0&amp;feed!E526,LARGE(INDEX(ISNUMBER(--MID(feed!E526,ROW($1:$19),1))*
ROW($1:$19),0),ROW($1:$19))+1,1)*10^ROW($1:$19)/10)</f>
        <v>0</v>
      </c>
      <c r="F599" t="str">
        <f>feed!F526</f>
        <v>First World War surplus</v>
      </c>
      <c r="G599" t="str">
        <f>feed!G526</f>
        <v>Gandhi-like</v>
      </c>
      <c r="H599">
        <f>SUMPRODUCT(MID(0&amp;feed!H526,LARGE(INDEX(ISNUMBER(--MID(feed!H526,ROW($1:$19),1))*
ROW($1:$19),0),ROW($1:$19))+1,1)*10^ROW($1:$19)/10)</f>
        <v>1</v>
      </c>
      <c r="I599" t="str">
        <f>feed!I526</f>
        <v>Standard</v>
      </c>
      <c r="J599">
        <f>SUMPRODUCT(MID(0&amp;feed!J526,LARGE(INDEX(ISNUMBER(--MID(feed!J526,ROW($1:$19),1))*
ROW($1:$19),0),ROW($1:$19))+1,1)*10^ROW($1:$19)/10)</f>
        <v>48</v>
      </c>
      <c r="K599">
        <f>SUMPRODUCT(MID(0&amp;feed!K526,LARGE(INDEX(ISNUMBER(--MID(feed!K526,ROW($1:$19),1))*
ROW($1:$19),0),ROW($1:$19))+1,1)*10^ROW($1:$19)/10)</f>
        <v>10</v>
      </c>
      <c r="L599">
        <f>SUMPRODUCT(MID(0&amp;feed!L526,LARGE(INDEX(ISNUMBER(--MID(feed!L526,ROW($1:$19),1))*
ROW($1:$19),0),ROW($1:$19))+1,1)*10^ROW($1:$19)/10)</f>
        <v>8</v>
      </c>
      <c r="M599" t="str">
        <f>feed!M526</f>
        <v>Free Market</v>
      </c>
      <c r="N599">
        <f>SUMPRODUCT(MID(0&amp;feed!N526,LARGE(INDEX(ISNUMBER(--MID(feed!N526,ROW($1:$5),1))*
ROW($1:$5),0),ROW($1:$5))+1,1)*10^ROW($1:$5)/10)</f>
        <v>1207</v>
      </c>
      <c r="O599">
        <f>SUMPRODUCT(MID(0&amp;feed!O526,LARGE(INDEX(ISNUMBER(--MID(feed!O526,ROW($1:$5),1))*
ROW($1:$5),0),ROW($1:$5))+1,1)*10^ROW($1:$5)/10)</f>
        <v>85</v>
      </c>
      <c r="P599" t="str">
        <f>feed!P526</f>
        <v>Untapped</v>
      </c>
      <c r="Q599">
        <f>IF(P599=0,40, IF(P599="Depleted",0, IF(P599="Near Depletion",10, IF(P599="Plentiful",70, IF(P599="Untapped",90,"Error")))))</f>
        <v>90</v>
      </c>
      <c r="R599" t="str">
        <f>feed!Q526</f>
        <v>Small</v>
      </c>
      <c r="S599">
        <f>IF(R599="None",0, IF(R599="Meagre",1.5, IF(R599="Small",3, IF(R599="Mediocre",4.5, IF(R599="Somewhat Large",6, IF(R599="Large",7.5, IF(R599="Powerful",9, IF(R599="Very Powerful",10,"Error"))))))))</f>
        <v>3</v>
      </c>
      <c r="T599" t="str">
        <f>feed!R526</f>
        <v>Gran Colombia</v>
      </c>
      <c r="U599" t="str">
        <f>feed!S526</f>
        <v>United States</v>
      </c>
      <c r="V599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20471</v>
      </c>
      <c r="W599" t="str">
        <f>feed!U526</f>
        <v>http://blocgame.com/stats.php?id=64461</v>
      </c>
      <c r="X599" s="4">
        <f>SUMPRODUCT(MID(0&amp;feed!V526,LARGE(INDEX(ISNUMBER(--MID(feed!V526,ROW($1:$5),1))*
ROW($1:$5),0),ROW($1:$5))+1,1)*10^ROW($1:$5)/10)</f>
        <v>0</v>
      </c>
      <c r="Y599">
        <f>feed!W526</f>
        <v>0</v>
      </c>
      <c r="Z599" s="4">
        <f>V599-H599*750-K599*375-L599*375</f>
        <v>12971</v>
      </c>
      <c r="AA599" s="8">
        <f>V599/N599</f>
        <v>16.960231980115989</v>
      </c>
      <c r="AB599" s="4">
        <f>N599/6</f>
        <v>201.16666666666666</v>
      </c>
      <c r="AC599" s="4">
        <f>V599/6</f>
        <v>3411.8333333333335</v>
      </c>
    </row>
    <row r="600" spans="1:29" hidden="1" x14ac:dyDescent="0.25">
      <c r="A600" t="str">
        <f>feed!A720</f>
        <v>Qaramur</v>
      </c>
      <c r="B600" t="str">
        <f>feed!B720</f>
        <v>Qaram</v>
      </c>
      <c r="C600" t="str">
        <f>feed!C720</f>
        <v>The Order</v>
      </c>
      <c r="D600">
        <f>SUMPRODUCT(MID(0&amp;feed!D720,LARGE(INDEX(ISNUMBER(--MID(feed!D720,ROW($1:$19),1))*
ROW($1:$19),0),ROW($1:$19))+1,1)*10^ROW($1:$19)/10)</f>
        <v>41</v>
      </c>
      <c r="E600">
        <f>SUMPRODUCT(MID(0&amp;feed!E720,LARGE(INDEX(ISNUMBER(--MID(feed!E720,ROW($1:$19),1))*
ROW($1:$19),0),ROW($1:$19))+1,1)*10^ROW($1:$19)/10)</f>
        <v>0</v>
      </c>
      <c r="F600" t="str">
        <f>feed!F720</f>
        <v>Second World War surplus</v>
      </c>
      <c r="G600" t="str">
        <f>feed!G720</f>
        <v>Gandhi-like</v>
      </c>
      <c r="H600">
        <f>SUMPRODUCT(MID(0&amp;feed!H720,LARGE(INDEX(ISNUMBER(--MID(feed!H720,ROW($1:$19),1))*
ROW($1:$19),0),ROW($1:$19))+1,1)*10^ROW($1:$19)/10)</f>
        <v>1</v>
      </c>
      <c r="I600" t="str">
        <f>feed!I720</f>
        <v>Good</v>
      </c>
      <c r="J600">
        <f>SUMPRODUCT(MID(0&amp;feed!J720,LARGE(INDEX(ISNUMBER(--MID(feed!J720,ROW($1:$19),1))*
ROW($1:$19),0),ROW($1:$19))+1,1)*10^ROW($1:$19)/10)</f>
        <v>48</v>
      </c>
      <c r="K600">
        <f>SUMPRODUCT(MID(0&amp;feed!K720,LARGE(INDEX(ISNUMBER(--MID(feed!K720,ROW($1:$19),1))*
ROW($1:$19),0),ROW($1:$19))+1,1)*10^ROW($1:$19)/10)</f>
        <v>9</v>
      </c>
      <c r="L600">
        <f>SUMPRODUCT(MID(0&amp;feed!L720,LARGE(INDEX(ISNUMBER(--MID(feed!L720,ROW($1:$19),1))*
ROW($1:$19),0),ROW($1:$19))+1,1)*10^ROW($1:$19)/10)</f>
        <v>1</v>
      </c>
      <c r="M600" t="str">
        <f>feed!M720</f>
        <v>Mixed Economy</v>
      </c>
      <c r="N600">
        <f>SUMPRODUCT(MID(0&amp;feed!N720,LARGE(INDEX(ISNUMBER(--MID(feed!N720,ROW($1:$5),1))*
ROW($1:$5),0),ROW($1:$5))+1,1)*10^ROW($1:$5)/10)</f>
        <v>763</v>
      </c>
      <c r="O600">
        <f>SUMPRODUCT(MID(0&amp;feed!O720,LARGE(INDEX(ISNUMBER(--MID(feed!O720,ROW($1:$5),1))*
ROW($1:$5),0),ROW($1:$5))+1,1)*10^ROW($1:$5)/10)</f>
        <v>122</v>
      </c>
      <c r="P600" t="str">
        <f>feed!P720</f>
        <v>Untapped</v>
      </c>
      <c r="Q600">
        <f>IF(P600=0,40, IF(P600="Depleted",0, IF(P600="Near Depletion",10, IF(P600="Plentiful",70, IF(P600="Untapped",90,"Error")))))</f>
        <v>90</v>
      </c>
      <c r="R600" t="str">
        <f>feed!Q720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feed!R720</f>
        <v>The Subcontinent</v>
      </c>
      <c r="U600" t="str">
        <f>feed!S720</f>
        <v>Neutral</v>
      </c>
      <c r="V60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10292</v>
      </c>
      <c r="W600" t="str">
        <f>feed!U720</f>
        <v>http://blocgame.com/stats.php?id=62861</v>
      </c>
      <c r="X600" s="4">
        <f>SUMPRODUCT(MID(0&amp;feed!V720,LARGE(INDEX(ISNUMBER(--MID(feed!V720,ROW($1:$5),1))*
ROW($1:$5),0),ROW($1:$5))+1,1)*10^ROW($1:$5)/10)</f>
        <v>0</v>
      </c>
      <c r="Y600">
        <f>feed!W720</f>
        <v>0</v>
      </c>
      <c r="Z600" s="4">
        <f>V600-H600*750-K600*375-L600*375</f>
        <v>5792</v>
      </c>
      <c r="AA600" s="8">
        <f>V600/N600</f>
        <v>13.488859764089122</v>
      </c>
      <c r="AB600" s="4">
        <f>N600/6</f>
        <v>127.16666666666667</v>
      </c>
      <c r="AC600" s="4">
        <f>V600/6</f>
        <v>1715.3333333333333</v>
      </c>
    </row>
    <row r="601" spans="1:29" hidden="1" x14ac:dyDescent="0.25">
      <c r="A601" t="str">
        <f>feed!A707</f>
        <v>Arabstan</v>
      </c>
      <c r="B601" t="str">
        <f>feed!B707</f>
        <v>AxanderTheGreat</v>
      </c>
      <c r="C601" t="str">
        <f>feed!C707</f>
        <v>SPQR</v>
      </c>
      <c r="D601">
        <f>SUMPRODUCT(MID(0&amp;feed!D707,LARGE(INDEX(ISNUMBER(--MID(feed!D707,ROW($1:$19),1))*
ROW($1:$19),0),ROW($1:$19))+1,1)*10^ROW($1:$19)/10)</f>
        <v>2</v>
      </c>
      <c r="E601">
        <f>SUMPRODUCT(MID(0&amp;feed!E707,LARGE(INDEX(ISNUMBER(--MID(feed!E707,ROW($1:$19),1))*
ROW($1:$19),0),ROW($1:$19))+1,1)*10^ROW($1:$19)/10)</f>
        <v>0</v>
      </c>
      <c r="F601" t="str">
        <f>feed!F707</f>
        <v>Second World War surplus</v>
      </c>
      <c r="G601" t="str">
        <f>feed!G707</f>
        <v>Questionable</v>
      </c>
      <c r="H601">
        <f>SUMPRODUCT(MID(0&amp;feed!H707,LARGE(INDEX(ISNUMBER(--MID(feed!H707,ROW($1:$19),1))*
ROW($1:$19),0),ROW($1:$19))+1,1)*10^ROW($1:$19)/10)</f>
        <v>1</v>
      </c>
      <c r="I601" t="str">
        <f>feed!I707</f>
        <v>Standard</v>
      </c>
      <c r="J601">
        <f>SUMPRODUCT(MID(0&amp;feed!J707,LARGE(INDEX(ISNUMBER(--MID(feed!J707,ROW($1:$19),1))*
ROW($1:$19),0),ROW($1:$19))+1,1)*10^ROW($1:$19)/10)</f>
        <v>47</v>
      </c>
      <c r="K601">
        <f>SUMPRODUCT(MID(0&amp;feed!K707,LARGE(INDEX(ISNUMBER(--MID(feed!K707,ROW($1:$19),1))*
ROW($1:$19),0),ROW($1:$19))+1,1)*10^ROW($1:$19)/10)</f>
        <v>8</v>
      </c>
      <c r="L601">
        <f>SUMPRODUCT(MID(0&amp;feed!L707,LARGE(INDEX(ISNUMBER(--MID(feed!L707,ROW($1:$19),1))*
ROW($1:$19),0),ROW($1:$19))+1,1)*10^ROW($1:$19)/10)</f>
        <v>0</v>
      </c>
      <c r="M601" t="str">
        <f>feed!M707</f>
        <v>Mixed Economy</v>
      </c>
      <c r="N601">
        <f>SUMPRODUCT(MID(0&amp;feed!N707,LARGE(INDEX(ISNUMBER(--MID(feed!N707,ROW($1:$5),1))*
ROW($1:$5),0),ROW($1:$5))+1,1)*10^ROW($1:$5)/10)</f>
        <v>790</v>
      </c>
      <c r="O601">
        <f>SUMPRODUCT(MID(0&amp;feed!O707,LARGE(INDEX(ISNUMBER(--MID(feed!O707,ROW($1:$5),1))*
ROW($1:$5),0),ROW($1:$5))+1,1)*10^ROW($1:$5)/10)</f>
        <v>0</v>
      </c>
      <c r="P601" t="str">
        <f>feed!P707</f>
        <v>Untapped</v>
      </c>
      <c r="Q601">
        <f>IF(P601=0,40, IF(P601="Depleted",0, IF(P601="Near Depletion",10, IF(P601="Plentiful",70, IF(P601="Untapped",90,"Error")))))</f>
        <v>90</v>
      </c>
      <c r="R601" t="str">
        <f>feed!Q707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feed!R707</f>
        <v>Mesopotamia</v>
      </c>
      <c r="U601" t="str">
        <f>feed!S707</f>
        <v>Neutral</v>
      </c>
      <c r="V601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9360</v>
      </c>
      <c r="W601" t="str">
        <f>feed!U707</f>
        <v>http://blocgame.com/stats.php?id=61659</v>
      </c>
      <c r="X601" s="4">
        <f>SUMPRODUCT(MID(0&amp;feed!V707,LARGE(INDEX(ISNUMBER(--MID(feed!V707,ROW($1:$5),1))*
ROW($1:$5),0),ROW($1:$5))+1,1)*10^ROW($1:$5)/10)</f>
        <v>0</v>
      </c>
      <c r="Y601">
        <f>feed!W707</f>
        <v>0</v>
      </c>
      <c r="Z601" s="4">
        <f>V601-H601*750-K601*375-L601*375</f>
        <v>5610</v>
      </c>
      <c r="AA601" s="8">
        <f>V601/N601</f>
        <v>11.848101265822784</v>
      </c>
      <c r="AB601" s="4">
        <f>N601/6</f>
        <v>131.66666666666666</v>
      </c>
      <c r="AC601" s="4">
        <f>V601/6</f>
        <v>1560</v>
      </c>
    </row>
    <row r="602" spans="1:29" x14ac:dyDescent="0.25">
      <c r="A602" t="str">
        <f>feed!A1072</f>
        <v>Jibid</v>
      </c>
      <c r="B602" t="str">
        <f>feed!B1072</f>
        <v>Varramor</v>
      </c>
      <c r="C602" t="str">
        <f>feed!C1072</f>
        <v>The Order</v>
      </c>
      <c r="D602">
        <f>SUMPRODUCT(MID(0&amp;feed!D1072,LARGE(INDEX(ISNUMBER(--MID(feed!D1072,ROW($1:$19),1))*
ROW($1:$19),0),ROW($1:$19))+1,1)*10^ROW($1:$19)/10)</f>
        <v>69</v>
      </c>
      <c r="E602">
        <f>SUMPRODUCT(MID(0&amp;feed!E1072,LARGE(INDEX(ISNUMBER(--MID(feed!E1072,ROW($1:$19),1))*
ROW($1:$19),0),ROW($1:$19))+1,1)*10^ROW($1:$19)/10)</f>
        <v>0</v>
      </c>
      <c r="F602" t="str">
        <f>feed!F1072</f>
        <v>First World War surplus</v>
      </c>
      <c r="G602" t="str">
        <f>feed!G1072</f>
        <v>Gandhi-like</v>
      </c>
      <c r="H602">
        <f>SUMPRODUCT(MID(0&amp;feed!H1072,LARGE(INDEX(ISNUMBER(--MID(feed!H1072,ROW($1:$19),1))*
ROW($1:$19),0),ROW($1:$19))+1,1)*10^ROW($1:$19)/10)</f>
        <v>1</v>
      </c>
      <c r="I602" t="str">
        <f>feed!I1072</f>
        <v>Standard</v>
      </c>
      <c r="J602">
        <f>SUMPRODUCT(MID(0&amp;feed!J1072,LARGE(INDEX(ISNUMBER(--MID(feed!J1072,ROW($1:$19),1))*
ROW($1:$19),0),ROW($1:$19))+1,1)*10^ROW($1:$19)/10)</f>
        <v>11</v>
      </c>
      <c r="K602">
        <f>SUMPRODUCT(MID(0&amp;feed!K1072,LARGE(INDEX(ISNUMBER(--MID(feed!K1072,ROW($1:$19),1))*
ROW($1:$19),0),ROW($1:$19))+1,1)*10^ROW($1:$19)/10)</f>
        <v>10</v>
      </c>
      <c r="L602">
        <f>SUMPRODUCT(MID(0&amp;feed!L1072,LARGE(INDEX(ISNUMBER(--MID(feed!L1072,ROW($1:$19),1))*
ROW($1:$19),0),ROW($1:$19))+1,1)*10^ROW($1:$19)/10)</f>
        <v>1</v>
      </c>
      <c r="M602" t="str">
        <f>feed!M1072</f>
        <v>Central Planning</v>
      </c>
      <c r="N602">
        <f>SUMPRODUCT(MID(0&amp;feed!N1072,LARGE(INDEX(ISNUMBER(--MID(feed!N1072,ROW($1:$5),1))*
ROW($1:$5),0),ROW($1:$5))+1,1)*10^ROW($1:$5)/10)</f>
        <v>329</v>
      </c>
      <c r="O602">
        <f>SUMPRODUCT(MID(0&amp;feed!O1072,LARGE(INDEX(ISNUMBER(--MID(feed!O1072,ROW($1:$5),1))*
ROW($1:$5),0),ROW($1:$5))+1,1)*10^ROW($1:$5)/10)</f>
        <v>238</v>
      </c>
      <c r="P602" t="str">
        <f>feed!P1072</f>
        <v>Untapped</v>
      </c>
      <c r="Q602">
        <f>IF(P602=0,40, IF(P602="Depleted",0, IF(P602="Near Depletion",10, IF(P602="Plentiful",70, IF(P602="Untapped",90,"Error")))))</f>
        <v>90</v>
      </c>
      <c r="R602" t="str">
        <f>feed!Q1072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feed!R1072</f>
        <v>Indochina</v>
      </c>
      <c r="U602" t="str">
        <f>feed!S1072</f>
        <v>Soviet Union</v>
      </c>
      <c r="V60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26232</v>
      </c>
      <c r="W602" t="str">
        <f>feed!U1072</f>
        <v>http://blocgame.com/stats.php?id=65373</v>
      </c>
      <c r="X602" s="4">
        <f>SUMPRODUCT(MID(0&amp;feed!V1072,LARGE(INDEX(ISNUMBER(--MID(feed!V1072,ROW($1:$5),1))*
ROW($1:$5),0),ROW($1:$5))+1,1)*10^ROW($1:$5)/10)</f>
        <v>0</v>
      </c>
      <c r="Y602">
        <f>feed!W1072</f>
        <v>0</v>
      </c>
      <c r="Z602" s="4">
        <f>V602-H602*750-K602*375-L602*375</f>
        <v>21357</v>
      </c>
      <c r="AA602" s="8">
        <f>V602/N602</f>
        <v>79.732522796352583</v>
      </c>
      <c r="AB602" s="4">
        <f>N602/6</f>
        <v>54.833333333333336</v>
      </c>
      <c r="AC602" s="4">
        <f>V602/6</f>
        <v>4372</v>
      </c>
    </row>
    <row r="603" spans="1:29" hidden="1" x14ac:dyDescent="0.25">
      <c r="A603" t="str">
        <f>feed!A791</f>
        <v>Double A</v>
      </c>
      <c r="B603" t="str">
        <f>feed!B791</f>
        <v>alvin anakin</v>
      </c>
      <c r="C603">
        <f>feed!C791</f>
        <v>0</v>
      </c>
      <c r="D603">
        <f>SUMPRODUCT(MID(0&amp;feed!D791,LARGE(INDEX(ISNUMBER(--MID(feed!D791,ROW($1:$19),1))*
ROW($1:$19),0),ROW($1:$19))+1,1)*10^ROW($1:$19)/10)</f>
        <v>9</v>
      </c>
      <c r="E603">
        <f>SUMPRODUCT(MID(0&amp;feed!E791,LARGE(INDEX(ISNUMBER(--MID(feed!E791,ROW($1:$19),1))*
ROW($1:$19),0),ROW($1:$19))+1,1)*10^ROW($1:$19)/10)</f>
        <v>0</v>
      </c>
      <c r="F603" t="str">
        <f>feed!F791</f>
        <v>First World War surplus</v>
      </c>
      <c r="G603" t="str">
        <f>feed!G791</f>
        <v>Questionable</v>
      </c>
      <c r="H603">
        <f>SUMPRODUCT(MID(0&amp;feed!H791,LARGE(INDEX(ISNUMBER(--MID(feed!H791,ROW($1:$19),1))*
ROW($1:$19),0),ROW($1:$19))+1,1)*10^ROW($1:$19)/10)</f>
        <v>1</v>
      </c>
      <c r="I603" t="str">
        <f>feed!I791</f>
        <v>Undisciplined Rabble</v>
      </c>
      <c r="J603">
        <f>SUMPRODUCT(MID(0&amp;feed!J791,LARGE(INDEX(ISNUMBER(--MID(feed!J791,ROW($1:$19),1))*
ROW($1:$19),0),ROW($1:$19))+1,1)*10^ROW($1:$19)/10)</f>
        <v>47</v>
      </c>
      <c r="K603">
        <f>SUMPRODUCT(MID(0&amp;feed!K791,LARGE(INDEX(ISNUMBER(--MID(feed!K791,ROW($1:$19),1))*
ROW($1:$19),0),ROW($1:$19))+1,1)*10^ROW($1:$19)/10)</f>
        <v>7</v>
      </c>
      <c r="L603">
        <f>SUMPRODUCT(MID(0&amp;feed!L791,LARGE(INDEX(ISNUMBER(--MID(feed!L791,ROW($1:$19),1))*
ROW($1:$19),0),ROW($1:$19))+1,1)*10^ROW($1:$19)/10)</f>
        <v>6</v>
      </c>
      <c r="M603" t="str">
        <f>feed!M791</f>
        <v>Mixed Economy</v>
      </c>
      <c r="N603">
        <f>SUMPRODUCT(MID(0&amp;feed!N791,LARGE(INDEX(ISNUMBER(--MID(feed!N791,ROW($1:$5),1))*
ROW($1:$5),0),ROW($1:$5))+1,1)*10^ROW($1:$5)/10)</f>
        <v>618</v>
      </c>
      <c r="O603">
        <f>SUMPRODUCT(MID(0&amp;feed!O791,LARGE(INDEX(ISNUMBER(--MID(feed!O791,ROW($1:$5),1))*
ROW($1:$5),0),ROW($1:$5))+1,1)*10^ROW($1:$5)/10)</f>
        <v>439</v>
      </c>
      <c r="P603" t="str">
        <f>feed!P791</f>
        <v>Untapped</v>
      </c>
      <c r="Q603">
        <f>IF(P603=0,40, IF(P603="Depleted",0, IF(P603="Near Depletion",10, IF(P603="Plentiful",70, IF(P603="Untapped",90,"Error")))))</f>
        <v>90</v>
      </c>
      <c r="R603" t="str">
        <f>feed!Q791</f>
        <v>Small</v>
      </c>
      <c r="S603">
        <f>IF(R603="None",0, IF(R603="Meagre",1.5, IF(R603="Small",3, IF(R603="Mediocre",4.5, IF(R603="Somewhat Large",6, IF(R603="Large",7.5, IF(R603="Powerful",9, IF(R603="Very Powerful",10,"Error"))))))))</f>
        <v>3</v>
      </c>
      <c r="T603" t="str">
        <f>feed!R791</f>
        <v>Arabia</v>
      </c>
      <c r="U603" t="str">
        <f>feed!S791</f>
        <v>Neutral</v>
      </c>
      <c r="V60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5155</v>
      </c>
      <c r="W603" t="str">
        <f>feed!U791</f>
        <v>http://blocgame.com/stats.php?id=64615</v>
      </c>
      <c r="X603" s="4">
        <f>SUMPRODUCT(MID(0&amp;feed!V791,LARGE(INDEX(ISNUMBER(--MID(feed!V791,ROW($1:$5),1))*
ROW($1:$5),0),ROW($1:$5))+1,1)*10^ROW($1:$5)/10)</f>
        <v>0</v>
      </c>
      <c r="Y603">
        <f>feed!W791</f>
        <v>0</v>
      </c>
      <c r="Z603" s="4">
        <f>V603-H603*750-K603*375-L603*375</f>
        <v>-470</v>
      </c>
      <c r="AA603" s="8">
        <f>V603/N603</f>
        <v>8.3414239482200649</v>
      </c>
      <c r="AB603" s="4">
        <f>N603/6</f>
        <v>103</v>
      </c>
      <c r="AC603" s="4">
        <f>V603/6</f>
        <v>859.16666666666663</v>
      </c>
    </row>
    <row r="604" spans="1:29" hidden="1" x14ac:dyDescent="0.25">
      <c r="A604" t="str">
        <f>feed!A616</f>
        <v>NationalFreedom</v>
      </c>
      <c r="B604" t="str">
        <f>feed!B616</f>
        <v>Muhammad Ali</v>
      </c>
      <c r="C604" t="str">
        <f>feed!C616</f>
        <v>Brotherhood of Nod</v>
      </c>
      <c r="D604">
        <f>SUMPRODUCT(MID(0&amp;feed!D616,LARGE(INDEX(ISNUMBER(--MID(feed!D616,ROW($1:$19),1))*
ROW($1:$19),0),ROW($1:$19))+1,1)*10^ROW($1:$19)/10)</f>
        <v>2</v>
      </c>
      <c r="E604">
        <f>SUMPRODUCT(MID(0&amp;feed!E616,LARGE(INDEX(ISNUMBER(--MID(feed!E616,ROW($1:$19),1))*
ROW($1:$19),0),ROW($1:$19))+1,1)*10^ROW($1:$19)/10)</f>
        <v>0</v>
      </c>
      <c r="F604" t="str">
        <f>feed!F616</f>
        <v>First World War surplus</v>
      </c>
      <c r="G604" t="str">
        <f>feed!G616</f>
        <v>Normal</v>
      </c>
      <c r="H604">
        <f>SUMPRODUCT(MID(0&amp;feed!H616,LARGE(INDEX(ISNUMBER(--MID(feed!H616,ROW($1:$19),1))*
ROW($1:$19),0),ROW($1:$19))+1,1)*10^ROW($1:$19)/10)</f>
        <v>1</v>
      </c>
      <c r="I604" t="str">
        <f>feed!I616</f>
        <v>Standard</v>
      </c>
      <c r="J604">
        <f>SUMPRODUCT(MID(0&amp;feed!J616,LARGE(INDEX(ISNUMBER(--MID(feed!J616,ROW($1:$19),1))*
ROW($1:$19),0),ROW($1:$19))+1,1)*10^ROW($1:$19)/10)</f>
        <v>47</v>
      </c>
      <c r="K604">
        <f>SUMPRODUCT(MID(0&amp;feed!K616,LARGE(INDEX(ISNUMBER(--MID(feed!K616,ROW($1:$19),1))*
ROW($1:$19),0),ROW($1:$19))+1,1)*10^ROW($1:$19)/10)</f>
        <v>10</v>
      </c>
      <c r="L604">
        <f>SUMPRODUCT(MID(0&amp;feed!L616,LARGE(INDEX(ISNUMBER(--MID(feed!L616,ROW($1:$19),1))*
ROW($1:$19),0),ROW($1:$19))+1,1)*10^ROW($1:$19)/10)</f>
        <v>0</v>
      </c>
      <c r="M604" t="str">
        <f>feed!M616</f>
        <v>Mixed Economy</v>
      </c>
      <c r="N604">
        <f>SUMPRODUCT(MID(0&amp;feed!N616,LARGE(INDEX(ISNUMBER(--MID(feed!N616,ROW($1:$5),1))*
ROW($1:$5),0),ROW($1:$5))+1,1)*10^ROW($1:$5)/10)</f>
        <v>971</v>
      </c>
      <c r="O604">
        <f>SUMPRODUCT(MID(0&amp;feed!O616,LARGE(INDEX(ISNUMBER(--MID(feed!O616,ROW($1:$5),1))*
ROW($1:$5),0),ROW($1:$5))+1,1)*10^ROW($1:$5)/10)</f>
        <v>143</v>
      </c>
      <c r="P604" t="str">
        <f>feed!P616</f>
        <v>Untapped</v>
      </c>
      <c r="Q604">
        <f>IF(P604=0,40, IF(P604="Depleted",0, IF(P604="Near Depletion",10, IF(P604="Plentiful",70, IF(P604="Untapped",90,"Error")))))</f>
        <v>90</v>
      </c>
      <c r="R604" t="str">
        <f>feed!Q616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feed!R616</f>
        <v>Mesopotamia</v>
      </c>
      <c r="U604" t="str">
        <f>feed!S616</f>
        <v>Neutral</v>
      </c>
      <c r="V604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7393</v>
      </c>
      <c r="W604" t="str">
        <f>feed!U616</f>
        <v>http://blocgame.com/stats.php?id=62085</v>
      </c>
      <c r="X604" s="4">
        <f>SUMPRODUCT(MID(0&amp;feed!V616,LARGE(INDEX(ISNUMBER(--MID(feed!V616,ROW($1:$5),1))*
ROW($1:$5),0),ROW($1:$5))+1,1)*10^ROW($1:$5)/10)</f>
        <v>0</v>
      </c>
      <c r="Y604">
        <f>feed!W616</f>
        <v>0</v>
      </c>
      <c r="Z604" s="4">
        <f>V604-H604*750-K604*375-L604*375</f>
        <v>2893</v>
      </c>
      <c r="AA604" s="8">
        <f>V604/N604</f>
        <v>7.6138002059732237</v>
      </c>
      <c r="AB604" s="4">
        <f>N604/6</f>
        <v>161.83333333333334</v>
      </c>
      <c r="AC604" s="4">
        <f>V604/6</f>
        <v>1232.1666666666667</v>
      </c>
    </row>
    <row r="605" spans="1:29" hidden="1" x14ac:dyDescent="0.25">
      <c r="A605" t="str">
        <f>feed!A542</f>
        <v>UNIland</v>
      </c>
      <c r="B605" t="str">
        <f>feed!B542</f>
        <v>Anna5</v>
      </c>
      <c r="C605" t="str">
        <f>feed!C542</f>
        <v>SPQR</v>
      </c>
      <c r="D605">
        <f>SUMPRODUCT(MID(0&amp;feed!D542,LARGE(INDEX(ISNUMBER(--MID(feed!D542,ROW($1:$19),1))*
ROW($1:$19),0),ROW($1:$19))+1,1)*10^ROW($1:$19)/10)</f>
        <v>5</v>
      </c>
      <c r="E605">
        <f>SUMPRODUCT(MID(0&amp;feed!E542,LARGE(INDEX(ISNUMBER(--MID(feed!E542,ROW($1:$19),1))*
ROW($1:$19),0),ROW($1:$19))+1,1)*10^ROW($1:$19)/10)</f>
        <v>0</v>
      </c>
      <c r="F605" t="str">
        <f>feed!F542</f>
        <v>Finest of the 19th century</v>
      </c>
      <c r="G605" t="str">
        <f>feed!G542</f>
        <v>Good</v>
      </c>
      <c r="H605">
        <f>SUMPRODUCT(MID(0&amp;feed!H542,LARGE(INDEX(ISNUMBER(--MID(feed!H542,ROW($1:$19),1))*
ROW($1:$19),0),ROW($1:$19))+1,1)*10^ROW($1:$19)/10)</f>
        <v>1</v>
      </c>
      <c r="I605" t="str">
        <f>feed!I542</f>
        <v>Good</v>
      </c>
      <c r="J605">
        <f>SUMPRODUCT(MID(0&amp;feed!J542,LARGE(INDEX(ISNUMBER(--MID(feed!J542,ROW($1:$19),1))*
ROW($1:$19),0),ROW($1:$19))+1,1)*10^ROW($1:$19)/10)</f>
        <v>47</v>
      </c>
      <c r="K605">
        <f>SUMPRODUCT(MID(0&amp;feed!K542,LARGE(INDEX(ISNUMBER(--MID(feed!K542,ROW($1:$19),1))*
ROW($1:$19),0),ROW($1:$19))+1,1)*10^ROW($1:$19)/10)</f>
        <v>10</v>
      </c>
      <c r="L605">
        <f>SUMPRODUCT(MID(0&amp;feed!L542,LARGE(INDEX(ISNUMBER(--MID(feed!L542,ROW($1:$19),1))*
ROW($1:$19),0),ROW($1:$19))+1,1)*10^ROW($1:$19)/10)</f>
        <v>0</v>
      </c>
      <c r="M605" t="str">
        <f>feed!M542</f>
        <v>Mixed Economy</v>
      </c>
      <c r="N605">
        <f>SUMPRODUCT(MID(0&amp;feed!N542,LARGE(INDEX(ISNUMBER(--MID(feed!N542,ROW($1:$5),1))*
ROW($1:$5),0),ROW($1:$5))+1,1)*10^ROW($1:$5)/10)</f>
        <v>1163</v>
      </c>
      <c r="O605">
        <f>SUMPRODUCT(MID(0&amp;feed!O542,LARGE(INDEX(ISNUMBER(--MID(feed!O542,ROW($1:$5),1))*
ROW($1:$5),0),ROW($1:$5))+1,1)*10^ROW($1:$5)/10)</f>
        <v>0</v>
      </c>
      <c r="P605" t="str">
        <f>feed!P542</f>
        <v>Untapped</v>
      </c>
      <c r="Q605">
        <f>IF(P605=0,40, IF(P605="Depleted",0, IF(P605="Near Depletion",10, IF(P605="Plentiful",70, IF(P605="Untapped",90,"Error")))))</f>
        <v>90</v>
      </c>
      <c r="R605" t="str">
        <f>feed!Q542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feed!R542</f>
        <v>Persia</v>
      </c>
      <c r="U605" t="str">
        <f>feed!S542</f>
        <v>Neutral</v>
      </c>
      <c r="V605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6308</v>
      </c>
      <c r="W605" t="str">
        <f>feed!U542</f>
        <v>http://blocgame.com/stats.php?id=62192</v>
      </c>
      <c r="X605" s="4">
        <f>SUMPRODUCT(MID(0&amp;feed!V542,LARGE(INDEX(ISNUMBER(--MID(feed!V542,ROW($1:$5),1))*
ROW($1:$5),0),ROW($1:$5))+1,1)*10^ROW($1:$5)/10)</f>
        <v>0</v>
      </c>
      <c r="Y605">
        <f>feed!W542</f>
        <v>0</v>
      </c>
      <c r="Z605" s="4">
        <f>V605-H605*750-K605*375-L605*375</f>
        <v>1808</v>
      </c>
      <c r="AA605" s="8">
        <f>V605/N605</f>
        <v>5.4239036973344801</v>
      </c>
      <c r="AB605" s="4">
        <f>N605/6</f>
        <v>193.83333333333334</v>
      </c>
      <c r="AC605" s="4">
        <f>V605/6</f>
        <v>1051.3333333333333</v>
      </c>
    </row>
    <row r="606" spans="1:29" hidden="1" x14ac:dyDescent="0.25">
      <c r="A606" t="str">
        <f>feed!A603</f>
        <v>DevilsAndDemons</v>
      </c>
      <c r="B606" t="str">
        <f>feed!B603</f>
        <v>Andrew666</v>
      </c>
      <c r="C606">
        <f>feed!C603</f>
        <v>0</v>
      </c>
      <c r="D606">
        <f>SUMPRODUCT(MID(0&amp;feed!D603,LARGE(INDEX(ISNUMBER(--MID(feed!D603,ROW($1:$19),1))*
ROW($1:$19),0),ROW($1:$19))+1,1)*10^ROW($1:$19)/10)</f>
        <v>8</v>
      </c>
      <c r="E606">
        <f>SUMPRODUCT(MID(0&amp;feed!E603,LARGE(INDEX(ISNUMBER(--MID(feed!E603,ROW($1:$19),1))*
ROW($1:$19),0),ROW($1:$19))+1,1)*10^ROW($1:$19)/10)</f>
        <v>0</v>
      </c>
      <c r="F606" t="str">
        <f>feed!F603</f>
        <v>Finest of the 19th century</v>
      </c>
      <c r="G606" t="str">
        <f>feed!G603</f>
        <v>Normal</v>
      </c>
      <c r="H606">
        <f>SUMPRODUCT(MID(0&amp;feed!H603,LARGE(INDEX(ISNUMBER(--MID(feed!H603,ROW($1:$19),1))*
ROW($1:$19),0),ROW($1:$19))+1,1)*10^ROW($1:$19)/10)</f>
        <v>1</v>
      </c>
      <c r="I606" t="str">
        <f>feed!I603</f>
        <v>Standard</v>
      </c>
      <c r="J606">
        <f>SUMPRODUCT(MID(0&amp;feed!J603,LARGE(INDEX(ISNUMBER(--MID(feed!J603,ROW($1:$19),1))*
ROW($1:$19),0),ROW($1:$19))+1,1)*10^ROW($1:$19)/10)</f>
        <v>47</v>
      </c>
      <c r="K606">
        <f>SUMPRODUCT(MID(0&amp;feed!K603,LARGE(INDEX(ISNUMBER(--MID(feed!K603,ROW($1:$19),1))*
ROW($1:$19),0),ROW($1:$19))+1,1)*10^ROW($1:$19)/10)</f>
        <v>1</v>
      </c>
      <c r="L606">
        <f>SUMPRODUCT(MID(0&amp;feed!L603,LARGE(INDEX(ISNUMBER(--MID(feed!L603,ROW($1:$19),1))*
ROW($1:$19),0),ROW($1:$19))+1,1)*10^ROW($1:$19)/10)</f>
        <v>1</v>
      </c>
      <c r="M606" t="str">
        <f>feed!M603</f>
        <v>Mixed Economy</v>
      </c>
      <c r="N606">
        <f>SUMPRODUCT(MID(0&amp;feed!N603,LARGE(INDEX(ISNUMBER(--MID(feed!N603,ROW($1:$5),1))*
ROW($1:$5),0),ROW($1:$5))+1,1)*10^ROW($1:$5)/10)</f>
        <v>992</v>
      </c>
      <c r="O606">
        <f>SUMPRODUCT(MID(0&amp;feed!O603,LARGE(INDEX(ISNUMBER(--MID(feed!O603,ROW($1:$5),1))*
ROW($1:$5),0),ROW($1:$5))+1,1)*10^ROW($1:$5)/10)</f>
        <v>0</v>
      </c>
      <c r="P606" t="str">
        <f>feed!P603</f>
        <v>Untapped</v>
      </c>
      <c r="Q606">
        <f>IF(P606=0,40, IF(P606="Depleted",0, IF(P606="Near Depletion",10, IF(P606="Plentiful",70, IF(P606="Untapped",90,"Error")))))</f>
        <v>90</v>
      </c>
      <c r="R606" t="str">
        <f>feed!Q603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feed!R603</f>
        <v>Arabia</v>
      </c>
      <c r="U606" t="str">
        <f>feed!S603</f>
        <v>Neutral</v>
      </c>
      <c r="V60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1386</v>
      </c>
      <c r="W606" t="str">
        <f>feed!U603</f>
        <v>http://blocgame.com/stats.php?id=64116</v>
      </c>
      <c r="X606" s="4">
        <f>SUMPRODUCT(MID(0&amp;feed!V603,LARGE(INDEX(ISNUMBER(--MID(feed!V603,ROW($1:$5),1))*
ROW($1:$5),0),ROW($1:$5))+1,1)*10^ROW($1:$5)/10)</f>
        <v>0</v>
      </c>
      <c r="Y606">
        <f>feed!W603</f>
        <v>0</v>
      </c>
      <c r="Z606" s="4">
        <f>V606-H606*750-K606*375-L606*375</f>
        <v>-114</v>
      </c>
      <c r="AA606" s="8">
        <f>V606/N606</f>
        <v>1.3971774193548387</v>
      </c>
      <c r="AB606" s="4">
        <f>N606/6</f>
        <v>165.33333333333334</v>
      </c>
      <c r="AC606" s="4">
        <f>V606/6</f>
        <v>231</v>
      </c>
    </row>
    <row r="607" spans="1:29" hidden="1" x14ac:dyDescent="0.25">
      <c r="A607" t="str">
        <f>feed!A435</f>
        <v>AfganiBoy</v>
      </c>
      <c r="B607" t="str">
        <f>feed!B435</f>
        <v>CrazyDima</v>
      </c>
      <c r="C607" t="str">
        <f>feed!C435</f>
        <v>The United Nations</v>
      </c>
      <c r="D607">
        <f>SUMPRODUCT(MID(0&amp;feed!D435,LARGE(INDEX(ISNUMBER(--MID(feed!D435,ROW($1:$19),1))*
ROW($1:$19),0),ROW($1:$19))+1,1)*10^ROW($1:$19)/10)</f>
        <v>8</v>
      </c>
      <c r="E607">
        <f>SUMPRODUCT(MID(0&amp;feed!E435,LARGE(INDEX(ISNUMBER(--MID(feed!E435,ROW($1:$19),1))*
ROW($1:$19),0),ROW($1:$19))+1,1)*10^ROW($1:$19)/10)</f>
        <v>0</v>
      </c>
      <c r="F607" t="str">
        <f>feed!F435</f>
        <v>Finest of the 19th century</v>
      </c>
      <c r="G607" t="str">
        <f>feed!G435</f>
        <v>Questionable</v>
      </c>
      <c r="H607">
        <f>SUMPRODUCT(MID(0&amp;feed!H435,LARGE(INDEX(ISNUMBER(--MID(feed!H435,ROW($1:$19),1))*
ROW($1:$19),0),ROW($1:$19))+1,1)*10^ROW($1:$19)/10)</f>
        <v>1</v>
      </c>
      <c r="I607" t="str">
        <f>feed!I435</f>
        <v>Good</v>
      </c>
      <c r="J607">
        <f>SUMPRODUCT(MID(0&amp;feed!J435,LARGE(INDEX(ISNUMBER(--MID(feed!J435,ROW($1:$19),1))*
ROW($1:$19),0),ROW($1:$19))+1,1)*10^ROW($1:$19)/10)</f>
        <v>47</v>
      </c>
      <c r="K607">
        <f>SUMPRODUCT(MID(0&amp;feed!K435,LARGE(INDEX(ISNUMBER(--MID(feed!K435,ROW($1:$19),1))*
ROW($1:$19),0),ROW($1:$19))+1,1)*10^ROW($1:$19)/10)</f>
        <v>3</v>
      </c>
      <c r="L607">
        <f>SUMPRODUCT(MID(0&amp;feed!L435,LARGE(INDEX(ISNUMBER(--MID(feed!L435,ROW($1:$19),1))*
ROW($1:$19),0),ROW($1:$19))+1,1)*10^ROW($1:$19)/10)</f>
        <v>0</v>
      </c>
      <c r="M607" t="str">
        <f>feed!M435</f>
        <v>Mixed Economy</v>
      </c>
      <c r="N607">
        <f>SUMPRODUCT(MID(0&amp;feed!N435,LARGE(INDEX(ISNUMBER(--MID(feed!N435,ROW($1:$5),1))*
ROW($1:$5),0),ROW($1:$5))+1,1)*10^ROW($1:$5)/10)</f>
        <v>1535</v>
      </c>
      <c r="O607">
        <f>SUMPRODUCT(MID(0&amp;feed!O435,LARGE(INDEX(ISNUMBER(--MID(feed!O435,ROW($1:$5),1))*
ROW($1:$5),0),ROW($1:$5))+1,1)*10^ROW($1:$5)/10)</f>
        <v>0</v>
      </c>
      <c r="P607" t="str">
        <f>feed!P435</f>
        <v>Untapped</v>
      </c>
      <c r="Q607">
        <f>IF(P607=0,40, IF(P607="Depleted",0, IF(P607="Near Depletion",10, IF(P607="Plentiful",70, IF(P607="Untapped",90,"Error")))))</f>
        <v>90</v>
      </c>
      <c r="R607" t="str">
        <f>feed!Q435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feed!R435</f>
        <v>Mesopotamia</v>
      </c>
      <c r="U607" t="str">
        <f>feed!S435</f>
        <v>Neutral</v>
      </c>
      <c r="V607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1763</v>
      </c>
      <c r="W607" t="str">
        <f>feed!U435</f>
        <v>http://blocgame.com/stats.php?id=62098</v>
      </c>
      <c r="X607" s="4">
        <f>SUMPRODUCT(MID(0&amp;feed!V435,LARGE(INDEX(ISNUMBER(--MID(feed!V435,ROW($1:$5),1))*
ROW($1:$5),0),ROW($1:$5))+1,1)*10^ROW($1:$5)/10)</f>
        <v>0</v>
      </c>
      <c r="Y607">
        <f>feed!W435</f>
        <v>0</v>
      </c>
      <c r="Z607" s="4">
        <f>V607-H607*750-K607*375-L607*375</f>
        <v>-112</v>
      </c>
      <c r="AA607" s="8">
        <f>V607/N607</f>
        <v>1.1485342019543974</v>
      </c>
      <c r="AB607" s="4">
        <f>N607/6</f>
        <v>255.83333333333334</v>
      </c>
      <c r="AC607" s="4">
        <f>V607/6</f>
        <v>293.83333333333331</v>
      </c>
    </row>
    <row r="608" spans="1:29" hidden="1" x14ac:dyDescent="0.25">
      <c r="A608" t="str">
        <f>feed!A873</f>
        <v>Shautes</v>
      </c>
      <c r="B608" t="str">
        <f>feed!B873</f>
        <v>Vandimire</v>
      </c>
      <c r="C608" t="str">
        <f>feed!C873</f>
        <v>USRGC</v>
      </c>
      <c r="D608">
        <f>SUMPRODUCT(MID(0&amp;feed!D873,LARGE(INDEX(ISNUMBER(--MID(feed!D873,ROW($1:$19),1))*
ROW($1:$19),0),ROW($1:$19))+1,1)*10^ROW($1:$19)/10)</f>
        <v>14</v>
      </c>
      <c r="E608">
        <f>SUMPRODUCT(MID(0&amp;feed!E873,LARGE(INDEX(ISNUMBER(--MID(feed!E873,ROW($1:$19),1))*
ROW($1:$19),0),ROW($1:$19))+1,1)*10^ROW($1:$19)/10)</f>
        <v>0</v>
      </c>
      <c r="F608" t="str">
        <f>feed!F873</f>
        <v>First World War surplus</v>
      </c>
      <c r="G608" t="str">
        <f>feed!G873</f>
        <v>Gandhi-like</v>
      </c>
      <c r="H608">
        <f>SUMPRODUCT(MID(0&amp;feed!H873,LARGE(INDEX(ISNUMBER(--MID(feed!H873,ROW($1:$19),1))*
ROW($1:$19),0),ROW($1:$19))+1,1)*10^ROW($1:$19)/10)</f>
        <v>1</v>
      </c>
      <c r="I608" t="str">
        <f>feed!I873</f>
        <v>Good</v>
      </c>
      <c r="J608">
        <f>SUMPRODUCT(MID(0&amp;feed!J873,LARGE(INDEX(ISNUMBER(--MID(feed!J873,ROW($1:$19),1))*
ROW($1:$19),0),ROW($1:$19))+1,1)*10^ROW($1:$19)/10)</f>
        <v>45</v>
      </c>
      <c r="K608">
        <f>SUMPRODUCT(MID(0&amp;feed!K873,LARGE(INDEX(ISNUMBER(--MID(feed!K873,ROW($1:$19),1))*
ROW($1:$19),0),ROW($1:$19))+1,1)*10^ROW($1:$19)/10)</f>
        <v>3</v>
      </c>
      <c r="L608">
        <f>SUMPRODUCT(MID(0&amp;feed!L873,LARGE(INDEX(ISNUMBER(--MID(feed!L873,ROW($1:$19),1))*
ROW($1:$19),0),ROW($1:$19))+1,1)*10^ROW($1:$19)/10)</f>
        <v>1</v>
      </c>
      <c r="M608" t="str">
        <f>feed!M873</f>
        <v>Mixed Economy</v>
      </c>
      <c r="N608">
        <f>SUMPRODUCT(MID(0&amp;feed!N873,LARGE(INDEX(ISNUMBER(--MID(feed!N873,ROW($1:$5),1))*
ROW($1:$5),0),ROW($1:$5))+1,1)*10^ROW($1:$5)/10)</f>
        <v>480</v>
      </c>
      <c r="O608">
        <f>SUMPRODUCT(MID(0&amp;feed!O873,LARGE(INDEX(ISNUMBER(--MID(feed!O873,ROW($1:$5),1))*
ROW($1:$5),0),ROW($1:$5))+1,1)*10^ROW($1:$5)/10)</f>
        <v>208</v>
      </c>
      <c r="P608" t="str">
        <f>feed!P873</f>
        <v>Untapped</v>
      </c>
      <c r="Q608">
        <f>IF(P608=0,40, IF(P608="Depleted",0, IF(P608="Near Depletion",10, IF(P608="Plentiful",70, IF(P608="Untapped",90,"Error")))))</f>
        <v>90</v>
      </c>
      <c r="R608" t="str">
        <f>feed!Q873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feed!R873</f>
        <v>Gran Colombia</v>
      </c>
      <c r="U608" t="str">
        <f>feed!S873</f>
        <v>Neutral</v>
      </c>
      <c r="V608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18441</v>
      </c>
      <c r="W608" t="str">
        <f>feed!U873</f>
        <v>http://blocgame.com/stats.php?id=65472</v>
      </c>
      <c r="X608" s="4">
        <f>SUMPRODUCT(MID(0&amp;feed!V873,LARGE(INDEX(ISNUMBER(--MID(feed!V873,ROW($1:$5),1))*
ROW($1:$5),0),ROW($1:$5))+1,1)*10^ROW($1:$5)/10)</f>
        <v>0</v>
      </c>
      <c r="Y608">
        <f>feed!W873</f>
        <v>0</v>
      </c>
      <c r="Z608" s="4">
        <f>V608-H608*750-K608*375-L608*375</f>
        <v>16191</v>
      </c>
      <c r="AA608" s="8">
        <f>V608/N608</f>
        <v>38.418750000000003</v>
      </c>
      <c r="AB608" s="4">
        <f>N608/6</f>
        <v>80</v>
      </c>
      <c r="AC608" s="4">
        <f>V608/6</f>
        <v>3073.5</v>
      </c>
    </row>
    <row r="609" spans="1:29" hidden="1" x14ac:dyDescent="0.25">
      <c r="A609" t="str">
        <f>feed!A594</f>
        <v>DaSanese</v>
      </c>
      <c r="B609" t="str">
        <f>feed!B594</f>
        <v>DaSa</v>
      </c>
      <c r="C609" t="str">
        <f>feed!C594</f>
        <v>The Order</v>
      </c>
      <c r="D609">
        <f>SUMPRODUCT(MID(0&amp;feed!D594,LARGE(INDEX(ISNUMBER(--MID(feed!D594,ROW($1:$19),1))*
ROW($1:$19),0),ROW($1:$19))+1,1)*10^ROW($1:$19)/10)</f>
        <v>36</v>
      </c>
      <c r="E609">
        <f>SUMPRODUCT(MID(0&amp;feed!E594,LARGE(INDEX(ISNUMBER(--MID(feed!E594,ROW($1:$19),1))*
ROW($1:$19),0),ROW($1:$19))+1,1)*10^ROW($1:$19)/10)</f>
        <v>0</v>
      </c>
      <c r="F609" t="str">
        <f>feed!F594</f>
        <v>First World War surplus</v>
      </c>
      <c r="G609" t="str">
        <f>feed!G594</f>
        <v>Gandhi-like</v>
      </c>
      <c r="H609">
        <f>SUMPRODUCT(MID(0&amp;feed!H594,LARGE(INDEX(ISNUMBER(--MID(feed!H594,ROW($1:$19),1))*
ROW($1:$19),0),ROW($1:$19))+1,1)*10^ROW($1:$19)/10)</f>
        <v>1</v>
      </c>
      <c r="I609" t="str">
        <f>feed!I594</f>
        <v>Poor</v>
      </c>
      <c r="J609">
        <f>SUMPRODUCT(MID(0&amp;feed!J594,LARGE(INDEX(ISNUMBER(--MID(feed!J594,ROW($1:$19),1))*
ROW($1:$19),0),ROW($1:$19))+1,1)*10^ROW($1:$19)/10)</f>
        <v>45</v>
      </c>
      <c r="K609">
        <f>SUMPRODUCT(MID(0&amp;feed!K594,LARGE(INDEX(ISNUMBER(--MID(feed!K594,ROW($1:$19),1))*
ROW($1:$19),0),ROW($1:$19))+1,1)*10^ROW($1:$19)/10)</f>
        <v>6</v>
      </c>
      <c r="L609">
        <f>SUMPRODUCT(MID(0&amp;feed!L594,LARGE(INDEX(ISNUMBER(--MID(feed!L594,ROW($1:$19),1))*
ROW($1:$19),0),ROW($1:$19))+1,1)*10^ROW($1:$19)/10)</f>
        <v>2</v>
      </c>
      <c r="M609" t="str">
        <f>feed!M594</f>
        <v>Central Planning</v>
      </c>
      <c r="N609">
        <f>SUMPRODUCT(MID(0&amp;feed!N594,LARGE(INDEX(ISNUMBER(--MID(feed!N594,ROW($1:$5),1))*
ROW($1:$5),0),ROW($1:$5))+1,1)*10^ROW($1:$5)/10)</f>
        <v>1014</v>
      </c>
      <c r="O609">
        <f>SUMPRODUCT(MID(0&amp;feed!O594,LARGE(INDEX(ISNUMBER(--MID(feed!O594,ROW($1:$5),1))*
ROW($1:$5),0),ROW($1:$5))+1,1)*10^ROW($1:$5)/10)</f>
        <v>356</v>
      </c>
      <c r="P609" t="str">
        <f>feed!P594</f>
        <v>Untapped</v>
      </c>
      <c r="Q609">
        <f>IF(P609=0,40, IF(P609="Depleted",0, IF(P609="Near Depletion",10, IF(P609="Plentiful",70, IF(P609="Untapped",90,"Error")))))</f>
        <v>90</v>
      </c>
      <c r="R609" t="str">
        <f>feed!Q594</f>
        <v>Large</v>
      </c>
      <c r="S609">
        <f>IF(R609="None",0, IF(R609="Meagre",1.5, IF(R609="Small",3, IF(R609="Mediocre",4.5, IF(R609="Somewhat Large",6, IF(R609="Large",7.5, IF(R609="Powerful",9, IF(R609="Very Powerful",10,"Error"))))))))</f>
        <v>7.5</v>
      </c>
      <c r="T609" t="str">
        <f>feed!R594</f>
        <v>Amazonia</v>
      </c>
      <c r="U609" t="str">
        <f>feed!S594</f>
        <v>Soviet Union</v>
      </c>
      <c r="V609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19800</v>
      </c>
      <c r="W609" t="str">
        <f>feed!U594</f>
        <v>http://blocgame.com/stats.php?id=64610</v>
      </c>
      <c r="X609" s="4">
        <f>SUMPRODUCT(MID(0&amp;feed!V594,LARGE(INDEX(ISNUMBER(--MID(feed!V594,ROW($1:$5),1))*
ROW($1:$5),0),ROW($1:$5))+1,1)*10^ROW($1:$5)/10)</f>
        <v>0</v>
      </c>
      <c r="Y609">
        <f>feed!W594</f>
        <v>0</v>
      </c>
      <c r="Z609" s="4">
        <f>V609-H609*750-K609*375-L609*375</f>
        <v>16050</v>
      </c>
      <c r="AA609" s="8">
        <f>V609/N609</f>
        <v>19.526627218934912</v>
      </c>
      <c r="AB609" s="4">
        <f>N609/6</f>
        <v>169</v>
      </c>
      <c r="AC609" s="4">
        <f>V609/6</f>
        <v>3300</v>
      </c>
    </row>
    <row r="610" spans="1:29" hidden="1" x14ac:dyDescent="0.25">
      <c r="A610" t="str">
        <f>feed!A568</f>
        <v>DickKickem</v>
      </c>
      <c r="B610" t="str">
        <f>feed!B568</f>
        <v>SirReginaldDickface</v>
      </c>
      <c r="C610" t="str">
        <f>feed!C568</f>
        <v>The Order</v>
      </c>
      <c r="D610">
        <f>SUMPRODUCT(MID(0&amp;feed!D568,LARGE(INDEX(ISNUMBER(--MID(feed!D568,ROW($1:$19),1))*
ROW($1:$19),0),ROW($1:$19))+1,1)*10^ROW($1:$19)/10)</f>
        <v>59</v>
      </c>
      <c r="E610">
        <f>SUMPRODUCT(MID(0&amp;feed!E568,LARGE(INDEX(ISNUMBER(--MID(feed!E568,ROW($1:$19),1))*
ROW($1:$19),0),ROW($1:$19))+1,1)*10^ROW($1:$19)/10)</f>
        <v>0</v>
      </c>
      <c r="F610" t="str">
        <f>feed!F568</f>
        <v>Second World War surplus</v>
      </c>
      <c r="G610" t="str">
        <f>feed!G568</f>
        <v>Gandhi-like</v>
      </c>
      <c r="H610">
        <f>SUMPRODUCT(MID(0&amp;feed!H568,LARGE(INDEX(ISNUMBER(--MID(feed!H568,ROW($1:$19),1))*
ROW($1:$19),0),ROW($1:$19))+1,1)*10^ROW($1:$19)/10)</f>
        <v>1</v>
      </c>
      <c r="I610" t="str">
        <f>feed!I568</f>
        <v>Undisciplined Rabble</v>
      </c>
      <c r="J610">
        <f>SUMPRODUCT(MID(0&amp;feed!J568,LARGE(INDEX(ISNUMBER(--MID(feed!J568,ROW($1:$19),1))*
ROW($1:$19),0),ROW($1:$19))+1,1)*10^ROW($1:$19)/10)</f>
        <v>45</v>
      </c>
      <c r="K610">
        <f>SUMPRODUCT(MID(0&amp;feed!K568,LARGE(INDEX(ISNUMBER(--MID(feed!K568,ROW($1:$19),1))*
ROW($1:$19),0),ROW($1:$19))+1,1)*10^ROW($1:$19)/10)</f>
        <v>12</v>
      </c>
      <c r="L610">
        <f>SUMPRODUCT(MID(0&amp;feed!L568,LARGE(INDEX(ISNUMBER(--MID(feed!L568,ROW($1:$19),1))*
ROW($1:$19),0),ROW($1:$19))+1,1)*10^ROW($1:$19)/10)</f>
        <v>3</v>
      </c>
      <c r="M610" t="str">
        <f>feed!M568</f>
        <v>Mixed Economy</v>
      </c>
      <c r="N610">
        <f>SUMPRODUCT(MID(0&amp;feed!N568,LARGE(INDEX(ISNUMBER(--MID(feed!N568,ROW($1:$5),1))*
ROW($1:$5),0),ROW($1:$5))+1,1)*10^ROW($1:$5)/10)</f>
        <v>1087</v>
      </c>
      <c r="O610">
        <f>SUMPRODUCT(MID(0&amp;feed!O568,LARGE(INDEX(ISNUMBER(--MID(feed!O568,ROW($1:$5),1))*
ROW($1:$5),0),ROW($1:$5))+1,1)*10^ROW($1:$5)/10)</f>
        <v>453</v>
      </c>
      <c r="P610" t="str">
        <f>feed!P568</f>
        <v>Untapped</v>
      </c>
      <c r="Q610">
        <f>IF(P610=0,40, IF(P610="Depleted",0, IF(P610="Near Depletion",10, IF(P610="Plentiful",70, IF(P610="Untapped",90,"Error")))))</f>
        <v>90</v>
      </c>
      <c r="R610" t="str">
        <f>feed!Q568</f>
        <v>Small</v>
      </c>
      <c r="S610">
        <f>IF(R610="None",0, IF(R610="Meagre",1.5, IF(R610="Small",3, IF(R610="Mediocre",4.5, IF(R610="Somewhat Large",6, IF(R610="Large",7.5, IF(R610="Powerful",9, IF(R610="Very Powerful",10,"Error"))))))))</f>
        <v>3</v>
      </c>
      <c r="T610" t="str">
        <f>feed!R568</f>
        <v>Pacific Rim</v>
      </c>
      <c r="U610" t="str">
        <f>feed!S568</f>
        <v>Neutral</v>
      </c>
      <c r="V610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10" t="str">
        <f>feed!U568</f>
        <v>http://blocgame.com/stats.php?id=59772</v>
      </c>
      <c r="X610" s="4">
        <f>SUMPRODUCT(MID(0&amp;feed!V568,LARGE(INDEX(ISNUMBER(--MID(feed!V568,ROW($1:$5),1))*
ROW($1:$5),0),ROW($1:$5))+1,1)*10^ROW($1:$5)/10)</f>
        <v>0</v>
      </c>
      <c r="Y610">
        <f>feed!W568</f>
        <v>0</v>
      </c>
      <c r="Z610" s="4">
        <f>V610-H610*750-K610*375-L610*375</f>
        <v>13625</v>
      </c>
      <c r="AA610" s="8">
        <f>V610/N610</f>
        <v>18.399264029438822</v>
      </c>
      <c r="AB610" s="4">
        <f>N610/6</f>
        <v>181.16666666666666</v>
      </c>
      <c r="AC610" s="4">
        <f>V610/6</f>
        <v>3333.3333333333335</v>
      </c>
    </row>
    <row r="611" spans="1:29" hidden="1" x14ac:dyDescent="0.25">
      <c r="A611" t="str">
        <f>feed!A634</f>
        <v>Trade Economics</v>
      </c>
      <c r="B611" t="str">
        <f>feed!B634</f>
        <v>Gen. Internet</v>
      </c>
      <c r="C611">
        <f>feed!C634</f>
        <v>0</v>
      </c>
      <c r="D611">
        <f>SUMPRODUCT(MID(0&amp;feed!D634,LARGE(INDEX(ISNUMBER(--MID(feed!D634,ROW($1:$19),1))*
ROW($1:$19),0),ROW($1:$19))+1,1)*10^ROW($1:$19)/10)</f>
        <v>2</v>
      </c>
      <c r="E611">
        <f>SUMPRODUCT(MID(0&amp;feed!E634,LARGE(INDEX(ISNUMBER(--MID(feed!E634,ROW($1:$19),1))*
ROW($1:$19),0),ROW($1:$19))+1,1)*10^ROW($1:$19)/10)</f>
        <v>0</v>
      </c>
      <c r="F611" t="str">
        <f>feed!F634</f>
        <v>Finest of the 19th century</v>
      </c>
      <c r="G611" t="str">
        <f>feed!G634</f>
        <v>Gandhi-like</v>
      </c>
      <c r="H611">
        <f>SUMPRODUCT(MID(0&amp;feed!H634,LARGE(INDEX(ISNUMBER(--MID(feed!H634,ROW($1:$19),1))*
ROW($1:$19),0),ROW($1:$19))+1,1)*10^ROW($1:$19)/10)</f>
        <v>1</v>
      </c>
      <c r="I611" t="str">
        <f>feed!I634</f>
        <v>Standard</v>
      </c>
      <c r="J611">
        <f>SUMPRODUCT(MID(0&amp;feed!J634,LARGE(INDEX(ISNUMBER(--MID(feed!J634,ROW($1:$19),1))*
ROW($1:$19),0),ROW($1:$19))+1,1)*10^ROW($1:$19)/10)</f>
        <v>44</v>
      </c>
      <c r="K611">
        <f>SUMPRODUCT(MID(0&amp;feed!K634,LARGE(INDEX(ISNUMBER(--MID(feed!K634,ROW($1:$19),1))*
ROW($1:$19),0),ROW($1:$19))+1,1)*10^ROW($1:$19)/10)</f>
        <v>5</v>
      </c>
      <c r="L611">
        <f>SUMPRODUCT(MID(0&amp;feed!L634,LARGE(INDEX(ISNUMBER(--MID(feed!L634,ROW($1:$19),1))*
ROW($1:$19),0),ROW($1:$19))+1,1)*10^ROW($1:$19)/10)</f>
        <v>1</v>
      </c>
      <c r="M611" t="str">
        <f>feed!M634</f>
        <v>Mixed Economy</v>
      </c>
      <c r="N611">
        <f>SUMPRODUCT(MID(0&amp;feed!N634,LARGE(INDEX(ISNUMBER(--MID(feed!N634,ROW($1:$5),1))*
ROW($1:$5),0),ROW($1:$5))+1,1)*10^ROW($1:$5)/10)</f>
        <v>938</v>
      </c>
      <c r="O611">
        <f>SUMPRODUCT(MID(0&amp;feed!O634,LARGE(INDEX(ISNUMBER(--MID(feed!O634,ROW($1:$5),1))*
ROW($1:$5),0),ROW($1:$5))+1,1)*10^ROW($1:$5)/10)</f>
        <v>268</v>
      </c>
      <c r="P611" t="str">
        <f>feed!P634</f>
        <v>Untapped</v>
      </c>
      <c r="Q611">
        <f>IF(P611=0,40, IF(P611="Depleted",0, IF(P611="Near Depletion",10, IF(P611="Plentiful",70, IF(P611="Untapped",90,"Error")))))</f>
        <v>90</v>
      </c>
      <c r="R611" t="str">
        <f>feed!Q634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feed!R634</f>
        <v>Caribbean</v>
      </c>
      <c r="U611" t="str">
        <f>feed!S634</f>
        <v>Neutral</v>
      </c>
      <c r="V61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22588</v>
      </c>
      <c r="W611" t="str">
        <f>feed!U634</f>
        <v>http://blocgame.com/stats.php?id=65164</v>
      </c>
      <c r="X611" s="4">
        <f>SUMPRODUCT(MID(0&amp;feed!V634,LARGE(INDEX(ISNUMBER(--MID(feed!V634,ROW($1:$5),1))*
ROW($1:$5),0),ROW($1:$5))+1,1)*10^ROW($1:$5)/10)</f>
        <v>0</v>
      </c>
      <c r="Y611">
        <f>feed!W634</f>
        <v>0</v>
      </c>
      <c r="Z611" s="4">
        <f>V611-H611*750-K611*375-L611*375</f>
        <v>19588</v>
      </c>
      <c r="AA611" s="8">
        <f>V611/N611</f>
        <v>24.081023454157783</v>
      </c>
      <c r="AB611" s="4">
        <f>N611/6</f>
        <v>156.33333333333334</v>
      </c>
      <c r="AC611" s="4">
        <f>V611/6</f>
        <v>3764.6666666666665</v>
      </c>
    </row>
    <row r="612" spans="1:29" hidden="1" x14ac:dyDescent="0.25">
      <c r="A612" t="str">
        <f>feed!A218</f>
        <v>Targaria</v>
      </c>
      <c r="B612" t="str">
        <f>feed!B218</f>
        <v>i0i0i0</v>
      </c>
      <c r="C612" t="str">
        <f>feed!C218</f>
        <v>SPQR</v>
      </c>
      <c r="D612">
        <f>SUMPRODUCT(MID(0&amp;feed!D218,LARGE(INDEX(ISNUMBER(--MID(feed!D218,ROW($1:$19),1))*
ROW($1:$19),0),ROW($1:$19))+1,1)*10^ROW($1:$19)/10)</f>
        <v>1</v>
      </c>
      <c r="E612">
        <f>SUMPRODUCT(MID(0&amp;feed!E218,LARGE(INDEX(ISNUMBER(--MID(feed!E218,ROW($1:$19),1))*
ROW($1:$19),0),ROW($1:$19))+1,1)*10^ROW($1:$19)/10)</f>
        <v>0</v>
      </c>
      <c r="F612" t="str">
        <f>feed!F218</f>
        <v>First World War surplus</v>
      </c>
      <c r="G612" t="str">
        <f>feed!G218</f>
        <v>Gandhi-like</v>
      </c>
      <c r="H612">
        <f>SUMPRODUCT(MID(0&amp;feed!H218,LARGE(INDEX(ISNUMBER(--MID(feed!H218,ROW($1:$19),1))*
ROW($1:$19),0),ROW($1:$19))+1,1)*10^ROW($1:$19)/10)</f>
        <v>1</v>
      </c>
      <c r="I612" t="str">
        <f>feed!I218</f>
        <v>Good</v>
      </c>
      <c r="J612">
        <f>SUMPRODUCT(MID(0&amp;feed!J218,LARGE(INDEX(ISNUMBER(--MID(feed!J218,ROW($1:$19),1))*
ROW($1:$19),0),ROW($1:$19))+1,1)*10^ROW($1:$19)/10)</f>
        <v>42</v>
      </c>
      <c r="K612">
        <f>SUMPRODUCT(MID(0&amp;feed!K218,LARGE(INDEX(ISNUMBER(--MID(feed!K218,ROW($1:$19),1))*
ROW($1:$19),0),ROW($1:$19))+1,1)*10^ROW($1:$19)/10)</f>
        <v>11</v>
      </c>
      <c r="L612">
        <f>SUMPRODUCT(MID(0&amp;feed!L218,LARGE(INDEX(ISNUMBER(--MID(feed!L218,ROW($1:$19),1))*
ROW($1:$19),0),ROW($1:$19))+1,1)*10^ROW($1:$19)/10)</f>
        <v>7</v>
      </c>
      <c r="M612" t="str">
        <f>feed!M218</f>
        <v>Central Planning</v>
      </c>
      <c r="N612">
        <f>SUMPRODUCT(MID(0&amp;feed!N218,LARGE(INDEX(ISNUMBER(--MID(feed!N218,ROW($1:$5),1))*
ROW($1:$5),0),ROW($1:$5))+1,1)*10^ROW($1:$5)/10)</f>
        <v>2466</v>
      </c>
      <c r="O612">
        <f>SUMPRODUCT(MID(0&amp;feed!O218,LARGE(INDEX(ISNUMBER(--MID(feed!O218,ROW($1:$5),1))*
ROW($1:$5),0),ROW($1:$5))+1,1)*10^ROW($1:$5)/10)</f>
        <v>7</v>
      </c>
      <c r="P612" t="str">
        <f>feed!P218</f>
        <v>Untapped</v>
      </c>
      <c r="Q612">
        <f>IF(P612=0,40, IF(P612="Depleted",0, IF(P612="Near Depletion",10, IF(P612="Plentiful",70, IF(P612="Untapped",90,"Error")))))</f>
        <v>90</v>
      </c>
      <c r="R612" t="str">
        <f>feed!Q218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feed!R218</f>
        <v>Pacific Rim</v>
      </c>
      <c r="U612" t="str">
        <f>feed!S218</f>
        <v>Soviet Union</v>
      </c>
      <c r="V612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10367</v>
      </c>
      <c r="W612" t="str">
        <f>feed!U218</f>
        <v>http://blocgame.com/stats.php?id=42946</v>
      </c>
      <c r="X612" s="4">
        <f>SUMPRODUCT(MID(0&amp;feed!V218,LARGE(INDEX(ISNUMBER(--MID(feed!V218,ROW($1:$5),1))*
ROW($1:$5),0),ROW($1:$5))+1,1)*10^ROW($1:$5)/10)</f>
        <v>0</v>
      </c>
      <c r="Y612">
        <f>feed!W218</f>
        <v>0</v>
      </c>
      <c r="Z612" s="4">
        <f>V612-H612*750-K612*375-L612*375</f>
        <v>2867</v>
      </c>
      <c r="AA612" s="8">
        <f>V612/N612</f>
        <v>4.2039740470397406</v>
      </c>
      <c r="AB612" s="4">
        <f>N612/6</f>
        <v>411</v>
      </c>
      <c r="AC612" s="4">
        <f>V612/6</f>
        <v>1727.8333333333333</v>
      </c>
    </row>
    <row r="613" spans="1:29" hidden="1" x14ac:dyDescent="0.25">
      <c r="A613" t="str">
        <f>feed!A235</f>
        <v>Drelinka</v>
      </c>
      <c r="B613" t="str">
        <f>feed!B235</f>
        <v>Catheline lebran</v>
      </c>
      <c r="C613">
        <f>feed!C235</f>
        <v>0</v>
      </c>
      <c r="D613">
        <f>SUMPRODUCT(MID(0&amp;feed!D235,LARGE(INDEX(ISNUMBER(--MID(feed!D235,ROW($1:$19),1))*
ROW($1:$19),0),ROW($1:$19))+1,1)*10^ROW($1:$19)/10)</f>
        <v>6</v>
      </c>
      <c r="E613">
        <f>SUMPRODUCT(MID(0&amp;feed!E235,LARGE(INDEX(ISNUMBER(--MID(feed!E235,ROW($1:$19),1))*
ROW($1:$19),0),ROW($1:$19))+1,1)*10^ROW($1:$19)/10)</f>
        <v>0</v>
      </c>
      <c r="F613" t="str">
        <f>feed!F235</f>
        <v>First World War surplus</v>
      </c>
      <c r="G613" t="str">
        <f>feed!G235</f>
        <v>Gandhi-like</v>
      </c>
      <c r="H613">
        <f>SUMPRODUCT(MID(0&amp;feed!H235,LARGE(INDEX(ISNUMBER(--MID(feed!H235,ROW($1:$19),1))*
ROW($1:$19),0),ROW($1:$19))+1,1)*10^ROW($1:$19)/10)</f>
        <v>1</v>
      </c>
      <c r="I613" t="str">
        <f>feed!I235</f>
        <v>Standard</v>
      </c>
      <c r="J613">
        <f>SUMPRODUCT(MID(0&amp;feed!J235,LARGE(INDEX(ISNUMBER(--MID(feed!J235,ROW($1:$19),1))*
ROW($1:$19),0),ROW($1:$19))+1,1)*10^ROW($1:$19)/10)</f>
        <v>42</v>
      </c>
      <c r="K613">
        <f>SUMPRODUCT(MID(0&amp;feed!K235,LARGE(INDEX(ISNUMBER(--MID(feed!K235,ROW($1:$19),1))*
ROW($1:$19),0),ROW($1:$19))+1,1)*10^ROW($1:$19)/10)</f>
        <v>4</v>
      </c>
      <c r="L613">
        <f>SUMPRODUCT(MID(0&amp;feed!L235,LARGE(INDEX(ISNUMBER(--MID(feed!L235,ROW($1:$19),1))*
ROW($1:$19),0),ROW($1:$19))+1,1)*10^ROW($1:$19)/10)</f>
        <v>9</v>
      </c>
      <c r="M613" t="str">
        <f>feed!M235</f>
        <v>Mixed Economy</v>
      </c>
      <c r="N613">
        <f>SUMPRODUCT(MID(0&amp;feed!N235,LARGE(INDEX(ISNUMBER(--MID(feed!N235,ROW($1:$5),1))*
ROW($1:$5),0),ROW($1:$5))+1,1)*10^ROW($1:$5)/10)</f>
        <v>2380</v>
      </c>
      <c r="O613">
        <f>SUMPRODUCT(MID(0&amp;feed!O235,LARGE(INDEX(ISNUMBER(--MID(feed!O235,ROW($1:$5),1))*
ROW($1:$5),0),ROW($1:$5))+1,1)*10^ROW($1:$5)/10)</f>
        <v>760</v>
      </c>
      <c r="P613" t="str">
        <f>feed!P235</f>
        <v>Untapped</v>
      </c>
      <c r="Q613">
        <f>IF(P613=0,40, IF(P613="Depleted",0, IF(P613="Near Depletion",10, IF(P613="Plentiful",70, IF(P613="Untapped",90,"Error")))))</f>
        <v>90</v>
      </c>
      <c r="R613" t="str">
        <f>feed!Q235</f>
        <v>Powerful</v>
      </c>
      <c r="S613">
        <f>IF(R613="None",0, IF(R613="Meagre",1.5, IF(R613="Small",3, IF(R613="Mediocre",4.5, IF(R613="Somewhat Large",6, IF(R613="Large",7.5, IF(R613="Powerful",9, IF(R613="Very Powerful",10,"Error"))))))))</f>
        <v>9</v>
      </c>
      <c r="T613" t="str">
        <f>feed!R235</f>
        <v>Persia</v>
      </c>
      <c r="U613" t="str">
        <f>feed!S235</f>
        <v>Soviet Union</v>
      </c>
      <c r="V613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4807</v>
      </c>
      <c r="W613" t="str">
        <f>feed!U235</f>
        <v>http://blocgame.com/stats.php?id=61556</v>
      </c>
      <c r="X613" s="4">
        <f>SUMPRODUCT(MID(0&amp;feed!V235,LARGE(INDEX(ISNUMBER(--MID(feed!V235,ROW($1:$5),1))*
ROW($1:$5),0),ROW($1:$5))+1,1)*10^ROW($1:$5)/10)</f>
        <v>0</v>
      </c>
      <c r="Y613">
        <f>feed!W235</f>
        <v>0</v>
      </c>
      <c r="Z613" s="4">
        <f>V613-H613*750-K613*375-L613*375</f>
        <v>-818</v>
      </c>
      <c r="AA613" s="8">
        <f>V613/N613</f>
        <v>2.0197478991596638</v>
      </c>
      <c r="AB613" s="4">
        <f>N613/6</f>
        <v>396.66666666666669</v>
      </c>
      <c r="AC613" s="4">
        <f>V613/6</f>
        <v>801.16666666666663</v>
      </c>
    </row>
    <row r="614" spans="1:29" hidden="1" x14ac:dyDescent="0.25">
      <c r="A614" t="str">
        <f>feed!A593</f>
        <v>kuci</v>
      </c>
      <c r="B614" t="str">
        <f>feed!B593</f>
        <v>kiki</v>
      </c>
      <c r="C614">
        <f>feed!C593</f>
        <v>0</v>
      </c>
      <c r="D614">
        <f>SUMPRODUCT(MID(0&amp;feed!D593,LARGE(INDEX(ISNUMBER(--MID(feed!D593,ROW($1:$19),1))*
ROW($1:$19),0),ROW($1:$19))+1,1)*10^ROW($1:$19)/10)</f>
        <v>3</v>
      </c>
      <c r="E614">
        <f>SUMPRODUCT(MID(0&amp;feed!E593,LARGE(INDEX(ISNUMBER(--MID(feed!E593,ROW($1:$19),1))*
ROW($1:$19),0),ROW($1:$19))+1,1)*10^ROW($1:$19)/10)</f>
        <v>0</v>
      </c>
      <c r="F614" t="str">
        <f>feed!F593</f>
        <v>First World War surplus</v>
      </c>
      <c r="G614" t="str">
        <f>feed!G593</f>
        <v>Questionable</v>
      </c>
      <c r="H614">
        <f>SUMPRODUCT(MID(0&amp;feed!H593,LARGE(INDEX(ISNUMBER(--MID(feed!H593,ROW($1:$19),1))*
ROW($1:$19),0),ROW($1:$19))+1,1)*10^ROW($1:$19)/10)</f>
        <v>1</v>
      </c>
      <c r="I614" t="str">
        <f>feed!I593</f>
        <v>Standard</v>
      </c>
      <c r="J614">
        <f>SUMPRODUCT(MID(0&amp;feed!J593,LARGE(INDEX(ISNUMBER(--MID(feed!J593,ROW($1:$19),1))*
ROW($1:$19),0),ROW($1:$19))+1,1)*10^ROW($1:$19)/10)</f>
        <v>41</v>
      </c>
      <c r="K614">
        <f>SUMPRODUCT(MID(0&amp;feed!K593,LARGE(INDEX(ISNUMBER(--MID(feed!K593,ROW($1:$19),1))*
ROW($1:$19),0),ROW($1:$19))+1,1)*10^ROW($1:$19)/10)</f>
        <v>3</v>
      </c>
      <c r="L614">
        <f>SUMPRODUCT(MID(0&amp;feed!L593,LARGE(INDEX(ISNUMBER(--MID(feed!L593,ROW($1:$19),1))*
ROW($1:$19),0),ROW($1:$19))+1,1)*10^ROW($1:$19)/10)</f>
        <v>1</v>
      </c>
      <c r="M614" t="str">
        <f>feed!M593</f>
        <v>Mixed Economy</v>
      </c>
      <c r="N614">
        <f>SUMPRODUCT(MID(0&amp;feed!N593,LARGE(INDEX(ISNUMBER(--MID(feed!N593,ROW($1:$5),1))*
ROW($1:$5),0),ROW($1:$5))+1,1)*10^ROW($1:$5)/10)</f>
        <v>1014</v>
      </c>
      <c r="O614">
        <f>SUMPRODUCT(MID(0&amp;feed!O593,LARGE(INDEX(ISNUMBER(--MID(feed!O593,ROW($1:$5),1))*
ROW($1:$5),0),ROW($1:$5))+1,1)*10^ROW($1:$5)/10)</f>
        <v>82</v>
      </c>
      <c r="P614" t="str">
        <f>feed!P593</f>
        <v>Untapped</v>
      </c>
      <c r="Q614">
        <f>IF(P614=0,40, IF(P614="Depleted",0, IF(P614="Near Depletion",10, IF(P614="Plentiful",70, IF(P614="Untapped",90,"Error")))))</f>
        <v>90</v>
      </c>
      <c r="R614" t="str">
        <f>feed!Q593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feed!R593</f>
        <v>East Indies</v>
      </c>
      <c r="U614" t="str">
        <f>feed!S593</f>
        <v>Neutral</v>
      </c>
      <c r="V61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290</v>
      </c>
      <c r="W614" t="str">
        <f>feed!U593</f>
        <v>http://blocgame.com/stats.php?id=63755</v>
      </c>
      <c r="X614" s="4">
        <f>SUMPRODUCT(MID(0&amp;feed!V593,LARGE(INDEX(ISNUMBER(--MID(feed!V593,ROW($1:$5),1))*
ROW($1:$5),0),ROW($1:$5))+1,1)*10^ROW($1:$5)/10)</f>
        <v>0</v>
      </c>
      <c r="Y614">
        <f>feed!W593</f>
        <v>0</v>
      </c>
      <c r="Z614" s="4">
        <f>V614-H614*750-K614*375-L614*375</f>
        <v>-1960</v>
      </c>
      <c r="AA614" s="8">
        <f>V614/N614</f>
        <v>0.28599605522682447</v>
      </c>
      <c r="AB614" s="4">
        <f>N614/6</f>
        <v>169</v>
      </c>
      <c r="AC614" s="4">
        <f>V614/6</f>
        <v>48.333333333333336</v>
      </c>
    </row>
    <row r="615" spans="1:29" hidden="1" x14ac:dyDescent="0.25">
      <c r="A615" t="str">
        <f>feed!A1070</f>
        <v>Great Malaya</v>
      </c>
      <c r="B615" t="str">
        <f>feed!B1070</f>
        <v>hydraghost</v>
      </c>
      <c r="C615">
        <f>feed!C1070</f>
        <v>0</v>
      </c>
      <c r="D615">
        <f>SUMPRODUCT(MID(0&amp;feed!D1070,LARGE(INDEX(ISNUMBER(--MID(feed!D1070,ROW($1:$19),1))*
ROW($1:$19),0),ROW($1:$19))+1,1)*10^ROW($1:$19)/10)</f>
        <v>8</v>
      </c>
      <c r="E615">
        <f>SUMPRODUCT(MID(0&amp;feed!E1070,LARGE(INDEX(ISNUMBER(--MID(feed!E1070,ROW($1:$19),1))*
ROW($1:$19),0),ROW($1:$19))+1,1)*10^ROW($1:$19)/10)</f>
        <v>0</v>
      </c>
      <c r="F615" t="str">
        <f>feed!F1070</f>
        <v>First World War surplus</v>
      </c>
      <c r="G615" t="str">
        <f>feed!G1070</f>
        <v>Good</v>
      </c>
      <c r="H615">
        <f>SUMPRODUCT(MID(0&amp;feed!H1070,LARGE(INDEX(ISNUMBER(--MID(feed!H1070,ROW($1:$19),1))*
ROW($1:$19),0),ROW($1:$19))+1,1)*10^ROW($1:$19)/10)</f>
        <v>1</v>
      </c>
      <c r="I615" t="str">
        <f>feed!I1070</f>
        <v>Standard</v>
      </c>
      <c r="J615">
        <f>SUMPRODUCT(MID(0&amp;feed!J1070,LARGE(INDEX(ISNUMBER(--MID(feed!J1070,ROW($1:$19),1))*
ROW($1:$19),0),ROW($1:$19))+1,1)*10^ROW($1:$19)/10)</f>
        <v>40</v>
      </c>
      <c r="K615">
        <f>SUMPRODUCT(MID(0&amp;feed!K1070,LARGE(INDEX(ISNUMBER(--MID(feed!K1070,ROW($1:$19),1))*
ROW($1:$19),0),ROW($1:$19))+1,1)*10^ROW($1:$19)/10)</f>
        <v>2</v>
      </c>
      <c r="L615">
        <f>SUMPRODUCT(MID(0&amp;feed!L1070,LARGE(INDEX(ISNUMBER(--MID(feed!L1070,ROW($1:$19),1))*
ROW($1:$19),0),ROW($1:$19))+1,1)*10^ROW($1:$19)/10)</f>
        <v>2</v>
      </c>
      <c r="M615" t="str">
        <f>feed!M1070</f>
        <v>Mixed Economy</v>
      </c>
      <c r="N615">
        <f>SUMPRODUCT(MID(0&amp;feed!N1070,LARGE(INDEX(ISNUMBER(--MID(feed!N1070,ROW($1:$5),1))*
ROW($1:$5),0),ROW($1:$5))+1,1)*10^ROW($1:$5)/10)</f>
        <v>329</v>
      </c>
      <c r="O615">
        <f>SUMPRODUCT(MID(0&amp;feed!O1070,LARGE(INDEX(ISNUMBER(--MID(feed!O1070,ROW($1:$5),1))*
ROW($1:$5),0),ROW($1:$5))+1,1)*10^ROW($1:$5)/10)</f>
        <v>222</v>
      </c>
      <c r="P615" t="str">
        <f>feed!P1070</f>
        <v>Untapped</v>
      </c>
      <c r="Q615">
        <f>IF(P615=0,40, IF(P615="Depleted",0, IF(P615="Near Depletion",10, IF(P615="Plentiful",70, IF(P615="Untapped",90,"Error")))))</f>
        <v>90</v>
      </c>
      <c r="R615" t="str">
        <f>feed!Q1070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feed!R1070</f>
        <v>East Indies</v>
      </c>
      <c r="U615" t="str">
        <f>feed!S1070</f>
        <v>Neutral</v>
      </c>
      <c r="V615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16335</v>
      </c>
      <c r="W615" t="str">
        <f>feed!U1070</f>
        <v>http://blocgame.com/stats.php?id=60510</v>
      </c>
      <c r="X615" s="4">
        <f>SUMPRODUCT(MID(0&amp;feed!V1070,LARGE(INDEX(ISNUMBER(--MID(feed!V1070,ROW($1:$5),1))*
ROW($1:$5),0),ROW($1:$5))+1,1)*10^ROW($1:$5)/10)</f>
        <v>0</v>
      </c>
      <c r="Y615">
        <f>feed!W1070</f>
        <v>0</v>
      </c>
      <c r="Z615" s="4">
        <f>V615-H615*750-K615*375-L615*375</f>
        <v>14085</v>
      </c>
      <c r="AA615" s="8">
        <f>V615/N615</f>
        <v>49.650455927051674</v>
      </c>
      <c r="AB615" s="4">
        <f>N615/6</f>
        <v>54.833333333333336</v>
      </c>
      <c r="AC615" s="4">
        <f>V615/6</f>
        <v>2722.5</v>
      </c>
    </row>
    <row r="616" spans="1:29" hidden="1" x14ac:dyDescent="0.25">
      <c r="A616" t="str">
        <f>feed!A554</f>
        <v>Bantersciz</v>
      </c>
      <c r="B616" t="str">
        <f>feed!B554</f>
        <v>Banterscnizzle Cuperpatch</v>
      </c>
      <c r="C616">
        <f>feed!C554</f>
        <v>0</v>
      </c>
      <c r="D616">
        <f>SUMPRODUCT(MID(0&amp;feed!D554,LARGE(INDEX(ISNUMBER(--MID(feed!D554,ROW($1:$19),1))*
ROW($1:$19),0),ROW($1:$19))+1,1)*10^ROW($1:$19)/10)</f>
        <v>12</v>
      </c>
      <c r="E616">
        <f>SUMPRODUCT(MID(0&amp;feed!E554,LARGE(INDEX(ISNUMBER(--MID(feed!E554,ROW($1:$19),1))*
ROW($1:$19),0),ROW($1:$19))+1,1)*10^ROW($1:$19)/10)</f>
        <v>0</v>
      </c>
      <c r="F616" t="str">
        <f>feed!F554</f>
        <v>First World War surplus</v>
      </c>
      <c r="G616" t="str">
        <f>feed!G554</f>
        <v>Normal</v>
      </c>
      <c r="H616">
        <f>SUMPRODUCT(MID(0&amp;feed!H554,LARGE(INDEX(ISNUMBER(--MID(feed!H554,ROW($1:$19),1))*
ROW($1:$19),0),ROW($1:$19))+1,1)*10^ROW($1:$19)/10)</f>
        <v>1</v>
      </c>
      <c r="I616" t="str">
        <f>feed!I554</f>
        <v>Undisciplined Rabble</v>
      </c>
      <c r="J616">
        <f>SUMPRODUCT(MID(0&amp;feed!J554,LARGE(INDEX(ISNUMBER(--MID(feed!J554,ROW($1:$19),1))*
ROW($1:$19),0),ROW($1:$19))+1,1)*10^ROW($1:$19)/10)</f>
        <v>39</v>
      </c>
      <c r="K616">
        <f>SUMPRODUCT(MID(0&amp;feed!K554,LARGE(INDEX(ISNUMBER(--MID(feed!K554,ROW($1:$19),1))*
ROW($1:$19),0),ROW($1:$19))+1,1)*10^ROW($1:$19)/10)</f>
        <v>2</v>
      </c>
      <c r="L616">
        <f>SUMPRODUCT(MID(0&amp;feed!L554,LARGE(INDEX(ISNUMBER(--MID(feed!L554,ROW($1:$19),1))*
ROW($1:$19),0),ROW($1:$19))+1,1)*10^ROW($1:$19)/10)</f>
        <v>3</v>
      </c>
      <c r="M616" t="str">
        <f>feed!M554</f>
        <v>Mixed Economy</v>
      </c>
      <c r="N616">
        <f>SUMPRODUCT(MID(0&amp;feed!N554,LARGE(INDEX(ISNUMBER(--MID(feed!N554,ROW($1:$5),1))*
ROW($1:$5),0),ROW($1:$5))+1,1)*10^ROW($1:$5)/10)</f>
        <v>1120</v>
      </c>
      <c r="O616">
        <f>SUMPRODUCT(MID(0&amp;feed!O554,LARGE(INDEX(ISNUMBER(--MID(feed!O554,ROW($1:$5),1))*
ROW($1:$5),0),ROW($1:$5))+1,1)*10^ROW($1:$5)/10)</f>
        <v>44</v>
      </c>
      <c r="P616" t="str">
        <f>feed!P554</f>
        <v>Untapped</v>
      </c>
      <c r="Q616">
        <f>IF(P616=0,40, IF(P616="Depleted",0, IF(P616="Near Depletion",10, IF(P616="Plentiful",70, IF(P616="Untapped",90,"Error")))))</f>
        <v>90</v>
      </c>
      <c r="R616" t="str">
        <f>feed!Q554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feed!R554</f>
        <v>Southern Africa</v>
      </c>
      <c r="U616" t="str">
        <f>feed!S554</f>
        <v>Neutral</v>
      </c>
      <c r="V616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2870</v>
      </c>
      <c r="W616" t="str">
        <f>feed!U554</f>
        <v>http://blocgame.com/stats.php?id=63604</v>
      </c>
      <c r="X616" s="4">
        <f>SUMPRODUCT(MID(0&amp;feed!V554,LARGE(INDEX(ISNUMBER(--MID(feed!V554,ROW($1:$5),1))*
ROW($1:$5),0),ROW($1:$5))+1,1)*10^ROW($1:$5)/10)</f>
        <v>0</v>
      </c>
      <c r="Y616">
        <f>feed!W554</f>
        <v>0</v>
      </c>
      <c r="Z616" s="4">
        <f>V616-H616*750-K616*375-L616*375</f>
        <v>245</v>
      </c>
      <c r="AA616" s="8">
        <f>V616/N616</f>
        <v>2.5625</v>
      </c>
      <c r="AB616" s="4">
        <f>N616/6</f>
        <v>186.66666666666666</v>
      </c>
      <c r="AC616" s="4">
        <f>V616/6</f>
        <v>478.33333333333331</v>
      </c>
    </row>
    <row r="617" spans="1:29" hidden="1" x14ac:dyDescent="0.25">
      <c r="A617" t="str">
        <f>feed!A712</f>
        <v>Grenan</v>
      </c>
      <c r="B617" t="str">
        <f>feed!B712</f>
        <v>Alistair Kenovack</v>
      </c>
      <c r="C617">
        <f>feed!C712</f>
        <v>0</v>
      </c>
      <c r="D617">
        <f>SUMPRODUCT(MID(0&amp;feed!D712,LARGE(INDEX(ISNUMBER(--MID(feed!D712,ROW($1:$19),1))*
ROW($1:$19),0),ROW($1:$19))+1,1)*10^ROW($1:$19)/10)</f>
        <v>3</v>
      </c>
      <c r="E617">
        <f>SUMPRODUCT(MID(0&amp;feed!E712,LARGE(INDEX(ISNUMBER(--MID(feed!E712,ROW($1:$19),1))*
ROW($1:$19),0),ROW($1:$19))+1,1)*10^ROW($1:$19)/10)</f>
        <v>0</v>
      </c>
      <c r="F617" t="str">
        <f>feed!F712</f>
        <v>Second World War surplus</v>
      </c>
      <c r="G617" t="str">
        <f>feed!G712</f>
        <v>Gandhi-like</v>
      </c>
      <c r="H617">
        <f>SUMPRODUCT(MID(0&amp;feed!H712,LARGE(INDEX(ISNUMBER(--MID(feed!H712,ROW($1:$19),1))*
ROW($1:$19),0),ROW($1:$19))+1,1)*10^ROW($1:$19)/10)</f>
        <v>1</v>
      </c>
      <c r="I617" t="str">
        <f>feed!I712</f>
        <v>Elite</v>
      </c>
      <c r="J617">
        <f>SUMPRODUCT(MID(0&amp;feed!J712,LARGE(INDEX(ISNUMBER(--MID(feed!J712,ROW($1:$19),1))*
ROW($1:$19),0),ROW($1:$19))+1,1)*10^ROW($1:$19)/10)</f>
        <v>38</v>
      </c>
      <c r="K617">
        <f>SUMPRODUCT(MID(0&amp;feed!K712,LARGE(INDEX(ISNUMBER(--MID(feed!K712,ROW($1:$19),1))*
ROW($1:$19),0),ROW($1:$19))+1,1)*10^ROW($1:$19)/10)</f>
        <v>5</v>
      </c>
      <c r="L617">
        <f>SUMPRODUCT(MID(0&amp;feed!L712,LARGE(INDEX(ISNUMBER(--MID(feed!L712,ROW($1:$19),1))*
ROW($1:$19),0),ROW($1:$19))+1,1)*10^ROW($1:$19)/10)</f>
        <v>5</v>
      </c>
      <c r="M617" t="str">
        <f>feed!M712</f>
        <v>Central Planning</v>
      </c>
      <c r="N617">
        <f>SUMPRODUCT(MID(0&amp;feed!N712,LARGE(INDEX(ISNUMBER(--MID(feed!N712,ROW($1:$5),1))*
ROW($1:$5),0),ROW($1:$5))+1,1)*10^ROW($1:$5)/10)</f>
        <v>782</v>
      </c>
      <c r="O617">
        <f>SUMPRODUCT(MID(0&amp;feed!O712,LARGE(INDEX(ISNUMBER(--MID(feed!O712,ROW($1:$5),1))*
ROW($1:$5),0),ROW($1:$5))+1,1)*10^ROW($1:$5)/10)</f>
        <v>157</v>
      </c>
      <c r="P617">
        <f>feed!P712</f>
        <v>0</v>
      </c>
      <c r="Q617">
        <f>IF(P617=0,40, IF(P617="Depleted",0, IF(P617="Near Depletion",10, IF(P617="Plentiful",70, IF(P617="Untapped",90,"Error")))))</f>
        <v>40</v>
      </c>
      <c r="R617" t="str">
        <f>feed!Q712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feed!R712</f>
        <v>Caribbean</v>
      </c>
      <c r="U617" t="str">
        <f>feed!S712</f>
        <v>Neutral</v>
      </c>
      <c r="V617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13616</v>
      </c>
      <c r="W617" t="str">
        <f>feed!U712</f>
        <v>http://blocgame.com/stats.php?id=65069</v>
      </c>
      <c r="X617" s="4">
        <f>SUMPRODUCT(MID(0&amp;feed!V712,LARGE(INDEX(ISNUMBER(--MID(feed!V712,ROW($1:$5),1))*
ROW($1:$5),0),ROW($1:$5))+1,1)*10^ROW($1:$5)/10)</f>
        <v>0</v>
      </c>
      <c r="Y617">
        <f>feed!W712</f>
        <v>0</v>
      </c>
      <c r="Z617" s="4">
        <f>V617-H617*750-K617*375-L617*375</f>
        <v>9116</v>
      </c>
      <c r="AA617" s="8">
        <f>V617/N617</f>
        <v>17.411764705882351</v>
      </c>
      <c r="AB617" s="4">
        <f>N617/6</f>
        <v>130.33333333333334</v>
      </c>
      <c r="AC617" s="4">
        <f>V617/6</f>
        <v>2269.3333333333335</v>
      </c>
    </row>
    <row r="618" spans="1:29" hidden="1" x14ac:dyDescent="0.25">
      <c r="A618" t="str">
        <f>feed!A460</f>
        <v>kailam</v>
      </c>
      <c r="B618" t="str">
        <f>feed!B460</f>
        <v>kailam</v>
      </c>
      <c r="C618" t="str">
        <f>feed!C460</f>
        <v>The Order</v>
      </c>
      <c r="D618">
        <f>SUMPRODUCT(MID(0&amp;feed!D460,LARGE(INDEX(ISNUMBER(--MID(feed!D460,ROW($1:$19),1))*
ROW($1:$19),0),ROW($1:$19))+1,1)*10^ROW($1:$19)/10)</f>
        <v>23</v>
      </c>
      <c r="E618">
        <f>SUMPRODUCT(MID(0&amp;feed!E460,LARGE(INDEX(ISNUMBER(--MID(feed!E460,ROW($1:$19),1))*
ROW($1:$19),0),ROW($1:$19))+1,1)*10^ROW($1:$19)/10)</f>
        <v>0</v>
      </c>
      <c r="F618" t="str">
        <f>feed!F460</f>
        <v>First World War surplus</v>
      </c>
      <c r="G618" t="str">
        <f>feed!G460</f>
        <v>Isolated</v>
      </c>
      <c r="H618">
        <f>SUMPRODUCT(MID(0&amp;feed!H460,LARGE(INDEX(ISNUMBER(--MID(feed!H460,ROW($1:$19),1))*
ROW($1:$19),0),ROW($1:$19))+1,1)*10^ROW($1:$19)/10)</f>
        <v>1</v>
      </c>
      <c r="I618" t="str">
        <f>feed!I460</f>
        <v>Elite</v>
      </c>
      <c r="J618">
        <f>SUMPRODUCT(MID(0&amp;feed!J460,LARGE(INDEX(ISNUMBER(--MID(feed!J460,ROW($1:$19),1))*
ROW($1:$19),0),ROW($1:$19))+1,1)*10^ROW($1:$19)/10)</f>
        <v>36</v>
      </c>
      <c r="K618">
        <f>SUMPRODUCT(MID(0&amp;feed!K460,LARGE(INDEX(ISNUMBER(--MID(feed!K460,ROW($1:$19),1))*
ROW($1:$19),0),ROW($1:$19))+1,1)*10^ROW($1:$19)/10)</f>
        <v>7</v>
      </c>
      <c r="L618">
        <f>SUMPRODUCT(MID(0&amp;feed!L460,LARGE(INDEX(ISNUMBER(--MID(feed!L460,ROW($1:$19),1))*
ROW($1:$19),0),ROW($1:$19))+1,1)*10^ROW($1:$19)/10)</f>
        <v>5</v>
      </c>
      <c r="M618" t="str">
        <f>feed!M460</f>
        <v>Mixed Economy</v>
      </c>
      <c r="N618">
        <f>SUMPRODUCT(MID(0&amp;feed!N460,LARGE(INDEX(ISNUMBER(--MID(feed!N460,ROW($1:$5),1))*
ROW($1:$5),0),ROW($1:$5))+1,1)*10^ROW($1:$5)/10)</f>
        <v>1441</v>
      </c>
      <c r="O618">
        <f>SUMPRODUCT(MID(0&amp;feed!O460,LARGE(INDEX(ISNUMBER(--MID(feed!O460,ROW($1:$5),1))*
ROW($1:$5),0),ROW($1:$5))+1,1)*10^ROW($1:$5)/10)</f>
        <v>136</v>
      </c>
      <c r="P618" t="str">
        <f>feed!P460</f>
        <v>Untapped</v>
      </c>
      <c r="Q618">
        <f>IF(P618=0,40, IF(P618="Depleted",0, IF(P618="Near Depletion",10, IF(P618="Plentiful",70, IF(P618="Untapped",90,"Error")))))</f>
        <v>90</v>
      </c>
      <c r="R618" t="str">
        <f>feed!Q460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feed!R460</f>
        <v>East Indies</v>
      </c>
      <c r="U618" t="str">
        <f>feed!S460</f>
        <v>Soviet Union</v>
      </c>
      <c r="V618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618" t="str">
        <f>feed!U460</f>
        <v>http://blocgame.com/stats.php?id=61608</v>
      </c>
      <c r="X618" s="4">
        <f>SUMPRODUCT(MID(0&amp;feed!V460,LARGE(INDEX(ISNUMBER(--MID(feed!V460,ROW($1:$5),1))*
ROW($1:$5),0),ROW($1:$5))+1,1)*10^ROW($1:$5)/10)</f>
        <v>0</v>
      </c>
      <c r="Y618">
        <f>feed!W460</f>
        <v>0</v>
      </c>
      <c r="Z618" s="4">
        <f>V618-H618*750-K618*375-L618*375</f>
        <v>21875</v>
      </c>
      <c r="AA618" s="8">
        <f>V618/N618</f>
        <v>18.823733518390007</v>
      </c>
      <c r="AB618" s="4">
        <f>N618/6</f>
        <v>240.16666666666666</v>
      </c>
      <c r="AC618" s="4">
        <f>V618/6</f>
        <v>4520.833333333333</v>
      </c>
    </row>
    <row r="619" spans="1:29" hidden="1" x14ac:dyDescent="0.25">
      <c r="A619" t="str">
        <f>feed!A289</f>
        <v>kobisbunga</v>
      </c>
      <c r="B619" t="str">
        <f>feed!B289</f>
        <v>kobis</v>
      </c>
      <c r="C619" t="str">
        <f>feed!C289</f>
        <v>Brotherhood of Nod</v>
      </c>
      <c r="D619">
        <f>SUMPRODUCT(MID(0&amp;feed!D289,LARGE(INDEX(ISNUMBER(--MID(feed!D289,ROW($1:$19),1))*
ROW($1:$19),0),ROW($1:$19))+1,1)*10^ROW($1:$19)/10)</f>
        <v>65</v>
      </c>
      <c r="E619">
        <f>SUMPRODUCT(MID(0&amp;feed!E289,LARGE(INDEX(ISNUMBER(--MID(feed!E289,ROW($1:$19),1))*
ROW($1:$19),0),ROW($1:$19))+1,1)*10^ROW($1:$19)/10)</f>
        <v>0</v>
      </c>
      <c r="F619" t="str">
        <f>feed!F289</f>
        <v>Second World War surplus</v>
      </c>
      <c r="G619" t="str">
        <f>feed!G289</f>
        <v>Angelic</v>
      </c>
      <c r="H619">
        <f>SUMPRODUCT(MID(0&amp;feed!H289,LARGE(INDEX(ISNUMBER(--MID(feed!H289,ROW($1:$19),1))*
ROW($1:$19),0),ROW($1:$19))+1,1)*10^ROW($1:$19)/10)</f>
        <v>1</v>
      </c>
      <c r="I619" t="str">
        <f>feed!I289</f>
        <v>Good</v>
      </c>
      <c r="J619">
        <f>SUMPRODUCT(MID(0&amp;feed!J289,LARGE(INDEX(ISNUMBER(--MID(feed!J289,ROW($1:$19),1))*
ROW($1:$19),0),ROW($1:$19))+1,1)*10^ROW($1:$19)/10)</f>
        <v>36</v>
      </c>
      <c r="K619">
        <f>SUMPRODUCT(MID(0&amp;feed!K289,LARGE(INDEX(ISNUMBER(--MID(feed!K289,ROW($1:$19),1))*
ROW($1:$19),0),ROW($1:$19))+1,1)*10^ROW($1:$19)/10)</f>
        <v>5</v>
      </c>
      <c r="L619">
        <f>SUMPRODUCT(MID(0&amp;feed!L289,LARGE(INDEX(ISNUMBER(--MID(feed!L289,ROW($1:$19),1))*
ROW($1:$19),0),ROW($1:$19))+1,1)*10^ROW($1:$19)/10)</f>
        <v>3</v>
      </c>
      <c r="M619" t="str">
        <f>feed!M289</f>
        <v>Mixed Economy</v>
      </c>
      <c r="N619">
        <f>SUMPRODUCT(MID(0&amp;feed!N289,LARGE(INDEX(ISNUMBER(--MID(feed!N289,ROW($1:$5),1))*
ROW($1:$5),0),ROW($1:$5))+1,1)*10^ROW($1:$5)/10)</f>
        <v>2086</v>
      </c>
      <c r="O619">
        <f>SUMPRODUCT(MID(0&amp;feed!O289,LARGE(INDEX(ISNUMBER(--MID(feed!O289,ROW($1:$5),1))*
ROW($1:$5),0),ROW($1:$5))+1,1)*10^ROW($1:$5)/10)</f>
        <v>48</v>
      </c>
      <c r="P619" t="str">
        <f>feed!P289</f>
        <v>Untapped</v>
      </c>
      <c r="Q619">
        <f>IF(P619=0,40, IF(P619="Depleted",0, IF(P619="Near Depletion",10, IF(P619="Plentiful",70, IF(P619="Untapped",90,"Error")))))</f>
        <v>90</v>
      </c>
      <c r="R619" t="str">
        <f>feed!Q289</f>
        <v>Large</v>
      </c>
      <c r="S619">
        <f>IF(R619="None",0, IF(R619="Meagre",1.5, IF(R619="Small",3, IF(R619="Mediocre",4.5, IF(R619="Somewhat Large",6, IF(R619="Large",7.5, IF(R619="Powerful",9, IF(R619="Very Powerful",10,"Error"))))))))</f>
        <v>7.5</v>
      </c>
      <c r="T619" t="str">
        <f>feed!R289</f>
        <v>East Indies</v>
      </c>
      <c r="U619" t="str">
        <f>feed!S289</f>
        <v>United States</v>
      </c>
      <c r="V61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14548</v>
      </c>
      <c r="W619" t="str">
        <f>feed!U289</f>
        <v>http://blocgame.com/stats.php?id=61609</v>
      </c>
      <c r="X619" s="4">
        <f>SUMPRODUCT(MID(0&amp;feed!V289,LARGE(INDEX(ISNUMBER(--MID(feed!V289,ROW($1:$5),1))*
ROW($1:$5),0),ROW($1:$5))+1,1)*10^ROW($1:$5)/10)</f>
        <v>0</v>
      </c>
      <c r="Y619">
        <f>feed!W289</f>
        <v>0</v>
      </c>
      <c r="Z619" s="4">
        <f>V619-H619*750-K619*375-L619*375</f>
        <v>10798</v>
      </c>
      <c r="AA619" s="8">
        <f>V619/N619</f>
        <v>6.9741131351869603</v>
      </c>
      <c r="AB619" s="4">
        <f>N619/6</f>
        <v>347.66666666666669</v>
      </c>
      <c r="AC619" s="4">
        <f>V619/6</f>
        <v>2424.6666666666665</v>
      </c>
    </row>
    <row r="620" spans="1:29" hidden="1" x14ac:dyDescent="0.25">
      <c r="A620" t="str">
        <f>feed!A489</f>
        <v>shoza</v>
      </c>
      <c r="B620" t="str">
        <f>feed!B489</f>
        <v>afi fateh</v>
      </c>
      <c r="C620">
        <f>feed!C489</f>
        <v>0</v>
      </c>
      <c r="D620">
        <f>SUMPRODUCT(MID(0&amp;feed!D489,LARGE(INDEX(ISNUMBER(--MID(feed!D489,ROW($1:$19),1))*
ROW($1:$19),0),ROW($1:$19))+1,1)*10^ROW($1:$19)/10)</f>
        <v>6</v>
      </c>
      <c r="E620">
        <f>SUMPRODUCT(MID(0&amp;feed!E489,LARGE(INDEX(ISNUMBER(--MID(feed!E489,ROW($1:$19),1))*
ROW($1:$19),0),ROW($1:$19))+1,1)*10^ROW($1:$19)/10)</f>
        <v>0</v>
      </c>
      <c r="F620" t="str">
        <f>feed!F489</f>
        <v>Second World War surplus</v>
      </c>
      <c r="G620" t="str">
        <f>feed!G489</f>
        <v>Gandhi-like</v>
      </c>
      <c r="H620">
        <f>SUMPRODUCT(MID(0&amp;feed!H489,LARGE(INDEX(ISNUMBER(--MID(feed!H489,ROW($1:$19),1))*
ROW($1:$19),0),ROW($1:$19))+1,1)*10^ROW($1:$19)/10)</f>
        <v>1</v>
      </c>
      <c r="I620" t="str">
        <f>feed!I489</f>
        <v>Elite</v>
      </c>
      <c r="J620">
        <f>SUMPRODUCT(MID(0&amp;feed!J489,LARGE(INDEX(ISNUMBER(--MID(feed!J489,ROW($1:$19),1))*
ROW($1:$19),0),ROW($1:$19))+1,1)*10^ROW($1:$19)/10)</f>
        <v>32</v>
      </c>
      <c r="K620">
        <f>SUMPRODUCT(MID(0&amp;feed!K489,LARGE(INDEX(ISNUMBER(--MID(feed!K489,ROW($1:$19),1))*
ROW($1:$19),0),ROW($1:$19))+1,1)*10^ROW($1:$19)/10)</f>
        <v>15</v>
      </c>
      <c r="L620">
        <f>SUMPRODUCT(MID(0&amp;feed!L489,LARGE(INDEX(ISNUMBER(--MID(feed!L489,ROW($1:$19),1))*
ROW($1:$19),0),ROW($1:$19))+1,1)*10^ROW($1:$19)/10)</f>
        <v>5</v>
      </c>
      <c r="M620" t="str">
        <f>feed!M489</f>
        <v>Central Planning</v>
      </c>
      <c r="N620">
        <f>SUMPRODUCT(MID(0&amp;feed!N489,LARGE(INDEX(ISNUMBER(--MID(feed!N489,ROW($1:$5),1))*
ROW($1:$5),0),ROW($1:$5))+1,1)*10^ROW($1:$5)/10)</f>
        <v>1321</v>
      </c>
      <c r="O620">
        <f>SUMPRODUCT(MID(0&amp;feed!O489,LARGE(INDEX(ISNUMBER(--MID(feed!O489,ROW($1:$5),1))*
ROW($1:$5),0),ROW($1:$5))+1,1)*10^ROW($1:$5)/10)</f>
        <v>79</v>
      </c>
      <c r="P620">
        <f>feed!P489</f>
        <v>0</v>
      </c>
      <c r="Q620">
        <f>IF(P620=0,40, IF(P620="Depleted",0, IF(P620="Near Depletion",10, IF(P620="Plentiful",70, IF(P620="Untapped",90,"Error")))))</f>
        <v>40</v>
      </c>
      <c r="R620" t="str">
        <f>feed!Q489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feed!R489</f>
        <v>East Indies</v>
      </c>
      <c r="U620" t="str">
        <f>feed!S489</f>
        <v>Soviet Union</v>
      </c>
      <c r="V620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6960</v>
      </c>
      <c r="W620" t="str">
        <f>feed!U489</f>
        <v>http://blocgame.com/stats.php?id=64797</v>
      </c>
      <c r="X620" s="4">
        <f>SUMPRODUCT(MID(0&amp;feed!V489,LARGE(INDEX(ISNUMBER(--MID(feed!V489,ROW($1:$5),1))*
ROW($1:$5),0),ROW($1:$5))+1,1)*10^ROW($1:$5)/10)</f>
        <v>0</v>
      </c>
      <c r="Y620">
        <f>feed!W489</f>
        <v>0</v>
      </c>
      <c r="Z620" s="4">
        <f>V620-H620*750-K620*375-L620*375</f>
        <v>-1290</v>
      </c>
      <c r="AA620" s="8">
        <f>V620/N620</f>
        <v>5.2687358062074185</v>
      </c>
      <c r="AB620" s="4">
        <f>N620/6</f>
        <v>220.16666666666666</v>
      </c>
      <c r="AC620" s="4">
        <f>V620/6</f>
        <v>1160</v>
      </c>
    </row>
    <row r="621" spans="1:29" x14ac:dyDescent="0.25">
      <c r="A621" t="str">
        <f>feed!A908</f>
        <v>star</v>
      </c>
      <c r="B621" t="str">
        <f>feed!B908</f>
        <v>jhon</v>
      </c>
      <c r="C621" t="str">
        <f>feed!C908</f>
        <v>SPQR</v>
      </c>
      <c r="D621">
        <f>SUMPRODUCT(MID(0&amp;feed!D908,LARGE(INDEX(ISNUMBER(--MID(feed!D908,ROW($1:$19),1))*
ROW($1:$19),0),ROW($1:$19))+1,1)*10^ROW($1:$19)/10)</f>
        <v>63</v>
      </c>
      <c r="E621">
        <f>SUMPRODUCT(MID(0&amp;feed!E908,LARGE(INDEX(ISNUMBER(--MID(feed!E908,ROW($1:$19),1))*
ROW($1:$19),0),ROW($1:$19))+1,1)*10^ROW($1:$19)/10)</f>
        <v>0</v>
      </c>
      <c r="F621" t="str">
        <f>feed!F908</f>
        <v>Second World War surplus</v>
      </c>
      <c r="G621" t="str">
        <f>feed!G908</f>
        <v>Nice</v>
      </c>
      <c r="H621">
        <f>SUMPRODUCT(MID(0&amp;feed!H908,LARGE(INDEX(ISNUMBER(--MID(feed!H908,ROW($1:$19),1))*
ROW($1:$19),0),ROW($1:$19))+1,1)*10^ROW($1:$19)/10)</f>
        <v>2</v>
      </c>
      <c r="I621" t="str">
        <f>feed!I908</f>
        <v>Poor</v>
      </c>
      <c r="J621">
        <f>SUMPRODUCT(MID(0&amp;feed!J908,LARGE(INDEX(ISNUMBER(--MID(feed!J908,ROW($1:$19),1))*
ROW($1:$19),0),ROW($1:$19))+1,1)*10^ROW($1:$19)/10)</f>
        <v>8</v>
      </c>
      <c r="K621">
        <f>SUMPRODUCT(MID(0&amp;feed!K908,LARGE(INDEX(ISNUMBER(--MID(feed!K908,ROW($1:$19),1))*
ROW($1:$19),0),ROW($1:$19))+1,1)*10^ROW($1:$19)/10)</f>
        <v>10</v>
      </c>
      <c r="L621">
        <f>SUMPRODUCT(MID(0&amp;feed!L908,LARGE(INDEX(ISNUMBER(--MID(feed!L908,ROW($1:$19),1))*
ROW($1:$19),0),ROW($1:$19))+1,1)*10^ROW($1:$19)/10)</f>
        <v>4</v>
      </c>
      <c r="M621" t="str">
        <f>feed!M908</f>
        <v>Mixed Economy</v>
      </c>
      <c r="N621">
        <f>SUMPRODUCT(MID(0&amp;feed!N908,LARGE(INDEX(ISNUMBER(--MID(feed!N908,ROW($1:$5),1))*
ROW($1:$5),0),ROW($1:$5))+1,1)*10^ROW($1:$5)/10)</f>
        <v>438</v>
      </c>
      <c r="O621">
        <f>SUMPRODUCT(MID(0&amp;feed!O908,LARGE(INDEX(ISNUMBER(--MID(feed!O908,ROW($1:$5),1))*
ROW($1:$5),0),ROW($1:$5))+1,1)*10^ROW($1:$5)/10)</f>
        <v>174</v>
      </c>
      <c r="P621" t="str">
        <f>feed!P908</f>
        <v>Untapped</v>
      </c>
      <c r="Q621">
        <f>IF(P621=0,40, IF(P621="Depleted",0, IF(P621="Near Depletion",10, IF(P621="Plentiful",70, IF(P621="Untapped",90,"Error")))))</f>
        <v>90</v>
      </c>
      <c r="R621" t="str">
        <f>feed!Q908</f>
        <v>Powerful</v>
      </c>
      <c r="S621">
        <f>IF(R621="None",0, IF(R621="Meagre",1.5, IF(R621="Small",3, IF(R621="Mediocre",4.5, IF(R621="Somewhat Large",6, IF(R621="Large",7.5, IF(R621="Powerful",9, IF(R621="Very Powerful",10,"Error"))))))))</f>
        <v>9</v>
      </c>
      <c r="T621" t="str">
        <f>feed!R908</f>
        <v>Indochina</v>
      </c>
      <c r="U621" t="str">
        <f>feed!S908</f>
        <v>Neutral</v>
      </c>
      <c r="V621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25066</v>
      </c>
      <c r="W621" t="str">
        <f>feed!U908</f>
        <v>http://blocgame.com/stats.php?id=64928</v>
      </c>
      <c r="X621" s="4">
        <f>SUMPRODUCT(MID(0&amp;feed!V908,LARGE(INDEX(ISNUMBER(--MID(feed!V908,ROW($1:$5),1))*
ROW($1:$5),0),ROW($1:$5))+1,1)*10^ROW($1:$5)/10)</f>
        <v>0</v>
      </c>
      <c r="Y621">
        <f>feed!W908</f>
        <v>0</v>
      </c>
      <c r="Z621" s="4">
        <f>V621-H621*750-K621*375-L621*375</f>
        <v>18316</v>
      </c>
      <c r="AA621" s="8">
        <f>V621/N621</f>
        <v>57.228310502283108</v>
      </c>
      <c r="AB621" s="4">
        <f>N621/6</f>
        <v>73</v>
      </c>
      <c r="AC621" s="4">
        <f>V621/6</f>
        <v>4177.666666666667</v>
      </c>
    </row>
    <row r="622" spans="1:29" hidden="1" x14ac:dyDescent="0.25">
      <c r="A622" t="str">
        <f>feed!A918</f>
        <v>BokoHaram</v>
      </c>
      <c r="B622" t="str">
        <f>feed!B918</f>
        <v>razorbluff</v>
      </c>
      <c r="C622" t="str">
        <f>feed!C918</f>
        <v>The Khilafah</v>
      </c>
      <c r="D622">
        <f>SUMPRODUCT(MID(0&amp;feed!D918,LARGE(INDEX(ISNUMBER(--MID(feed!D918,ROW($1:$19),1))*
ROW($1:$19),0),ROW($1:$19))+1,1)*10^ROW($1:$19)/10)</f>
        <v>43</v>
      </c>
      <c r="E622">
        <f>SUMPRODUCT(MID(0&amp;feed!E918,LARGE(INDEX(ISNUMBER(--MID(feed!E918,ROW($1:$19),1))*
ROW($1:$19),0),ROW($1:$19))+1,1)*10^ROW($1:$19)/10)</f>
        <v>0</v>
      </c>
      <c r="F622" t="str">
        <f>feed!F918</f>
        <v>Second World War surplus</v>
      </c>
      <c r="G622" t="str">
        <f>feed!G918</f>
        <v>Gandhi-like</v>
      </c>
      <c r="H622">
        <f>SUMPRODUCT(MID(0&amp;feed!H918,LARGE(INDEX(ISNUMBER(--MID(feed!H918,ROW($1:$19),1))*
ROW($1:$19),0),ROW($1:$19))+1,1)*10^ROW($1:$19)/10)</f>
        <v>1</v>
      </c>
      <c r="I622" t="str">
        <f>feed!I918</f>
        <v>Standard</v>
      </c>
      <c r="J622">
        <f>SUMPRODUCT(MID(0&amp;feed!J918,LARGE(INDEX(ISNUMBER(--MID(feed!J918,ROW($1:$19),1))*
ROW($1:$19),0),ROW($1:$19))+1,1)*10^ROW($1:$19)/10)</f>
        <v>28</v>
      </c>
      <c r="K622">
        <f>SUMPRODUCT(MID(0&amp;feed!K918,LARGE(INDEX(ISNUMBER(--MID(feed!K918,ROW($1:$19),1))*
ROW($1:$19),0),ROW($1:$19))+1,1)*10^ROW($1:$19)/10)</f>
        <v>13</v>
      </c>
      <c r="L622">
        <f>SUMPRODUCT(MID(0&amp;feed!L918,LARGE(INDEX(ISNUMBER(--MID(feed!L918,ROW($1:$19),1))*
ROW($1:$19),0),ROW($1:$19))+1,1)*10^ROW($1:$19)/10)</f>
        <v>1</v>
      </c>
      <c r="M622" t="str">
        <f>feed!M918</f>
        <v>Free Market</v>
      </c>
      <c r="N622">
        <f>SUMPRODUCT(MID(0&amp;feed!N918,LARGE(INDEX(ISNUMBER(--MID(feed!N918,ROW($1:$5),1))*
ROW($1:$5),0),ROW($1:$5))+1,1)*10^ROW($1:$5)/10)</f>
        <v>431</v>
      </c>
      <c r="O622">
        <f>SUMPRODUCT(MID(0&amp;feed!O918,LARGE(INDEX(ISNUMBER(--MID(feed!O918,ROW($1:$5),1))*
ROW($1:$5),0),ROW($1:$5))+1,1)*10^ROW($1:$5)/10)</f>
        <v>331</v>
      </c>
      <c r="P622" t="str">
        <f>feed!P918</f>
        <v>Untapped</v>
      </c>
      <c r="Q622">
        <f>IF(P622=0,40, IF(P622="Depleted",0, IF(P622="Near Depletion",10, IF(P622="Plentiful",70, IF(P622="Untapped",90,"Error")))))</f>
        <v>90</v>
      </c>
      <c r="R622" t="str">
        <f>feed!Q918</f>
        <v>Mediocre</v>
      </c>
      <c r="S622">
        <f>IF(R622="None",0, IF(R622="Meagre",1.5, IF(R622="Small",3, IF(R622="Mediocre",4.5, IF(R622="Somewhat Large",6, IF(R622="Large",7.5, IF(R622="Powerful",9, IF(R622="Very Powerful",10,"Error"))))))))</f>
        <v>4.5</v>
      </c>
      <c r="T622" t="str">
        <f>feed!R918</f>
        <v>West Africa</v>
      </c>
      <c r="U622" t="str">
        <f>feed!S918</f>
        <v>United States</v>
      </c>
      <c r="V62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23500</v>
      </c>
      <c r="W622" t="str">
        <f>feed!U918</f>
        <v>http://blocgame.com/stats.php?id=64953</v>
      </c>
      <c r="X622" s="4">
        <f>SUMPRODUCT(MID(0&amp;feed!V918,LARGE(INDEX(ISNUMBER(--MID(feed!V918,ROW($1:$5),1))*
ROW($1:$5),0),ROW($1:$5))+1,1)*10^ROW($1:$5)/10)</f>
        <v>0</v>
      </c>
      <c r="Y622">
        <f>feed!W918</f>
        <v>0</v>
      </c>
      <c r="Z622" s="4">
        <f>V622-H622*750-K622*375-L622*375</f>
        <v>17500</v>
      </c>
      <c r="AA622" s="8">
        <f>V622/N622</f>
        <v>54.524361948955914</v>
      </c>
      <c r="AB622" s="4">
        <f>N622/6</f>
        <v>71.833333333333329</v>
      </c>
      <c r="AC622" s="4">
        <f>V622/6</f>
        <v>3916.6666666666665</v>
      </c>
    </row>
    <row r="623" spans="1:29" hidden="1" x14ac:dyDescent="0.25">
      <c r="A623" t="str">
        <f>feed!A674</f>
        <v>Cheetos Fingers</v>
      </c>
      <c r="B623" t="str">
        <f>feed!B674</f>
        <v>Phantomir Putin</v>
      </c>
      <c r="C623">
        <f>feed!C674</f>
        <v>0</v>
      </c>
      <c r="D623">
        <f>SUMPRODUCT(MID(0&amp;feed!D674,LARGE(INDEX(ISNUMBER(--MID(feed!D674,ROW($1:$19),1))*
ROW($1:$19),0),ROW($1:$19))+1,1)*10^ROW($1:$19)/10)</f>
        <v>15</v>
      </c>
      <c r="E623">
        <f>SUMPRODUCT(MID(0&amp;feed!E674,LARGE(INDEX(ISNUMBER(--MID(feed!E674,ROW($1:$19),1))*
ROW($1:$19),0),ROW($1:$19))+1,1)*10^ROW($1:$19)/10)</f>
        <v>0</v>
      </c>
      <c r="F623" t="str">
        <f>feed!F674</f>
        <v>Second World War surplus</v>
      </c>
      <c r="G623" t="str">
        <f>feed!G674</f>
        <v>Gandhi-like</v>
      </c>
      <c r="H623">
        <f>SUMPRODUCT(MID(0&amp;feed!H674,LARGE(INDEX(ISNUMBER(--MID(feed!H674,ROW($1:$19),1))*
ROW($1:$19),0),ROW($1:$19))+1,1)*10^ROW($1:$19)/10)</f>
        <v>1</v>
      </c>
      <c r="I623" t="str">
        <f>feed!I674</f>
        <v>Standard</v>
      </c>
      <c r="J623">
        <f>SUMPRODUCT(MID(0&amp;feed!J674,LARGE(INDEX(ISNUMBER(--MID(feed!J674,ROW($1:$19),1))*
ROW($1:$19),0),ROW($1:$19))+1,1)*10^ROW($1:$19)/10)</f>
        <v>27</v>
      </c>
      <c r="K623">
        <f>SUMPRODUCT(MID(0&amp;feed!K674,LARGE(INDEX(ISNUMBER(--MID(feed!K674,ROW($1:$19),1))*
ROW($1:$19),0),ROW($1:$19))+1,1)*10^ROW($1:$19)/10)</f>
        <v>23</v>
      </c>
      <c r="L623">
        <f>SUMPRODUCT(MID(0&amp;feed!L674,LARGE(INDEX(ISNUMBER(--MID(feed!L674,ROW($1:$19),1))*
ROW($1:$19),0),ROW($1:$19))+1,1)*10^ROW($1:$19)/10)</f>
        <v>7</v>
      </c>
      <c r="M623" t="str">
        <f>feed!M674</f>
        <v>Free Market</v>
      </c>
      <c r="N623">
        <f>SUMPRODUCT(MID(0&amp;feed!N674,LARGE(INDEX(ISNUMBER(--MID(feed!N674,ROW($1:$5),1))*
ROW($1:$5),0),ROW($1:$5))+1,1)*10^ROW($1:$5)/10)</f>
        <v>858</v>
      </c>
      <c r="O623">
        <f>SUMPRODUCT(MID(0&amp;feed!O674,LARGE(INDEX(ISNUMBER(--MID(feed!O674,ROW($1:$5),1))*
ROW($1:$5),0),ROW($1:$5))+1,1)*10^ROW($1:$5)/10)</f>
        <v>262</v>
      </c>
      <c r="P623" t="str">
        <f>feed!P674</f>
        <v>Untapped</v>
      </c>
      <c r="Q623">
        <f>IF(P623=0,40, IF(P623="Depleted",0, IF(P623="Near Depletion",10, IF(P623="Plentiful",70, IF(P623="Untapped",90,"Error")))))</f>
        <v>90</v>
      </c>
      <c r="R623" t="str">
        <f>feed!Q674</f>
        <v>Small</v>
      </c>
      <c r="S623">
        <f>IF(R623="None",0, IF(R623="Meagre",1.5, IF(R623="Small",3, IF(R623="Mediocre",4.5, IF(R623="Somewhat Large",6, IF(R623="Large",7.5, IF(R623="Powerful",9, IF(R623="Very Powerful",10,"Error"))))))))</f>
        <v>3</v>
      </c>
      <c r="T623" t="str">
        <f>feed!R674</f>
        <v>Guinea</v>
      </c>
      <c r="U623" t="str">
        <f>feed!S674</f>
        <v>United States</v>
      </c>
      <c r="V623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30342</v>
      </c>
      <c r="W623" t="str">
        <f>feed!U674</f>
        <v>http://blocgame.com/stats.php?id=65144</v>
      </c>
      <c r="X623" s="4">
        <f>SUMPRODUCT(MID(0&amp;feed!V674,LARGE(INDEX(ISNUMBER(--MID(feed!V674,ROW($1:$5),1))*
ROW($1:$5),0),ROW($1:$5))+1,1)*10^ROW($1:$5)/10)</f>
        <v>0</v>
      </c>
      <c r="Y623">
        <f>feed!W674</f>
        <v>0</v>
      </c>
      <c r="Z623" s="4">
        <f>V623-H623*750-K623*375-L623*375</f>
        <v>18342</v>
      </c>
      <c r="AA623" s="8">
        <f>V623/N623</f>
        <v>35.363636363636367</v>
      </c>
      <c r="AB623" s="4">
        <f>N623/6</f>
        <v>143</v>
      </c>
      <c r="AC623" s="4">
        <f>V623/6</f>
        <v>5057</v>
      </c>
    </row>
    <row r="624" spans="1:29" hidden="1" x14ac:dyDescent="0.25">
      <c r="A624" t="str">
        <f>feed!A270</f>
        <v>Northern Ghan</v>
      </c>
      <c r="B624" t="str">
        <f>feed!B270</f>
        <v>Hailaruds</v>
      </c>
      <c r="C624" t="str">
        <f>feed!C270</f>
        <v>The Order</v>
      </c>
      <c r="D624">
        <f>SUMPRODUCT(MID(0&amp;feed!D270,LARGE(INDEX(ISNUMBER(--MID(feed!D270,ROW($1:$19),1))*
ROW($1:$19),0),ROW($1:$19))+1,1)*10^ROW($1:$19)/10)</f>
        <v>10</v>
      </c>
      <c r="E624">
        <f>SUMPRODUCT(MID(0&amp;feed!E270,LARGE(INDEX(ISNUMBER(--MID(feed!E270,ROW($1:$19),1))*
ROW($1:$19),0),ROW($1:$19))+1,1)*10^ROW($1:$19)/10)</f>
        <v>0</v>
      </c>
      <c r="F624" t="str">
        <f>feed!F270</f>
        <v>Second World War surplus</v>
      </c>
      <c r="G624" t="str">
        <f>feed!G270</f>
        <v>Normal</v>
      </c>
      <c r="H624">
        <f>SUMPRODUCT(MID(0&amp;feed!H270,LARGE(INDEX(ISNUMBER(--MID(feed!H270,ROW($1:$19),1))*
ROW($1:$19),0),ROW($1:$19))+1,1)*10^ROW($1:$19)/10)</f>
        <v>1</v>
      </c>
      <c r="I624" t="str">
        <f>feed!I270</f>
        <v>Poor</v>
      </c>
      <c r="J624">
        <f>SUMPRODUCT(MID(0&amp;feed!J270,LARGE(INDEX(ISNUMBER(--MID(feed!J270,ROW($1:$19),1))*
ROW($1:$19),0),ROW($1:$19))+1,1)*10^ROW($1:$19)/10)</f>
        <v>27</v>
      </c>
      <c r="K624">
        <f>SUMPRODUCT(MID(0&amp;feed!K270,LARGE(INDEX(ISNUMBER(--MID(feed!K270,ROW($1:$19),1))*
ROW($1:$19),0),ROW($1:$19))+1,1)*10^ROW($1:$19)/10)</f>
        <v>4</v>
      </c>
      <c r="L624">
        <f>SUMPRODUCT(MID(0&amp;feed!L270,LARGE(INDEX(ISNUMBER(--MID(feed!L270,ROW($1:$19),1))*
ROW($1:$19),0),ROW($1:$19))+1,1)*10^ROW($1:$19)/10)</f>
        <v>3</v>
      </c>
      <c r="M624" t="str">
        <f>feed!M270</f>
        <v>Mixed Economy</v>
      </c>
      <c r="N624">
        <f>SUMPRODUCT(MID(0&amp;feed!N270,LARGE(INDEX(ISNUMBER(--MID(feed!N270,ROW($1:$5),1))*
ROW($1:$5),0),ROW($1:$5))+1,1)*10^ROW($1:$5)/10)</f>
        <v>2184</v>
      </c>
      <c r="O624">
        <f>SUMPRODUCT(MID(0&amp;feed!O270,LARGE(INDEX(ISNUMBER(--MID(feed!O270,ROW($1:$5),1))*
ROW($1:$5),0),ROW($1:$5))+1,1)*10^ROW($1:$5)/10)</f>
        <v>315</v>
      </c>
      <c r="P624" t="str">
        <f>feed!P270</f>
        <v>Untapped</v>
      </c>
      <c r="Q624">
        <f>IF(P624=0,40, IF(P624="Depleted",0, IF(P624="Near Depletion",10, IF(P624="Plentiful",70, IF(P624="Untapped",90,"Error")))))</f>
        <v>90</v>
      </c>
      <c r="R624" t="str">
        <f>feed!Q270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feed!R270</f>
        <v>Arabia</v>
      </c>
      <c r="U624" t="str">
        <f>feed!S270</f>
        <v>Neutral</v>
      </c>
      <c r="V624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6061</v>
      </c>
      <c r="W624" t="str">
        <f>feed!U270</f>
        <v>http://blocgame.com/stats.php?id=62344</v>
      </c>
      <c r="X624" s="4">
        <f>SUMPRODUCT(MID(0&amp;feed!V270,LARGE(INDEX(ISNUMBER(--MID(feed!V270,ROW($1:$5),1))*
ROW($1:$5),0),ROW($1:$5))+1,1)*10^ROW($1:$5)/10)</f>
        <v>0</v>
      </c>
      <c r="Y624">
        <f>feed!W270</f>
        <v>0</v>
      </c>
      <c r="Z624" s="4">
        <f>V624-H624*750-K624*375-L624*375</f>
        <v>2686</v>
      </c>
      <c r="AA624" s="8">
        <f>V624/N624</f>
        <v>2.7751831501831501</v>
      </c>
      <c r="AB624" s="4">
        <f>N624/6</f>
        <v>364</v>
      </c>
      <c r="AC624" s="4">
        <f>V624/6</f>
        <v>1010.1666666666666</v>
      </c>
    </row>
    <row r="625" spans="1:29" hidden="1" x14ac:dyDescent="0.25">
      <c r="A625" t="str">
        <f>feed!A654</f>
        <v>North Oman</v>
      </c>
      <c r="B625" t="str">
        <f>feed!B654</f>
        <v>WISD0MTREE</v>
      </c>
      <c r="C625" t="str">
        <f>feed!C654</f>
        <v>Armat Corporation</v>
      </c>
      <c r="D625">
        <f>SUMPRODUCT(MID(0&amp;feed!D654,LARGE(INDEX(ISNUMBER(--MID(feed!D654,ROW($1:$19),1))*
ROW($1:$19),0),ROW($1:$19))+1,1)*10^ROW($1:$19)/10)</f>
        <v>15</v>
      </c>
      <c r="E625">
        <f>SUMPRODUCT(MID(0&amp;feed!E654,LARGE(INDEX(ISNUMBER(--MID(feed!E654,ROW($1:$19),1))*
ROW($1:$19),0),ROW($1:$19))+1,1)*10^ROW($1:$19)/10)</f>
        <v>0</v>
      </c>
      <c r="F625" t="str">
        <f>feed!F654</f>
        <v>Second World War surplus</v>
      </c>
      <c r="G625" t="str">
        <f>feed!G654</f>
        <v>Gandhi-like</v>
      </c>
      <c r="H625">
        <f>SUMPRODUCT(MID(0&amp;feed!H654,LARGE(INDEX(ISNUMBER(--MID(feed!H654,ROW($1:$19),1))*
ROW($1:$19),0),ROW($1:$19))+1,1)*10^ROW($1:$19)/10)</f>
        <v>1</v>
      </c>
      <c r="I625" t="str">
        <f>feed!I654</f>
        <v>Undisciplined Rabble</v>
      </c>
      <c r="J625">
        <f>SUMPRODUCT(MID(0&amp;feed!J654,LARGE(INDEX(ISNUMBER(--MID(feed!J654,ROW($1:$19),1))*
ROW($1:$19),0),ROW($1:$19))+1,1)*10^ROW($1:$19)/10)</f>
        <v>26</v>
      </c>
      <c r="K625">
        <f>SUMPRODUCT(MID(0&amp;feed!K654,LARGE(INDEX(ISNUMBER(--MID(feed!K654,ROW($1:$19),1))*
ROW($1:$19),0),ROW($1:$19))+1,1)*10^ROW($1:$19)/10)</f>
        <v>12</v>
      </c>
      <c r="L625">
        <f>SUMPRODUCT(MID(0&amp;feed!L654,LARGE(INDEX(ISNUMBER(--MID(feed!L654,ROW($1:$19),1))*
ROW($1:$19),0),ROW($1:$19))+1,1)*10^ROW($1:$19)/10)</f>
        <v>8</v>
      </c>
      <c r="M625" t="str">
        <f>feed!M654</f>
        <v>Central Planning</v>
      </c>
      <c r="N625">
        <f>SUMPRODUCT(MID(0&amp;feed!N654,LARGE(INDEX(ISNUMBER(--MID(feed!N654,ROW($1:$5),1))*
ROW($1:$5),0),ROW($1:$5))+1,1)*10^ROW($1:$5)/10)</f>
        <v>899</v>
      </c>
      <c r="O625">
        <f>SUMPRODUCT(MID(0&amp;feed!O654,LARGE(INDEX(ISNUMBER(--MID(feed!O654,ROW($1:$5),1))*
ROW($1:$5),0),ROW($1:$5))+1,1)*10^ROW($1:$5)/10)</f>
        <v>3161</v>
      </c>
      <c r="P625" t="str">
        <f>feed!P654</f>
        <v>Untapped</v>
      </c>
      <c r="Q625">
        <f>IF(P625=0,40, IF(P625="Depleted",0, IF(P625="Near Depletion",10, IF(P625="Plentiful",70, IF(P625="Untapped",90,"Error")))))</f>
        <v>90</v>
      </c>
      <c r="R625" t="str">
        <f>feed!Q654</f>
        <v>Mediocre</v>
      </c>
      <c r="S625">
        <f>IF(R625="None",0, IF(R625="Meagre",1.5, IF(R625="Small",3, IF(R625="Mediocre",4.5, IF(R625="Somewhat Large",6, IF(R625="Large",7.5, IF(R625="Powerful",9, IF(R625="Very Powerful",10,"Error"))))))))</f>
        <v>4.5</v>
      </c>
      <c r="T625" t="str">
        <f>feed!R654</f>
        <v>Arabia</v>
      </c>
      <c r="U625" t="str">
        <f>feed!S654</f>
        <v>Soviet Union</v>
      </c>
      <c r="V625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16926</v>
      </c>
      <c r="W625" t="str">
        <f>feed!U654</f>
        <v>http://blocgame.com/stats.php?id=9620</v>
      </c>
      <c r="X625" s="4">
        <f>SUMPRODUCT(MID(0&amp;feed!V654,LARGE(INDEX(ISNUMBER(--MID(feed!V654,ROW($1:$5),1))*
ROW($1:$5),0),ROW($1:$5))+1,1)*10^ROW($1:$5)/10)</f>
        <v>0</v>
      </c>
      <c r="Y625">
        <f>feed!W654</f>
        <v>0</v>
      </c>
      <c r="Z625" s="4">
        <f>V625-H625*750-K625*375-L625*375</f>
        <v>8676</v>
      </c>
      <c r="AA625" s="8">
        <f>V625/N625</f>
        <v>18.827586206896552</v>
      </c>
      <c r="AB625" s="4">
        <f>N625/6</f>
        <v>149.83333333333334</v>
      </c>
      <c r="AC625" s="4">
        <f>V625/6</f>
        <v>2821</v>
      </c>
    </row>
    <row r="626" spans="1:29" hidden="1" x14ac:dyDescent="0.25">
      <c r="A626" t="str">
        <f>feed!A684</f>
        <v>Airmahal</v>
      </c>
      <c r="B626" t="str">
        <f>feed!B684</f>
        <v>Limtat</v>
      </c>
      <c r="C626">
        <f>feed!C684</f>
        <v>0</v>
      </c>
      <c r="D626">
        <f>SUMPRODUCT(MID(0&amp;feed!D684,LARGE(INDEX(ISNUMBER(--MID(feed!D684,ROW($1:$19),1))*
ROW($1:$19),0),ROW($1:$19))+1,1)*10^ROW($1:$19)/10)</f>
        <v>17</v>
      </c>
      <c r="E626">
        <f>SUMPRODUCT(MID(0&amp;feed!E684,LARGE(INDEX(ISNUMBER(--MID(feed!E684,ROW($1:$19),1))*
ROW($1:$19),0),ROW($1:$19))+1,1)*10^ROW($1:$19)/10)</f>
        <v>0</v>
      </c>
      <c r="F626" t="str">
        <f>feed!F684</f>
        <v>Second World War surplus</v>
      </c>
      <c r="G626" t="str">
        <f>feed!G684</f>
        <v>Gandhi-like</v>
      </c>
      <c r="H626">
        <f>SUMPRODUCT(MID(0&amp;feed!H684,LARGE(INDEX(ISNUMBER(--MID(feed!H684,ROW($1:$19),1))*
ROW($1:$19),0),ROW($1:$19))+1,1)*10^ROW($1:$19)/10)</f>
        <v>1</v>
      </c>
      <c r="I626" t="str">
        <f>feed!I684</f>
        <v>Poor</v>
      </c>
      <c r="J626">
        <f>SUMPRODUCT(MID(0&amp;feed!J684,LARGE(INDEX(ISNUMBER(--MID(feed!J684,ROW($1:$19),1))*
ROW($1:$19),0),ROW($1:$19))+1,1)*10^ROW($1:$19)/10)</f>
        <v>25</v>
      </c>
      <c r="K626">
        <f>SUMPRODUCT(MID(0&amp;feed!K684,LARGE(INDEX(ISNUMBER(--MID(feed!K684,ROW($1:$19),1))*
ROW($1:$19),0),ROW($1:$19))+1,1)*10^ROW($1:$19)/10)</f>
        <v>6</v>
      </c>
      <c r="L626">
        <f>SUMPRODUCT(MID(0&amp;feed!L684,LARGE(INDEX(ISNUMBER(--MID(feed!L684,ROW($1:$19),1))*
ROW($1:$19),0),ROW($1:$19))+1,1)*10^ROW($1:$19)/10)</f>
        <v>2</v>
      </c>
      <c r="M626" t="str">
        <f>feed!M684</f>
        <v>Mixed Economy</v>
      </c>
      <c r="N626">
        <f>SUMPRODUCT(MID(0&amp;feed!N684,LARGE(INDEX(ISNUMBER(--MID(feed!N684,ROW($1:$5),1))*
ROW($1:$5),0),ROW($1:$5))+1,1)*10^ROW($1:$5)/10)</f>
        <v>843</v>
      </c>
      <c r="O626">
        <f>SUMPRODUCT(MID(0&amp;feed!O684,LARGE(INDEX(ISNUMBER(--MID(feed!O684,ROW($1:$5),1))*
ROW($1:$5),0),ROW($1:$5))+1,1)*10^ROW($1:$5)/10)</f>
        <v>573</v>
      </c>
      <c r="P626">
        <f>feed!P684</f>
        <v>0</v>
      </c>
      <c r="Q626">
        <f>IF(P626=0,40, IF(P626="Depleted",0, IF(P626="Near Depletion",10, IF(P626="Plentiful",70, IF(P626="Untapped",90,"Error")))))</f>
        <v>40</v>
      </c>
      <c r="R626" t="str">
        <f>feed!Q684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feed!R684</f>
        <v>Pacific Rim</v>
      </c>
      <c r="U626" t="str">
        <f>feed!S684</f>
        <v>Neutral</v>
      </c>
      <c r="V626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16010</v>
      </c>
      <c r="W626" t="str">
        <f>feed!U684</f>
        <v>http://blocgame.com/stats.php?id=65073</v>
      </c>
      <c r="X626" s="4">
        <f>SUMPRODUCT(MID(0&amp;feed!V684,LARGE(INDEX(ISNUMBER(--MID(feed!V684,ROW($1:$5),1))*
ROW($1:$5),0),ROW($1:$5))+1,1)*10^ROW($1:$5)/10)</f>
        <v>0</v>
      </c>
      <c r="Y626">
        <f>feed!W684</f>
        <v>0</v>
      </c>
      <c r="Z626" s="4">
        <f>V626-H626*750-K626*375-L626*375</f>
        <v>12260</v>
      </c>
      <c r="AA626" s="8">
        <f>V626/N626</f>
        <v>18.991696322657177</v>
      </c>
      <c r="AB626" s="4">
        <f>N626/6</f>
        <v>140.5</v>
      </c>
      <c r="AC626" s="4">
        <f>V626/6</f>
        <v>2668.3333333333335</v>
      </c>
    </row>
    <row r="627" spans="1:29" hidden="1" x14ac:dyDescent="0.25">
      <c r="A627" t="str">
        <f>feed!A564</f>
        <v>SAMSON</v>
      </c>
      <c r="B627" t="str">
        <f>feed!B564</f>
        <v>Delilah</v>
      </c>
      <c r="C627" t="str">
        <f>feed!C564</f>
        <v>Celestial Beingsï¿½</v>
      </c>
      <c r="D627">
        <f>SUMPRODUCT(MID(0&amp;feed!D564,LARGE(INDEX(ISNUMBER(--MID(feed!D564,ROW($1:$19),1))*
ROW($1:$19),0),ROW($1:$19))+1,1)*10^ROW($1:$19)/10)</f>
        <v>65</v>
      </c>
      <c r="E627">
        <f>SUMPRODUCT(MID(0&amp;feed!E564,LARGE(INDEX(ISNUMBER(--MID(feed!E564,ROW($1:$19),1))*
ROW($1:$19),0),ROW($1:$19))+1,1)*10^ROW($1:$19)/10)</f>
        <v>0</v>
      </c>
      <c r="F627" t="str">
        <f>feed!F564</f>
        <v>Second World War surplus</v>
      </c>
      <c r="G627" t="str">
        <f>feed!G564</f>
        <v>Angelic</v>
      </c>
      <c r="H627">
        <f>SUMPRODUCT(MID(0&amp;feed!H564,LARGE(INDEX(ISNUMBER(--MID(feed!H564,ROW($1:$19),1))*
ROW($1:$19),0),ROW($1:$19))+1,1)*10^ROW($1:$19)/10)</f>
        <v>1</v>
      </c>
      <c r="I627" t="str">
        <f>feed!I564</f>
        <v>Good</v>
      </c>
      <c r="J627">
        <f>SUMPRODUCT(MID(0&amp;feed!J564,LARGE(INDEX(ISNUMBER(--MID(feed!J564,ROW($1:$19),1))*
ROW($1:$19),0),ROW($1:$19))+1,1)*10^ROW($1:$19)/10)</f>
        <v>25</v>
      </c>
      <c r="K627">
        <f>SUMPRODUCT(MID(0&amp;feed!K564,LARGE(INDEX(ISNUMBER(--MID(feed!K564,ROW($1:$19),1))*
ROW($1:$19),0),ROW($1:$19))+1,1)*10^ROW($1:$19)/10)</f>
        <v>10</v>
      </c>
      <c r="L627">
        <f>SUMPRODUCT(MID(0&amp;feed!L564,LARGE(INDEX(ISNUMBER(--MID(feed!L564,ROW($1:$19),1))*
ROW($1:$19),0),ROW($1:$19))+1,1)*10^ROW($1:$19)/10)</f>
        <v>9</v>
      </c>
      <c r="M627" t="str">
        <f>feed!M564</f>
        <v>Mixed Economy</v>
      </c>
      <c r="N627">
        <f>SUMPRODUCT(MID(0&amp;feed!N564,LARGE(INDEX(ISNUMBER(--MID(feed!N564,ROW($1:$5),1))*
ROW($1:$5),0),ROW($1:$5))+1,1)*10^ROW($1:$5)/10)</f>
        <v>1100</v>
      </c>
      <c r="O627">
        <f>SUMPRODUCT(MID(0&amp;feed!O564,LARGE(INDEX(ISNUMBER(--MID(feed!O564,ROW($1:$5),1))*
ROW($1:$5),0),ROW($1:$5))+1,1)*10^ROW($1:$5)/10)</f>
        <v>2096</v>
      </c>
      <c r="P627" t="str">
        <f>feed!P564</f>
        <v>Untapped</v>
      </c>
      <c r="Q627">
        <f>IF(P627=0,40, IF(P627="Depleted",0, IF(P627="Near Depletion",10, IF(P627="Plentiful",70, IF(P627="Untapped",90,"Error")))))</f>
        <v>90</v>
      </c>
      <c r="R627" t="str">
        <f>feed!Q564</f>
        <v>Somewhat Large</v>
      </c>
      <c r="S627">
        <f>IF(R627="None",0, IF(R627="Meagre",1.5, IF(R627="Small",3, IF(R627="Mediocre",4.5, IF(R627="Somewhat Large",6, IF(R627="Large",7.5, IF(R627="Powerful",9, IF(R627="Very Powerful",10,"Error"))))))))</f>
        <v>6</v>
      </c>
      <c r="T627" t="str">
        <f>feed!R564</f>
        <v>Egypt</v>
      </c>
      <c r="U627" t="str">
        <f>feed!S564</f>
        <v>United States</v>
      </c>
      <c r="V627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627" t="str">
        <f>feed!U564</f>
        <v>http://blocgame.com/stats.php?id=62316</v>
      </c>
      <c r="X627" s="4">
        <f>SUMPRODUCT(MID(0&amp;feed!V564,LARGE(INDEX(ISNUMBER(--MID(feed!V564,ROW($1:$5),1))*
ROW($1:$5),0),ROW($1:$5))+1,1)*10^ROW($1:$5)/10)</f>
        <v>0</v>
      </c>
      <c r="Y627">
        <f>feed!W564</f>
        <v>0</v>
      </c>
      <c r="Z627" s="4">
        <f>V627-H627*750-K627*375-L627*375</f>
        <v>2429</v>
      </c>
      <c r="AA627" s="8">
        <f>V627/N627</f>
        <v>9.3672727272727272</v>
      </c>
      <c r="AB627" s="4">
        <f>N627/6</f>
        <v>183.33333333333334</v>
      </c>
      <c r="AC627" s="4">
        <f>V627/6</f>
        <v>1717.3333333333333</v>
      </c>
    </row>
    <row r="628" spans="1:29" hidden="1" x14ac:dyDescent="0.25">
      <c r="A628" t="str">
        <f>feed!A787</f>
        <v>identitiesys</v>
      </c>
      <c r="B628" t="str">
        <f>feed!B787</f>
        <v>Jason5555</v>
      </c>
      <c r="C628">
        <f>feed!C787</f>
        <v>0</v>
      </c>
      <c r="D628">
        <f>SUMPRODUCT(MID(0&amp;feed!D787,LARGE(INDEX(ISNUMBER(--MID(feed!D787,ROW($1:$19),1))*
ROW($1:$19),0),ROW($1:$19))+1,1)*10^ROW($1:$19)/10)</f>
        <v>10</v>
      </c>
      <c r="E628">
        <f>SUMPRODUCT(MID(0&amp;feed!E787,LARGE(INDEX(ISNUMBER(--MID(feed!E787,ROW($1:$19),1))*
ROW($1:$19),0),ROW($1:$19))+1,1)*10^ROW($1:$19)/10)</f>
        <v>0</v>
      </c>
      <c r="F628" t="str">
        <f>feed!F787</f>
        <v>First World War surplus</v>
      </c>
      <c r="G628" t="str">
        <f>feed!G787</f>
        <v>Normal</v>
      </c>
      <c r="H628">
        <f>SUMPRODUCT(MID(0&amp;feed!H787,LARGE(INDEX(ISNUMBER(--MID(feed!H787,ROW($1:$19),1))*
ROW($1:$19),0),ROW($1:$19))+1,1)*10^ROW($1:$19)/10)</f>
        <v>1</v>
      </c>
      <c r="I628" t="str">
        <f>feed!I787</f>
        <v>Standard</v>
      </c>
      <c r="J628">
        <f>SUMPRODUCT(MID(0&amp;feed!J787,LARGE(INDEX(ISNUMBER(--MID(feed!J787,ROW($1:$19),1))*
ROW($1:$19),0),ROW($1:$19))+1,1)*10^ROW($1:$19)/10)</f>
        <v>24</v>
      </c>
      <c r="K628">
        <f>SUMPRODUCT(MID(0&amp;feed!K787,LARGE(INDEX(ISNUMBER(--MID(feed!K787,ROW($1:$19),1))*
ROW($1:$19),0),ROW($1:$19))+1,1)*10^ROW($1:$19)/10)</f>
        <v>3</v>
      </c>
      <c r="L628">
        <f>SUMPRODUCT(MID(0&amp;feed!L787,LARGE(INDEX(ISNUMBER(--MID(feed!L787,ROW($1:$19),1))*
ROW($1:$19),0),ROW($1:$19))+1,1)*10^ROW($1:$19)/10)</f>
        <v>1</v>
      </c>
      <c r="M628" t="str">
        <f>feed!M787</f>
        <v>Mixed Economy</v>
      </c>
      <c r="N628">
        <f>SUMPRODUCT(MID(0&amp;feed!N787,LARGE(INDEX(ISNUMBER(--MID(feed!N787,ROW($1:$5),1))*
ROW($1:$5),0),ROW($1:$5))+1,1)*10^ROW($1:$5)/10)</f>
        <v>624</v>
      </c>
      <c r="O628">
        <f>SUMPRODUCT(MID(0&amp;feed!O787,LARGE(INDEX(ISNUMBER(--MID(feed!O787,ROW($1:$5),1))*
ROW($1:$5),0),ROW($1:$5))+1,1)*10^ROW($1:$5)/10)</f>
        <v>33</v>
      </c>
      <c r="P628" t="str">
        <f>feed!P787</f>
        <v>Near Depletion</v>
      </c>
      <c r="Q628">
        <f>IF(P628=0,40, IF(P628="Depleted",0, IF(P628="Near Depletion",10, IF(P628="Plentiful",70, IF(P628="Untapped",90,"Error")))))</f>
        <v>10</v>
      </c>
      <c r="R628" t="str">
        <f>feed!Q787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feed!R787</f>
        <v>Pacific Rim</v>
      </c>
      <c r="U628" t="str">
        <f>feed!S787</f>
        <v>Neutral</v>
      </c>
      <c r="V628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12621</v>
      </c>
      <c r="W628" t="str">
        <f>feed!U787</f>
        <v>http://blocgame.com/stats.php?id=64475</v>
      </c>
      <c r="X628" s="4">
        <f>SUMPRODUCT(MID(0&amp;feed!V787,LARGE(INDEX(ISNUMBER(--MID(feed!V787,ROW($1:$5),1))*
ROW($1:$5),0),ROW($1:$5))+1,1)*10^ROW($1:$5)/10)</f>
        <v>0</v>
      </c>
      <c r="Y628">
        <f>feed!W787</f>
        <v>0</v>
      </c>
      <c r="Z628" s="4">
        <f>V628-H628*750-K628*375-L628*375</f>
        <v>10371</v>
      </c>
      <c r="AA628" s="8">
        <f>V628/N628</f>
        <v>20.22596153846154</v>
      </c>
      <c r="AB628" s="4">
        <f>N628/6</f>
        <v>104</v>
      </c>
      <c r="AC628" s="4">
        <f>V628/6</f>
        <v>2103.5</v>
      </c>
    </row>
    <row r="629" spans="1:29" hidden="1" x14ac:dyDescent="0.25">
      <c r="A629" t="str">
        <f>feed!A78</f>
        <v>kweensnkans</v>
      </c>
      <c r="B629" t="str">
        <f>feed!B78</f>
        <v>Jamal T.Ice cube</v>
      </c>
      <c r="C629">
        <f>feed!C78</f>
        <v>0</v>
      </c>
      <c r="D629">
        <f>SUMPRODUCT(MID(0&amp;feed!D78,LARGE(INDEX(ISNUMBER(--MID(feed!D78,ROW($1:$19),1))*
ROW($1:$19),0),ROW($1:$19))+1,1)*10^ROW($1:$19)/10)</f>
        <v>38</v>
      </c>
      <c r="E629">
        <f>SUMPRODUCT(MID(0&amp;feed!E78,LARGE(INDEX(ISNUMBER(--MID(feed!E78,ROW($1:$19),1))*
ROW($1:$19),0),ROW($1:$19))+1,1)*10^ROW($1:$19)/10)</f>
        <v>0</v>
      </c>
      <c r="F629" t="str">
        <f>feed!F78</f>
        <v>Korean War surplus</v>
      </c>
      <c r="G629" t="str">
        <f>feed!G78</f>
        <v>Gandhi-like</v>
      </c>
      <c r="H629">
        <f>SUMPRODUCT(MID(0&amp;feed!H78,LARGE(INDEX(ISNUMBER(--MID(feed!H78,ROW($1:$19),1))*
ROW($1:$19),0),ROW($1:$19))+1,1)*10^ROW($1:$19)/10)</f>
        <v>1</v>
      </c>
      <c r="I629" t="str">
        <f>feed!I78</f>
        <v>Good</v>
      </c>
      <c r="J629">
        <f>SUMPRODUCT(MID(0&amp;feed!J78,LARGE(INDEX(ISNUMBER(--MID(feed!J78,ROW($1:$19),1))*
ROW($1:$19),0),ROW($1:$19))+1,1)*10^ROW($1:$19)/10)</f>
        <v>24</v>
      </c>
      <c r="K629">
        <f>SUMPRODUCT(MID(0&amp;feed!K78,LARGE(INDEX(ISNUMBER(--MID(feed!K78,ROW($1:$19),1))*
ROW($1:$19),0),ROW($1:$19))+1,1)*10^ROW($1:$19)/10)</f>
        <v>7</v>
      </c>
      <c r="L629">
        <f>SUMPRODUCT(MID(0&amp;feed!L78,LARGE(INDEX(ISNUMBER(--MID(feed!L78,ROW($1:$19),1))*
ROW($1:$19),0),ROW($1:$19))+1,1)*10^ROW($1:$19)/10)</f>
        <v>4</v>
      </c>
      <c r="M629" t="str">
        <f>feed!M78</f>
        <v>Mixed Economy</v>
      </c>
      <c r="N629">
        <f>SUMPRODUCT(MID(0&amp;feed!N78,LARGE(INDEX(ISNUMBER(--MID(feed!N78,ROW($1:$5),1))*
ROW($1:$5),0),ROW($1:$5))+1,1)*10^ROW($1:$5)/10)</f>
        <v>3592</v>
      </c>
      <c r="O629">
        <f>SUMPRODUCT(MID(0&amp;feed!O78,LARGE(INDEX(ISNUMBER(--MID(feed!O78,ROW($1:$5),1))*
ROW($1:$5),0),ROW($1:$5))+1,1)*10^ROW($1:$5)/10)</f>
        <v>2827</v>
      </c>
      <c r="P629" t="str">
        <f>feed!P78</f>
        <v>Untapped</v>
      </c>
      <c r="Q629">
        <f>IF(P629=0,40, IF(P629="Depleted",0, IF(P629="Near Depletion",10, IF(P629="Plentiful",70, IF(P629="Untapped",90,"Error")))))</f>
        <v>90</v>
      </c>
      <c r="R629" t="str">
        <f>feed!Q78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feed!R78</f>
        <v>Egypt</v>
      </c>
      <c r="U629" t="str">
        <f>feed!S78</f>
        <v>United States</v>
      </c>
      <c r="V62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17149</v>
      </c>
      <c r="W629" t="str">
        <f>feed!U78</f>
        <v>http://blocgame.com/stats.php?id=63345</v>
      </c>
      <c r="X629" s="4">
        <f>SUMPRODUCT(MID(0&amp;feed!V78,LARGE(INDEX(ISNUMBER(--MID(feed!V78,ROW($1:$5),1))*
ROW($1:$5),0),ROW($1:$5))+1,1)*10^ROW($1:$5)/10)</f>
        <v>0</v>
      </c>
      <c r="Y629">
        <f>feed!W78</f>
        <v>0</v>
      </c>
      <c r="Z629" s="4">
        <f>V629-H629*750-K629*375-L629*375</f>
        <v>12274</v>
      </c>
      <c r="AA629" s="8">
        <f>V629/N629</f>
        <v>4.7742204899777283</v>
      </c>
      <c r="AB629" s="4">
        <f>N629/6</f>
        <v>598.66666666666663</v>
      </c>
      <c r="AC629" s="4">
        <f>V629/6</f>
        <v>2858.1666666666665</v>
      </c>
    </row>
    <row r="630" spans="1:29" hidden="1" x14ac:dyDescent="0.25">
      <c r="A630" t="str">
        <f>feed!A600</f>
        <v>Copilandia</v>
      </c>
      <c r="B630" t="str">
        <f>feed!B600</f>
        <v>Genghis Copi</v>
      </c>
      <c r="C630">
        <f>feed!C600</f>
        <v>0</v>
      </c>
      <c r="D630">
        <f>SUMPRODUCT(MID(0&amp;feed!D600,LARGE(INDEX(ISNUMBER(--MID(feed!D600,ROW($1:$19),1))*
ROW($1:$19),0),ROW($1:$19))+1,1)*10^ROW($1:$19)/10)</f>
        <v>47</v>
      </c>
      <c r="E630">
        <f>SUMPRODUCT(MID(0&amp;feed!E600,LARGE(INDEX(ISNUMBER(--MID(feed!E600,ROW($1:$19),1))*
ROW($1:$19),0),ROW($1:$19))+1,1)*10^ROW($1:$19)/10)</f>
        <v>0</v>
      </c>
      <c r="F630" t="str">
        <f>feed!F600</f>
        <v>Second World War surplus</v>
      </c>
      <c r="G630" t="str">
        <f>feed!G600</f>
        <v>Good</v>
      </c>
      <c r="H630">
        <f>SUMPRODUCT(MID(0&amp;feed!H600,LARGE(INDEX(ISNUMBER(--MID(feed!H600,ROW($1:$19),1))*
ROW($1:$19),0),ROW($1:$19))+1,1)*10^ROW($1:$19)/10)</f>
        <v>1</v>
      </c>
      <c r="I630" t="str">
        <f>feed!I600</f>
        <v>Elite</v>
      </c>
      <c r="J630">
        <f>SUMPRODUCT(MID(0&amp;feed!J600,LARGE(INDEX(ISNUMBER(--MID(feed!J600,ROW($1:$19),1))*
ROW($1:$19),0),ROW($1:$19))+1,1)*10^ROW($1:$19)/10)</f>
        <v>23</v>
      </c>
      <c r="K630">
        <f>SUMPRODUCT(MID(0&amp;feed!K600,LARGE(INDEX(ISNUMBER(--MID(feed!K600,ROW($1:$19),1))*
ROW($1:$19),0),ROW($1:$19))+1,1)*10^ROW($1:$19)/10)</f>
        <v>11</v>
      </c>
      <c r="L630">
        <f>SUMPRODUCT(MID(0&amp;feed!L600,LARGE(INDEX(ISNUMBER(--MID(feed!L600,ROW($1:$19),1))*
ROW($1:$19),0),ROW($1:$19))+1,1)*10^ROW($1:$19)/10)</f>
        <v>2</v>
      </c>
      <c r="M630" t="str">
        <f>feed!M600</f>
        <v>Central Planning</v>
      </c>
      <c r="N630">
        <f>SUMPRODUCT(MID(0&amp;feed!N600,LARGE(INDEX(ISNUMBER(--MID(feed!N600,ROW($1:$5),1))*
ROW($1:$5),0),ROW($1:$5))+1,1)*10^ROW($1:$5)/10)</f>
        <v>1001</v>
      </c>
      <c r="O630">
        <f>SUMPRODUCT(MID(0&amp;feed!O600,LARGE(INDEX(ISNUMBER(--MID(feed!O600,ROW($1:$5),1))*
ROW($1:$5),0),ROW($1:$5))+1,1)*10^ROW($1:$5)/10)</f>
        <v>339</v>
      </c>
      <c r="P630" t="str">
        <f>feed!P600</f>
        <v>Untapped</v>
      </c>
      <c r="Q630">
        <f>IF(P630=0,40, IF(P630="Depleted",0, IF(P630="Near Depletion",10, IF(P630="Plentiful",70, IF(P630="Untapped",90,"Error")))))</f>
        <v>90</v>
      </c>
      <c r="R630" t="str">
        <f>feed!Q600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feed!R600</f>
        <v>Gran Colombia</v>
      </c>
      <c r="U630" t="str">
        <f>feed!S600</f>
        <v>Soviet Union</v>
      </c>
      <c r="V63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32479</v>
      </c>
      <c r="W630" t="str">
        <f>feed!U600</f>
        <v>http://blocgame.com/stats.php?id=65165</v>
      </c>
      <c r="X630" s="4">
        <f>SUMPRODUCT(MID(0&amp;feed!V600,LARGE(INDEX(ISNUMBER(--MID(feed!V600,ROW($1:$5),1))*
ROW($1:$5),0),ROW($1:$5))+1,1)*10^ROW($1:$5)/10)</f>
        <v>1</v>
      </c>
      <c r="Y630">
        <f>feed!W600</f>
        <v>0</v>
      </c>
      <c r="Z630" s="4">
        <f>V630-H630*750-K630*375-L630*375</f>
        <v>26854</v>
      </c>
      <c r="AA630" s="8">
        <f>V630/N630</f>
        <v>32.446553446553445</v>
      </c>
      <c r="AB630" s="4">
        <f>N630/6</f>
        <v>166.83333333333334</v>
      </c>
      <c r="AC630" s="4">
        <f>V630/6</f>
        <v>5413.166666666667</v>
      </c>
    </row>
    <row r="631" spans="1:29" hidden="1" x14ac:dyDescent="0.25">
      <c r="A631" t="str">
        <f>feed!A509</f>
        <v>lmaokai</v>
      </c>
      <c r="B631" t="str">
        <f>feed!B509</f>
        <v>Rairiku</v>
      </c>
      <c r="C631" t="str">
        <f>feed!C509</f>
        <v>The Khilafah</v>
      </c>
      <c r="D631">
        <f>SUMPRODUCT(MID(0&amp;feed!D509,LARGE(INDEX(ISNUMBER(--MID(feed!D509,ROW($1:$19),1))*
ROW($1:$19),0),ROW($1:$19))+1,1)*10^ROW($1:$19)/10)</f>
        <v>27</v>
      </c>
      <c r="E631">
        <f>SUMPRODUCT(MID(0&amp;feed!E509,LARGE(INDEX(ISNUMBER(--MID(feed!E509,ROW($1:$19),1))*
ROW($1:$19),0),ROW($1:$19))+1,1)*10^ROW($1:$19)/10)</f>
        <v>0</v>
      </c>
      <c r="F631" t="str">
        <f>feed!F509</f>
        <v>Korean War surplus</v>
      </c>
      <c r="G631" t="str">
        <f>feed!G509</f>
        <v>Gandhi-like</v>
      </c>
      <c r="H631">
        <f>SUMPRODUCT(MID(0&amp;feed!H509,LARGE(INDEX(ISNUMBER(--MID(feed!H509,ROW($1:$19),1))*
ROW($1:$19),0),ROW($1:$19))+1,1)*10^ROW($1:$19)/10)</f>
        <v>1</v>
      </c>
      <c r="I631" t="str">
        <f>feed!I509</f>
        <v>Poor</v>
      </c>
      <c r="J631">
        <f>SUMPRODUCT(MID(0&amp;feed!J509,LARGE(INDEX(ISNUMBER(--MID(feed!J509,ROW($1:$19),1))*
ROW($1:$19),0),ROW($1:$19))+1,1)*10^ROW($1:$19)/10)</f>
        <v>23</v>
      </c>
      <c r="K631">
        <f>SUMPRODUCT(MID(0&amp;feed!K509,LARGE(INDEX(ISNUMBER(--MID(feed!K509,ROW($1:$19),1))*
ROW($1:$19),0),ROW($1:$19))+1,1)*10^ROW($1:$19)/10)</f>
        <v>5</v>
      </c>
      <c r="L631">
        <f>SUMPRODUCT(MID(0&amp;feed!L509,LARGE(INDEX(ISNUMBER(--MID(feed!L509,ROW($1:$19),1))*
ROW($1:$19),0),ROW($1:$19))+1,1)*10^ROW($1:$19)/10)</f>
        <v>3</v>
      </c>
      <c r="M631" t="str">
        <f>feed!M509</f>
        <v>Central Planning</v>
      </c>
      <c r="N631">
        <f>SUMPRODUCT(MID(0&amp;feed!N509,LARGE(INDEX(ISNUMBER(--MID(feed!N509,ROW($1:$5),1))*
ROW($1:$5),0),ROW($1:$5))+1,1)*10^ROW($1:$5)/10)</f>
        <v>1241</v>
      </c>
      <c r="O631">
        <f>SUMPRODUCT(MID(0&amp;feed!O509,LARGE(INDEX(ISNUMBER(--MID(feed!O509,ROW($1:$5),1))*
ROW($1:$5),0),ROW($1:$5))+1,1)*10^ROW($1:$5)/10)</f>
        <v>94</v>
      </c>
      <c r="P631" t="str">
        <f>feed!P509</f>
        <v>Untapped</v>
      </c>
      <c r="Q631">
        <f>IF(P631=0,40, IF(P631="Depleted",0, IF(P631="Near Depletion",10, IF(P631="Plentiful",70, IF(P631="Untapped",90,"Error")))))</f>
        <v>90</v>
      </c>
      <c r="R631" t="str">
        <f>feed!Q509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feed!R509</f>
        <v>West Africa</v>
      </c>
      <c r="U631" t="str">
        <f>feed!S509</f>
        <v>Soviet Union</v>
      </c>
      <c r="V631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20000</v>
      </c>
      <c r="W631" t="str">
        <f>feed!U509</f>
        <v>http://blocgame.com/stats.php?id=64701</v>
      </c>
      <c r="X631" s="4">
        <f>SUMPRODUCT(MID(0&amp;feed!V509,LARGE(INDEX(ISNUMBER(--MID(feed!V509,ROW($1:$5),1))*
ROW($1:$5),0),ROW($1:$5))+1,1)*10^ROW($1:$5)/10)</f>
        <v>0</v>
      </c>
      <c r="Y631">
        <f>feed!W509</f>
        <v>0</v>
      </c>
      <c r="Z631" s="4">
        <f>V631-H631*750-K631*375-L631*375</f>
        <v>16250</v>
      </c>
      <c r="AA631" s="8">
        <f>V631/N631</f>
        <v>16.116035455278002</v>
      </c>
      <c r="AB631" s="4">
        <f>N631/6</f>
        <v>206.83333333333334</v>
      </c>
      <c r="AC631" s="4">
        <f>V631/6</f>
        <v>3333.3333333333335</v>
      </c>
    </row>
    <row r="632" spans="1:29" hidden="1" x14ac:dyDescent="0.25">
      <c r="A632" t="str">
        <f>feed!A521</f>
        <v>Black Gold</v>
      </c>
      <c r="B632" t="str">
        <f>feed!B521</f>
        <v>SIEG_HEIL</v>
      </c>
      <c r="C632" t="str">
        <f>feed!C521</f>
        <v>The Order</v>
      </c>
      <c r="D632">
        <f>SUMPRODUCT(MID(0&amp;feed!D521,LARGE(INDEX(ISNUMBER(--MID(feed!D521,ROW($1:$19),1))*
ROW($1:$19),0),ROW($1:$19))+1,1)*10^ROW($1:$19)/10)</f>
        <v>45</v>
      </c>
      <c r="E632">
        <f>SUMPRODUCT(MID(0&amp;feed!E521,LARGE(INDEX(ISNUMBER(--MID(feed!E521,ROW($1:$19),1))*
ROW($1:$19),0),ROW($1:$19))+1,1)*10^ROW($1:$19)/10)</f>
        <v>0</v>
      </c>
      <c r="F632" t="str">
        <f>feed!F521</f>
        <v>Korean War surplus</v>
      </c>
      <c r="G632" t="str">
        <f>feed!G521</f>
        <v>Gandhi-like</v>
      </c>
      <c r="H632">
        <f>SUMPRODUCT(MID(0&amp;feed!H521,LARGE(INDEX(ISNUMBER(--MID(feed!H521,ROW($1:$19),1))*
ROW($1:$19),0),ROW($1:$19))+1,1)*10^ROW($1:$19)/10)</f>
        <v>1</v>
      </c>
      <c r="I632" t="str">
        <f>feed!I521</f>
        <v>Good</v>
      </c>
      <c r="J632">
        <f>SUMPRODUCT(MID(0&amp;feed!J521,LARGE(INDEX(ISNUMBER(--MID(feed!J521,ROW($1:$19),1))*
ROW($1:$19),0),ROW($1:$19))+1,1)*10^ROW($1:$19)/10)</f>
        <v>22</v>
      </c>
      <c r="K632">
        <f>SUMPRODUCT(MID(0&amp;feed!K521,LARGE(INDEX(ISNUMBER(--MID(feed!K521,ROW($1:$19),1))*
ROW($1:$19),0),ROW($1:$19))+1,1)*10^ROW($1:$19)/10)</f>
        <v>7</v>
      </c>
      <c r="L632">
        <f>SUMPRODUCT(MID(0&amp;feed!L521,LARGE(INDEX(ISNUMBER(--MID(feed!L521,ROW($1:$19),1))*
ROW($1:$19),0),ROW($1:$19))+1,1)*10^ROW($1:$19)/10)</f>
        <v>11</v>
      </c>
      <c r="M632" t="str">
        <f>feed!M521</f>
        <v>Central Planning</v>
      </c>
      <c r="N632">
        <f>SUMPRODUCT(MID(0&amp;feed!N521,LARGE(INDEX(ISNUMBER(--MID(feed!N521,ROW($1:$5),1))*
ROW($1:$5),0),ROW($1:$5))+1,1)*10^ROW($1:$5)/10)</f>
        <v>1222</v>
      </c>
      <c r="O632">
        <f>SUMPRODUCT(MID(0&amp;feed!O521,LARGE(INDEX(ISNUMBER(--MID(feed!O521,ROW($1:$5),1))*
ROW($1:$5),0),ROW($1:$5))+1,1)*10^ROW($1:$5)/10)</f>
        <v>6573</v>
      </c>
      <c r="P632" t="str">
        <f>feed!P521</f>
        <v>Untapped</v>
      </c>
      <c r="Q632">
        <f>IF(P632=0,40, IF(P632="Depleted",0, IF(P632="Near Depletion",10, IF(P632="Plentiful",70, IF(P632="Untapped",90,"Error")))))</f>
        <v>90</v>
      </c>
      <c r="R632" t="str">
        <f>feed!Q521</f>
        <v>Large</v>
      </c>
      <c r="S632">
        <f>IF(R632="None",0, IF(R632="Meagre",1.5, IF(R632="Small",3, IF(R632="Mediocre",4.5, IF(R632="Somewhat Large",6, IF(R632="Large",7.5, IF(R632="Powerful",9, IF(R632="Very Powerful",10,"Error"))))))))</f>
        <v>7.5</v>
      </c>
      <c r="T632" t="str">
        <f>feed!R521</f>
        <v>Egypt</v>
      </c>
      <c r="U632" t="str">
        <f>feed!S521</f>
        <v>Soviet Union</v>
      </c>
      <c r="V63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42098</v>
      </c>
      <c r="W632" t="str">
        <f>feed!U521</f>
        <v>http://blocgame.com/stats.php?id=64027</v>
      </c>
      <c r="X632" s="4">
        <f>SUMPRODUCT(MID(0&amp;feed!V521,LARGE(INDEX(ISNUMBER(--MID(feed!V521,ROW($1:$5),1))*
ROW($1:$5),0),ROW($1:$5))+1,1)*10^ROW($1:$5)/10)</f>
        <v>0</v>
      </c>
      <c r="Y632">
        <f>feed!W521</f>
        <v>0</v>
      </c>
      <c r="Z632" s="4">
        <f>V632-H632*750-K632*375-L632*375</f>
        <v>34598</v>
      </c>
      <c r="AA632" s="8">
        <f>V632/N632</f>
        <v>34.450081833060558</v>
      </c>
      <c r="AB632" s="4">
        <f>N632/6</f>
        <v>203.66666666666666</v>
      </c>
      <c r="AC632" s="4">
        <f>V632/6</f>
        <v>7016.333333333333</v>
      </c>
    </row>
    <row r="633" spans="1:29" hidden="1" x14ac:dyDescent="0.25">
      <c r="A633" t="str">
        <f>feed!A361</f>
        <v>Vierte Reich</v>
      </c>
      <c r="B633" t="str">
        <f>feed!B361</f>
        <v>Silver_Sr71</v>
      </c>
      <c r="C633" t="str">
        <f>feed!C361</f>
        <v>The Hetairoi Guild</v>
      </c>
      <c r="D633">
        <f>SUMPRODUCT(MID(0&amp;feed!D361,LARGE(INDEX(ISNUMBER(--MID(feed!D361,ROW($1:$19),1))*
ROW($1:$19),0),ROW($1:$19))+1,1)*10^ROW($1:$19)/10)</f>
        <v>6</v>
      </c>
      <c r="E633">
        <f>SUMPRODUCT(MID(0&amp;feed!E361,LARGE(INDEX(ISNUMBER(--MID(feed!E361,ROW($1:$19),1))*
ROW($1:$19),0),ROW($1:$19))+1,1)*10^ROW($1:$19)/10)</f>
        <v>0</v>
      </c>
      <c r="F633" t="str">
        <f>feed!F361</f>
        <v>Second World War surplus</v>
      </c>
      <c r="G633" t="str">
        <f>feed!G361</f>
        <v>Good</v>
      </c>
      <c r="H633">
        <f>SUMPRODUCT(MID(0&amp;feed!H361,LARGE(INDEX(ISNUMBER(--MID(feed!H361,ROW($1:$19),1))*
ROW($1:$19),0),ROW($1:$19))+1,1)*10^ROW($1:$19)/10)</f>
        <v>1</v>
      </c>
      <c r="I633" t="str">
        <f>feed!I361</f>
        <v>Standard</v>
      </c>
      <c r="J633">
        <f>SUMPRODUCT(MID(0&amp;feed!J361,LARGE(INDEX(ISNUMBER(--MID(feed!J361,ROW($1:$19),1))*
ROW($1:$19),0),ROW($1:$19))+1,1)*10^ROW($1:$19)/10)</f>
        <v>22</v>
      </c>
      <c r="K633">
        <f>SUMPRODUCT(MID(0&amp;feed!K361,LARGE(INDEX(ISNUMBER(--MID(feed!K361,ROW($1:$19),1))*
ROW($1:$19),0),ROW($1:$19))+1,1)*10^ROW($1:$19)/10)</f>
        <v>7</v>
      </c>
      <c r="L633">
        <f>SUMPRODUCT(MID(0&amp;feed!L361,LARGE(INDEX(ISNUMBER(--MID(feed!L361,ROW($1:$19),1))*
ROW($1:$19),0),ROW($1:$19))+1,1)*10^ROW($1:$19)/10)</f>
        <v>2</v>
      </c>
      <c r="M633" t="str">
        <f>feed!M361</f>
        <v>Mixed Economy</v>
      </c>
      <c r="N633">
        <f>SUMPRODUCT(MID(0&amp;feed!N361,LARGE(INDEX(ISNUMBER(--MID(feed!N361,ROW($1:$5),1))*
ROW($1:$5),0),ROW($1:$5))+1,1)*10^ROW($1:$5)/10)</f>
        <v>1771</v>
      </c>
      <c r="O633">
        <f>SUMPRODUCT(MID(0&amp;feed!O361,LARGE(INDEX(ISNUMBER(--MID(feed!O361,ROW($1:$5),1))*
ROW($1:$5),0),ROW($1:$5))+1,1)*10^ROW($1:$5)/10)</f>
        <v>61</v>
      </c>
      <c r="P633" t="str">
        <f>feed!P361</f>
        <v>Untapped</v>
      </c>
      <c r="Q633">
        <f>IF(P633=0,40, IF(P633="Depleted",0, IF(P633="Near Depletion",10, IF(P633="Plentiful",70, IF(P633="Untapped",90,"Error")))))</f>
        <v>90</v>
      </c>
      <c r="R633" t="str">
        <f>feed!Q361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feed!R361</f>
        <v>Southern Africa</v>
      </c>
      <c r="U633" t="str">
        <f>feed!S361</f>
        <v>Neutral</v>
      </c>
      <c r="V633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10549</v>
      </c>
      <c r="W633" t="str">
        <f>feed!U361</f>
        <v>http://blocgame.com/stats.php?id=59580</v>
      </c>
      <c r="X633" s="4">
        <f>SUMPRODUCT(MID(0&amp;feed!V361,LARGE(INDEX(ISNUMBER(--MID(feed!V361,ROW($1:$5),1))*
ROW($1:$5),0),ROW($1:$5))+1,1)*10^ROW($1:$5)/10)</f>
        <v>0</v>
      </c>
      <c r="Y633">
        <f>feed!W361</f>
        <v>0</v>
      </c>
      <c r="Z633" s="4">
        <f>V633-H633*750-K633*375-L633*375</f>
        <v>6424</v>
      </c>
      <c r="AA633" s="8">
        <f>V633/N633</f>
        <v>5.9565217391304346</v>
      </c>
      <c r="AB633" s="4">
        <f>N633/6</f>
        <v>295.16666666666669</v>
      </c>
      <c r="AC633" s="4">
        <f>V633/6</f>
        <v>1758.1666666666667</v>
      </c>
    </row>
    <row r="634" spans="1:29" hidden="1" x14ac:dyDescent="0.25">
      <c r="A634" t="str">
        <f>feed!A500</f>
        <v>WolfEinstein</v>
      </c>
      <c r="B634" t="str">
        <f>feed!B500</f>
        <v>Giftedwhitewolf</v>
      </c>
      <c r="C634" t="str">
        <f>feed!C500</f>
        <v>Conservadorism</v>
      </c>
      <c r="D634">
        <f>SUMPRODUCT(MID(0&amp;feed!D500,LARGE(INDEX(ISNUMBER(--MID(feed!D500,ROW($1:$19),1))*
ROW($1:$19),0),ROW($1:$19))+1,1)*10^ROW($1:$19)/10)</f>
        <v>11</v>
      </c>
      <c r="E634">
        <f>SUMPRODUCT(MID(0&amp;feed!E500,LARGE(INDEX(ISNUMBER(--MID(feed!E500,ROW($1:$19),1))*
ROW($1:$19),0),ROW($1:$19))+1,1)*10^ROW($1:$19)/10)</f>
        <v>0</v>
      </c>
      <c r="F634" t="str">
        <f>feed!F500</f>
        <v>First World War surplus</v>
      </c>
      <c r="G634" t="str">
        <f>feed!G500</f>
        <v>Gandhi-like</v>
      </c>
      <c r="H634">
        <f>SUMPRODUCT(MID(0&amp;feed!H500,LARGE(INDEX(ISNUMBER(--MID(feed!H500,ROW($1:$19),1))*
ROW($1:$19),0),ROW($1:$19))+1,1)*10^ROW($1:$19)/10)</f>
        <v>1</v>
      </c>
      <c r="I634" t="str">
        <f>feed!I500</f>
        <v>Elite</v>
      </c>
      <c r="J634">
        <f>SUMPRODUCT(MID(0&amp;feed!J500,LARGE(INDEX(ISNUMBER(--MID(feed!J500,ROW($1:$19),1))*
ROW($1:$19),0),ROW($1:$19))+1,1)*10^ROW($1:$19)/10)</f>
        <v>21</v>
      </c>
      <c r="K634">
        <f>SUMPRODUCT(MID(0&amp;feed!K500,LARGE(INDEX(ISNUMBER(--MID(feed!K500,ROW($1:$19),1))*
ROW($1:$19),0),ROW($1:$19))+1,1)*10^ROW($1:$19)/10)</f>
        <v>10</v>
      </c>
      <c r="L634">
        <f>SUMPRODUCT(MID(0&amp;feed!L500,LARGE(INDEX(ISNUMBER(--MID(feed!L500,ROW($1:$19),1))*
ROW($1:$19),0),ROW($1:$19))+1,1)*10^ROW($1:$19)/10)</f>
        <v>6</v>
      </c>
      <c r="M634" t="str">
        <f>feed!M500</f>
        <v>Free Market</v>
      </c>
      <c r="N634">
        <f>SUMPRODUCT(MID(0&amp;feed!N500,LARGE(INDEX(ISNUMBER(--MID(feed!N500,ROW($1:$5),1))*
ROW($1:$5),0),ROW($1:$5))+1,1)*10^ROW($1:$5)/10)</f>
        <v>1280</v>
      </c>
      <c r="O634">
        <f>SUMPRODUCT(MID(0&amp;feed!O500,LARGE(INDEX(ISNUMBER(--MID(feed!O500,ROW($1:$5),1))*
ROW($1:$5),0),ROW($1:$5))+1,1)*10^ROW($1:$5)/10)</f>
        <v>187</v>
      </c>
      <c r="P634" t="str">
        <f>feed!P500</f>
        <v>Untapped</v>
      </c>
      <c r="Q634">
        <f>IF(P634=0,40, IF(P634="Depleted",0, IF(P634="Near Depletion",10, IF(P634="Plentiful",70, IF(P634="Untapped",90,"Error")))))</f>
        <v>90</v>
      </c>
      <c r="R634" t="str">
        <f>feed!Q500</f>
        <v>Small</v>
      </c>
      <c r="S634">
        <f>IF(R634="None",0, IF(R634="Meagre",1.5, IF(R634="Small",3, IF(R634="Mediocre",4.5, IF(R634="Somewhat Large",6, IF(R634="Large",7.5, IF(R634="Powerful",9, IF(R634="Very Powerful",10,"Error"))))))))</f>
        <v>3</v>
      </c>
      <c r="T634" t="str">
        <f>feed!R500</f>
        <v>Southern Cone</v>
      </c>
      <c r="U634" t="str">
        <f>feed!S500</f>
        <v>United States</v>
      </c>
      <c r="V634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21784</v>
      </c>
      <c r="W634" t="str">
        <f>feed!U500</f>
        <v>http://blocgame.com/stats.php?id=65025</v>
      </c>
      <c r="X634" s="4">
        <f>SUMPRODUCT(MID(0&amp;feed!V500,LARGE(INDEX(ISNUMBER(--MID(feed!V500,ROW($1:$5),1))*
ROW($1:$5),0),ROW($1:$5))+1,1)*10^ROW($1:$5)/10)</f>
        <v>0</v>
      </c>
      <c r="Y634">
        <f>feed!W500</f>
        <v>0</v>
      </c>
      <c r="Z634" s="4">
        <f>V634-H634*750-K634*375-L634*375</f>
        <v>15034</v>
      </c>
      <c r="AA634" s="8">
        <f>V634/N634</f>
        <v>17.018750000000001</v>
      </c>
      <c r="AB634" s="4">
        <f>N634/6</f>
        <v>213.33333333333334</v>
      </c>
      <c r="AC634" s="4">
        <f>V634/6</f>
        <v>3630.6666666666665</v>
      </c>
    </row>
    <row r="635" spans="1:29" hidden="1" x14ac:dyDescent="0.25">
      <c r="A635" t="str">
        <f>feed!A329</f>
        <v>Khebabistan</v>
      </c>
      <c r="B635" t="str">
        <f>feed!B329</f>
        <v>Khebab</v>
      </c>
      <c r="C635" t="str">
        <f>feed!C329</f>
        <v>The Khilafah</v>
      </c>
      <c r="D635">
        <f>SUMPRODUCT(MID(0&amp;feed!D329,LARGE(INDEX(ISNUMBER(--MID(feed!D329,ROW($1:$19),1))*
ROW($1:$19),0),ROW($1:$19))+1,1)*10^ROW($1:$19)/10)</f>
        <v>19</v>
      </c>
      <c r="E635">
        <f>SUMPRODUCT(MID(0&amp;feed!E329,LARGE(INDEX(ISNUMBER(--MID(feed!E329,ROW($1:$19),1))*
ROW($1:$19),0),ROW($1:$19))+1,1)*10^ROW($1:$19)/10)</f>
        <v>0</v>
      </c>
      <c r="F635" t="str">
        <f>feed!F329</f>
        <v>First World War surplus</v>
      </c>
      <c r="G635" t="str">
        <f>feed!G329</f>
        <v>Gandhi-like</v>
      </c>
      <c r="H635">
        <f>SUMPRODUCT(MID(0&amp;feed!H329,LARGE(INDEX(ISNUMBER(--MID(feed!H329,ROW($1:$19),1))*
ROW($1:$19),0),ROW($1:$19))+1,1)*10^ROW($1:$19)/10)</f>
        <v>1</v>
      </c>
      <c r="I635" t="str">
        <f>feed!I329</f>
        <v>Standard</v>
      </c>
      <c r="J635">
        <f>SUMPRODUCT(MID(0&amp;feed!J329,LARGE(INDEX(ISNUMBER(--MID(feed!J329,ROW($1:$19),1))*
ROW($1:$19),0),ROW($1:$19))+1,1)*10^ROW($1:$19)/10)</f>
        <v>21</v>
      </c>
      <c r="K635">
        <f>SUMPRODUCT(MID(0&amp;feed!K329,LARGE(INDEX(ISNUMBER(--MID(feed!K329,ROW($1:$19),1))*
ROW($1:$19),0),ROW($1:$19))+1,1)*10^ROW($1:$19)/10)</f>
        <v>12</v>
      </c>
      <c r="L635">
        <f>SUMPRODUCT(MID(0&amp;feed!L329,LARGE(INDEX(ISNUMBER(--MID(feed!L329,ROW($1:$19),1))*
ROW($1:$19),0),ROW($1:$19))+1,1)*10^ROW($1:$19)/10)</f>
        <v>12</v>
      </c>
      <c r="M635" t="str">
        <f>feed!M329</f>
        <v>Mixed Economy</v>
      </c>
      <c r="N635">
        <f>SUMPRODUCT(MID(0&amp;feed!N329,LARGE(INDEX(ISNUMBER(--MID(feed!N329,ROW($1:$5),1))*
ROW($1:$5),0),ROW($1:$5))+1,1)*10^ROW($1:$5)/10)</f>
        <v>1919</v>
      </c>
      <c r="O635">
        <f>SUMPRODUCT(MID(0&amp;feed!O329,LARGE(INDEX(ISNUMBER(--MID(feed!O329,ROW($1:$5),1))*
ROW($1:$5),0),ROW($1:$5))+1,1)*10^ROW($1:$5)/10)</f>
        <v>957</v>
      </c>
      <c r="P635" t="str">
        <f>feed!P329</f>
        <v>Untapped</v>
      </c>
      <c r="Q635">
        <f>IF(P635=0,40, IF(P635="Depleted",0, IF(P635="Near Depletion",10, IF(P635="Plentiful",70, IF(P635="Untapped",90,"Error")))))</f>
        <v>90</v>
      </c>
      <c r="R635" t="str">
        <f>feed!Q329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feed!R329</f>
        <v>Arabia</v>
      </c>
      <c r="U635" t="str">
        <f>feed!S329</f>
        <v>Neutral</v>
      </c>
      <c r="V635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10080</v>
      </c>
      <c r="W635" t="str">
        <f>feed!U329</f>
        <v>http://blocgame.com/stats.php?id=51401</v>
      </c>
      <c r="X635" s="4">
        <f>SUMPRODUCT(MID(0&amp;feed!V329,LARGE(INDEX(ISNUMBER(--MID(feed!V329,ROW($1:$5),1))*
ROW($1:$5),0),ROW($1:$5))+1,1)*10^ROW($1:$5)/10)</f>
        <v>0</v>
      </c>
      <c r="Y635">
        <f>feed!W329</f>
        <v>0</v>
      </c>
      <c r="Z635" s="4">
        <f>V635-H635*750-K635*375-L635*375</f>
        <v>330</v>
      </c>
      <c r="AA635" s="8">
        <f>V635/N635</f>
        <v>5.2527357998957793</v>
      </c>
      <c r="AB635" s="4">
        <f>N635/6</f>
        <v>319.83333333333331</v>
      </c>
      <c r="AC635" s="4">
        <f>V635/6</f>
        <v>1680</v>
      </c>
    </row>
    <row r="636" spans="1:29" hidden="1" x14ac:dyDescent="0.25">
      <c r="A636" t="str">
        <f>feed!A496</f>
        <v>Alpha</v>
      </c>
      <c r="B636" t="str">
        <f>feed!B496</f>
        <v>Ryguy1005</v>
      </c>
      <c r="C636">
        <f>feed!C496</f>
        <v>0</v>
      </c>
      <c r="D636">
        <f>SUMPRODUCT(MID(0&amp;feed!D496,LARGE(INDEX(ISNUMBER(--MID(feed!D496,ROW($1:$19),1))*
ROW($1:$19),0),ROW($1:$19))+1,1)*10^ROW($1:$19)/10)</f>
        <v>10</v>
      </c>
      <c r="E636">
        <f>SUMPRODUCT(MID(0&amp;feed!E496,LARGE(INDEX(ISNUMBER(--MID(feed!E496,ROW($1:$19),1))*
ROW($1:$19),0),ROW($1:$19))+1,1)*10^ROW($1:$19)/10)</f>
        <v>0</v>
      </c>
      <c r="F636" t="str">
        <f>feed!F496</f>
        <v>First World War surplus</v>
      </c>
      <c r="G636" t="str">
        <f>feed!G496</f>
        <v>Good</v>
      </c>
      <c r="H636">
        <f>SUMPRODUCT(MID(0&amp;feed!H496,LARGE(INDEX(ISNUMBER(--MID(feed!H496,ROW($1:$19),1))*
ROW($1:$19),0),ROW($1:$19))+1,1)*10^ROW($1:$19)/10)</f>
        <v>1</v>
      </c>
      <c r="I636" t="str">
        <f>feed!I496</f>
        <v>Good</v>
      </c>
      <c r="J636">
        <f>SUMPRODUCT(MID(0&amp;feed!J496,LARGE(INDEX(ISNUMBER(--MID(feed!J496,ROW($1:$19),1))*
ROW($1:$19),0),ROW($1:$19))+1,1)*10^ROW($1:$19)/10)</f>
        <v>20</v>
      </c>
      <c r="K636">
        <f>SUMPRODUCT(MID(0&amp;feed!K496,LARGE(INDEX(ISNUMBER(--MID(feed!K496,ROW($1:$19),1))*
ROW($1:$19),0),ROW($1:$19))+1,1)*10^ROW($1:$19)/10)</f>
        <v>4</v>
      </c>
      <c r="L636">
        <f>SUMPRODUCT(MID(0&amp;feed!L496,LARGE(INDEX(ISNUMBER(--MID(feed!L496,ROW($1:$19),1))*
ROW($1:$19),0),ROW($1:$19))+1,1)*10^ROW($1:$19)/10)</f>
        <v>3</v>
      </c>
      <c r="M636" t="str">
        <f>feed!M496</f>
        <v>Mixed Economy</v>
      </c>
      <c r="N636">
        <f>SUMPRODUCT(MID(0&amp;feed!N496,LARGE(INDEX(ISNUMBER(--MID(feed!N496,ROW($1:$5),1))*
ROW($1:$5),0),ROW($1:$5))+1,1)*10^ROW($1:$5)/10)</f>
        <v>1300</v>
      </c>
      <c r="O636">
        <f>SUMPRODUCT(MID(0&amp;feed!O496,LARGE(INDEX(ISNUMBER(--MID(feed!O496,ROW($1:$5),1))*
ROW($1:$5),0),ROW($1:$5))+1,1)*10^ROW($1:$5)/10)</f>
        <v>37</v>
      </c>
      <c r="P636">
        <f>feed!P496</f>
        <v>0</v>
      </c>
      <c r="Q636">
        <f>IF(P636=0,40, IF(P636="Depleted",0, IF(P636="Near Depletion",10, IF(P636="Plentiful",70, IF(P636="Untapped",90,"Error")))))</f>
        <v>40</v>
      </c>
      <c r="R636" t="str">
        <f>feed!Q496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feed!R496</f>
        <v>Gran Colombia</v>
      </c>
      <c r="U636" t="str">
        <f>feed!S496</f>
        <v>Neutral</v>
      </c>
      <c r="V63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22756</v>
      </c>
      <c r="W636" t="str">
        <f>feed!U496</f>
        <v>http://blocgame.com/stats.php?id=64279</v>
      </c>
      <c r="X636" s="4">
        <f>SUMPRODUCT(MID(0&amp;feed!V496,LARGE(INDEX(ISNUMBER(--MID(feed!V496,ROW($1:$5),1))*
ROW($1:$5),0),ROW($1:$5))+1,1)*10^ROW($1:$5)/10)</f>
        <v>0</v>
      </c>
      <c r="Y636">
        <f>feed!W496</f>
        <v>0</v>
      </c>
      <c r="Z636" s="4">
        <f>V636-H636*750-K636*375-L636*375</f>
        <v>19381</v>
      </c>
      <c r="AA636" s="8">
        <f>V636/N636</f>
        <v>17.504615384615384</v>
      </c>
      <c r="AB636" s="4">
        <f>N636/6</f>
        <v>216.66666666666666</v>
      </c>
      <c r="AC636" s="4">
        <f>V636/6</f>
        <v>3792.6666666666665</v>
      </c>
    </row>
    <row r="637" spans="1:29" hidden="1" x14ac:dyDescent="0.25">
      <c r="A637" t="str">
        <f>feed!A468</f>
        <v>Ukraina</v>
      </c>
      <c r="B637" t="str">
        <f>feed!B468</f>
        <v>Ottaman</v>
      </c>
      <c r="C637" t="str">
        <f>feed!C468</f>
        <v>Interpol</v>
      </c>
      <c r="D637">
        <f>SUMPRODUCT(MID(0&amp;feed!D468,LARGE(INDEX(ISNUMBER(--MID(feed!D468,ROW($1:$19),1))*
ROW($1:$19),0),ROW($1:$19))+1,1)*10^ROW($1:$19)/10)</f>
        <v>35</v>
      </c>
      <c r="E637">
        <f>SUMPRODUCT(MID(0&amp;feed!E468,LARGE(INDEX(ISNUMBER(--MID(feed!E468,ROW($1:$19),1))*
ROW($1:$19),0),ROW($1:$19))+1,1)*10^ROW($1:$19)/10)</f>
        <v>0</v>
      </c>
      <c r="F637" t="str">
        <f>feed!F468</f>
        <v>First World War surplus</v>
      </c>
      <c r="G637" t="str">
        <f>feed!G468</f>
        <v>Gandhi-like</v>
      </c>
      <c r="H637">
        <f>SUMPRODUCT(MID(0&amp;feed!H468,LARGE(INDEX(ISNUMBER(--MID(feed!H468,ROW($1:$19),1))*
ROW($1:$19),0),ROW($1:$19))+1,1)*10^ROW($1:$19)/10)</f>
        <v>1</v>
      </c>
      <c r="I637" t="str">
        <f>feed!I468</f>
        <v>Elite</v>
      </c>
      <c r="J637">
        <f>SUMPRODUCT(MID(0&amp;feed!J468,LARGE(INDEX(ISNUMBER(--MID(feed!J468,ROW($1:$19),1))*
ROW($1:$19),0),ROW($1:$19))+1,1)*10^ROW($1:$19)/10)</f>
        <v>20</v>
      </c>
      <c r="K637">
        <f>SUMPRODUCT(MID(0&amp;feed!K468,LARGE(INDEX(ISNUMBER(--MID(feed!K468,ROW($1:$19),1))*
ROW($1:$19),0),ROW($1:$19))+1,1)*10^ROW($1:$19)/10)</f>
        <v>12</v>
      </c>
      <c r="L637">
        <f>SUMPRODUCT(MID(0&amp;feed!L468,LARGE(INDEX(ISNUMBER(--MID(feed!L468,ROW($1:$19),1))*
ROW($1:$19),0),ROW($1:$19))+1,1)*10^ROW($1:$19)/10)</f>
        <v>0</v>
      </c>
      <c r="M637" t="str">
        <f>feed!M468</f>
        <v>Free Market</v>
      </c>
      <c r="N637">
        <f>SUMPRODUCT(MID(0&amp;feed!N468,LARGE(INDEX(ISNUMBER(--MID(feed!N468,ROW($1:$5),1))*
ROW($1:$5),0),ROW($1:$5))+1,1)*10^ROW($1:$5)/10)</f>
        <v>1408</v>
      </c>
      <c r="O637">
        <f>SUMPRODUCT(MID(0&amp;feed!O468,LARGE(INDEX(ISNUMBER(--MID(feed!O468,ROW($1:$5),1))*
ROW($1:$5),0),ROW($1:$5))+1,1)*10^ROW($1:$5)/10)</f>
        <v>0</v>
      </c>
      <c r="P637" t="str">
        <f>feed!P468</f>
        <v>Untapped</v>
      </c>
      <c r="Q637">
        <f>IF(P637=0,40, IF(P637="Depleted",0, IF(P637="Near Depletion",10, IF(P637="Plentiful",70, IF(P637="Untapped",90,"Error")))))</f>
        <v>90</v>
      </c>
      <c r="R637" t="str">
        <f>feed!Q468</f>
        <v>Meagre</v>
      </c>
      <c r="S637">
        <f>IF(R637="None",0, IF(R637="Meagre",1.5, IF(R637="Small",3, IF(R637="Mediocre",4.5, IF(R637="Somewhat Large",6, IF(R637="Large",7.5, IF(R637="Powerful",9, IF(R637="Very Powerful",10,"Error"))))))))</f>
        <v>1.5</v>
      </c>
      <c r="T637" t="str">
        <f>feed!R468</f>
        <v>Mesopotamia</v>
      </c>
      <c r="U637" t="str">
        <f>feed!S468</f>
        <v>United States</v>
      </c>
      <c r="V637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22057</v>
      </c>
      <c r="W637" t="str">
        <f>feed!U468</f>
        <v>http://blocgame.com/stats.php?id=64990</v>
      </c>
      <c r="X637" s="4">
        <f>SUMPRODUCT(MID(0&amp;feed!V468,LARGE(INDEX(ISNUMBER(--MID(feed!V468,ROW($1:$5),1))*
ROW($1:$5),0),ROW($1:$5))+1,1)*10^ROW($1:$5)/10)</f>
        <v>0</v>
      </c>
      <c r="Y637">
        <f>feed!W468</f>
        <v>0</v>
      </c>
      <c r="Z637" s="4">
        <f>V637-H637*750-K637*375-L637*375</f>
        <v>16807</v>
      </c>
      <c r="AA637" s="8">
        <f>V637/N637</f>
        <v>15.665482954545455</v>
      </c>
      <c r="AB637" s="4">
        <f>N637/6</f>
        <v>234.66666666666666</v>
      </c>
      <c r="AC637" s="4">
        <f>V637/6</f>
        <v>3676.1666666666665</v>
      </c>
    </row>
    <row r="638" spans="1:29" x14ac:dyDescent="0.25">
      <c r="A638" t="str">
        <f>feed!A900</f>
        <v>Xman</v>
      </c>
      <c r="B638" t="str">
        <f>feed!B900</f>
        <v>Man31</v>
      </c>
      <c r="C638">
        <f>feed!C900</f>
        <v>0</v>
      </c>
      <c r="D638">
        <f>SUMPRODUCT(MID(0&amp;feed!D900,LARGE(INDEX(ISNUMBER(--MID(feed!D900,ROW($1:$19),1))*
ROW($1:$19),0),ROW($1:$19))+1,1)*10^ROW($1:$19)/10)</f>
        <v>10</v>
      </c>
      <c r="E638">
        <f>SUMPRODUCT(MID(0&amp;feed!E900,LARGE(INDEX(ISNUMBER(--MID(feed!E900,ROW($1:$19),1))*
ROW($1:$19),0),ROW($1:$19))+1,1)*10^ROW($1:$19)/10)</f>
        <v>0</v>
      </c>
      <c r="F638" t="str">
        <f>feed!F900</f>
        <v>First World War surplus</v>
      </c>
      <c r="G638" t="str">
        <f>feed!G900</f>
        <v>Gandhi-like</v>
      </c>
      <c r="H638">
        <f>SUMPRODUCT(MID(0&amp;feed!H900,LARGE(INDEX(ISNUMBER(--MID(feed!H900,ROW($1:$19),1))*
ROW($1:$19),0),ROW($1:$19))+1,1)*10^ROW($1:$19)/10)</f>
        <v>0</v>
      </c>
      <c r="I638" t="str">
        <f>feed!I900</f>
        <v>Undisciplined Rabble</v>
      </c>
      <c r="J638">
        <f>SUMPRODUCT(MID(0&amp;feed!J900,LARGE(INDEX(ISNUMBER(--MID(feed!J900,ROW($1:$19),1))*
ROW($1:$19),0),ROW($1:$19))+1,1)*10^ROW($1:$19)/10)</f>
        <v>16</v>
      </c>
      <c r="K638">
        <f>SUMPRODUCT(MID(0&amp;feed!K900,LARGE(INDEX(ISNUMBER(--MID(feed!K900,ROW($1:$19),1))*
ROW($1:$19),0),ROW($1:$19))+1,1)*10^ROW($1:$19)/10)</f>
        <v>8</v>
      </c>
      <c r="L638">
        <f>SUMPRODUCT(MID(0&amp;feed!L900,LARGE(INDEX(ISNUMBER(--MID(feed!L900,ROW($1:$19),1))*
ROW($1:$19),0),ROW($1:$19))+1,1)*10^ROW($1:$19)/10)</f>
        <v>2</v>
      </c>
      <c r="M638" t="str">
        <f>feed!M900</f>
        <v>Central Planning</v>
      </c>
      <c r="N638">
        <f>SUMPRODUCT(MID(0&amp;feed!N900,LARGE(INDEX(ISNUMBER(--MID(feed!N900,ROW($1:$5),1))*
ROW($1:$5),0),ROW($1:$5))+1,1)*10^ROW($1:$5)/10)</f>
        <v>443</v>
      </c>
      <c r="O638">
        <f>SUMPRODUCT(MID(0&amp;feed!O900,LARGE(INDEX(ISNUMBER(--MID(feed!O900,ROW($1:$5),1))*
ROW($1:$5),0),ROW($1:$5))+1,1)*10^ROW($1:$5)/10)</f>
        <v>391</v>
      </c>
      <c r="P638" t="str">
        <f>feed!P900</f>
        <v>Plentiful</v>
      </c>
      <c r="Q638">
        <f>IF(P638=0,40, IF(P638="Depleted",0, IF(P638="Near Depletion",10, IF(P638="Plentiful",70, IF(P638="Untapped",90,"Error")))))</f>
        <v>70</v>
      </c>
      <c r="R638" t="str">
        <f>feed!Q900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feed!R900</f>
        <v>China</v>
      </c>
      <c r="U638" t="str">
        <f>feed!S900</f>
        <v>Soviet Union</v>
      </c>
      <c r="V638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23944</v>
      </c>
      <c r="W638" t="str">
        <f>feed!U900</f>
        <v>http://blocgame.com/stats.php?id=65268</v>
      </c>
      <c r="X638" s="4">
        <f>SUMPRODUCT(MID(0&amp;feed!V900,LARGE(INDEX(ISNUMBER(--MID(feed!V900,ROW($1:$5),1))*
ROW($1:$5),0),ROW($1:$5))+1,1)*10^ROW($1:$5)/10)</f>
        <v>0</v>
      </c>
      <c r="Y638">
        <f>feed!W900</f>
        <v>0</v>
      </c>
      <c r="Z638" s="4">
        <f>V638-H638*750-K638*375-L638*375</f>
        <v>20194</v>
      </c>
      <c r="AA638" s="8">
        <f>V638/N638</f>
        <v>54.049661399548533</v>
      </c>
      <c r="AB638" s="4">
        <f>N638/6</f>
        <v>73.833333333333329</v>
      </c>
      <c r="AC638" s="4">
        <f>V638/6</f>
        <v>3990.6666666666665</v>
      </c>
    </row>
    <row r="639" spans="1:29" hidden="1" x14ac:dyDescent="0.25">
      <c r="A639" t="str">
        <f>feed!A649</f>
        <v>Niorgana</v>
      </c>
      <c r="B639" t="str">
        <f>feed!B649</f>
        <v>Jorge Harzia</v>
      </c>
      <c r="C639">
        <f>feed!C649</f>
        <v>0</v>
      </c>
      <c r="D639">
        <f>SUMPRODUCT(MID(0&amp;feed!D649,LARGE(INDEX(ISNUMBER(--MID(feed!D649,ROW($1:$19),1))*
ROW($1:$19),0),ROW($1:$19))+1,1)*10^ROW($1:$19)/10)</f>
        <v>32</v>
      </c>
      <c r="E639">
        <f>SUMPRODUCT(MID(0&amp;feed!E649,LARGE(INDEX(ISNUMBER(--MID(feed!E649,ROW($1:$19),1))*
ROW($1:$19),0),ROW($1:$19))+1,1)*10^ROW($1:$19)/10)</f>
        <v>0</v>
      </c>
      <c r="F639" t="str">
        <f>feed!F649</f>
        <v>Korean War surplus</v>
      </c>
      <c r="G639" t="str">
        <f>feed!G649</f>
        <v>Gandhi-like</v>
      </c>
      <c r="H639">
        <f>SUMPRODUCT(MID(0&amp;feed!H649,LARGE(INDEX(ISNUMBER(--MID(feed!H649,ROW($1:$19),1))*
ROW($1:$19),0),ROW($1:$19))+1,1)*10^ROW($1:$19)/10)</f>
        <v>1</v>
      </c>
      <c r="I639" t="str">
        <f>feed!I649</f>
        <v>Elite</v>
      </c>
      <c r="J639">
        <f>SUMPRODUCT(MID(0&amp;feed!J649,LARGE(INDEX(ISNUMBER(--MID(feed!J649,ROW($1:$19),1))*
ROW($1:$19),0),ROW($1:$19))+1,1)*10^ROW($1:$19)/10)</f>
        <v>19</v>
      </c>
      <c r="K639">
        <f>SUMPRODUCT(MID(0&amp;feed!K649,LARGE(INDEX(ISNUMBER(--MID(feed!K649,ROW($1:$19),1))*
ROW($1:$19),0),ROW($1:$19))+1,1)*10^ROW($1:$19)/10)</f>
        <v>6</v>
      </c>
      <c r="L639">
        <f>SUMPRODUCT(MID(0&amp;feed!L649,LARGE(INDEX(ISNUMBER(--MID(feed!L649,ROW($1:$19),1))*
ROW($1:$19),0),ROW($1:$19))+1,1)*10^ROW($1:$19)/10)</f>
        <v>4</v>
      </c>
      <c r="M639" t="str">
        <f>feed!M649</f>
        <v>Free Market</v>
      </c>
      <c r="N639">
        <f>SUMPRODUCT(MID(0&amp;feed!N649,LARGE(INDEX(ISNUMBER(--MID(feed!N649,ROW($1:$5),1))*
ROW($1:$5),0),ROW($1:$5))+1,1)*10^ROW($1:$5)/10)</f>
        <v>907</v>
      </c>
      <c r="O639">
        <f>SUMPRODUCT(MID(0&amp;feed!O649,LARGE(INDEX(ISNUMBER(--MID(feed!O649,ROW($1:$5),1))*
ROW($1:$5),0),ROW($1:$5))+1,1)*10^ROW($1:$5)/10)</f>
        <v>245</v>
      </c>
      <c r="P639" t="str">
        <f>feed!P649</f>
        <v>Untapped</v>
      </c>
      <c r="Q639">
        <f>IF(P639=0,40, IF(P639="Depleted",0, IF(P639="Near Depletion",10, IF(P639="Plentiful",70, IF(P639="Untapped",90,"Error")))))</f>
        <v>90</v>
      </c>
      <c r="R639" t="str">
        <f>feed!Q649</f>
        <v>Large</v>
      </c>
      <c r="S639">
        <f>IF(R639="None",0, IF(R639="Meagre",1.5, IF(R639="Small",3, IF(R639="Mediocre",4.5, IF(R639="Somewhat Large",6, IF(R639="Large",7.5, IF(R639="Powerful",9, IF(R639="Very Powerful",10,"Error"))))))))</f>
        <v>7.5</v>
      </c>
      <c r="T639" t="str">
        <f>feed!R649</f>
        <v>Caribbean</v>
      </c>
      <c r="U639" t="str">
        <f>feed!S649</f>
        <v>United States</v>
      </c>
      <c r="V63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639" t="str">
        <f>feed!U649</f>
        <v>http://blocgame.com/stats.php?id=63970</v>
      </c>
      <c r="X639" s="4">
        <f>SUMPRODUCT(MID(0&amp;feed!V649,LARGE(INDEX(ISNUMBER(--MID(feed!V649,ROW($1:$5),1))*
ROW($1:$5),0),ROW($1:$5))+1,1)*10^ROW($1:$5)/10)</f>
        <v>0</v>
      </c>
      <c r="Y639">
        <f>feed!W649</f>
        <v>0</v>
      </c>
      <c r="Z639" s="4">
        <f>V639-H639*750-K639*375-L639*375</f>
        <v>12063</v>
      </c>
      <c r="AA639" s="8">
        <f>V639/N639</f>
        <v>18.261300992282248</v>
      </c>
      <c r="AB639" s="4">
        <f>N639/6</f>
        <v>151.16666666666666</v>
      </c>
      <c r="AC639" s="4">
        <f>V639/6</f>
        <v>2760.5</v>
      </c>
    </row>
    <row r="640" spans="1:29" hidden="1" x14ac:dyDescent="0.25">
      <c r="A640" t="str">
        <f>feed!A279</f>
        <v>Sumchakastan</v>
      </c>
      <c r="B640" t="str">
        <f>feed!B279</f>
        <v>eddik0lol</v>
      </c>
      <c r="C640" t="str">
        <f>feed!C279</f>
        <v>The Khilafah</v>
      </c>
      <c r="D640">
        <f>SUMPRODUCT(MID(0&amp;feed!D279,LARGE(INDEX(ISNUMBER(--MID(feed!D279,ROW($1:$19),1))*
ROW($1:$19),0),ROW($1:$19))+1,1)*10^ROW($1:$19)/10)</f>
        <v>23</v>
      </c>
      <c r="E640">
        <f>SUMPRODUCT(MID(0&amp;feed!E279,LARGE(INDEX(ISNUMBER(--MID(feed!E279,ROW($1:$19),1))*
ROW($1:$19),0),ROW($1:$19))+1,1)*10^ROW($1:$19)/10)</f>
        <v>0</v>
      </c>
      <c r="F640" t="str">
        <f>feed!F279</f>
        <v>Korean War surplus</v>
      </c>
      <c r="G640" t="str">
        <f>feed!G279</f>
        <v>Gandhi-like</v>
      </c>
      <c r="H640">
        <f>SUMPRODUCT(MID(0&amp;feed!H279,LARGE(INDEX(ISNUMBER(--MID(feed!H279,ROW($1:$19),1))*
ROW($1:$19),0),ROW($1:$19))+1,1)*10^ROW($1:$19)/10)</f>
        <v>1</v>
      </c>
      <c r="I640" t="str">
        <f>feed!I279</f>
        <v>Elite</v>
      </c>
      <c r="J640">
        <f>SUMPRODUCT(MID(0&amp;feed!J279,LARGE(INDEX(ISNUMBER(--MID(feed!J279,ROW($1:$19),1))*
ROW($1:$19),0),ROW($1:$19))+1,1)*10^ROW($1:$19)/10)</f>
        <v>19</v>
      </c>
      <c r="K640">
        <f>SUMPRODUCT(MID(0&amp;feed!K279,LARGE(INDEX(ISNUMBER(--MID(feed!K279,ROW($1:$19),1))*
ROW($1:$19),0),ROW($1:$19))+1,1)*10^ROW($1:$19)/10)</f>
        <v>5</v>
      </c>
      <c r="L640">
        <f>SUMPRODUCT(MID(0&amp;feed!L279,LARGE(INDEX(ISNUMBER(--MID(feed!L279,ROW($1:$19),1))*
ROW($1:$19),0),ROW($1:$19))+1,1)*10^ROW($1:$19)/10)</f>
        <v>5</v>
      </c>
      <c r="M640" t="str">
        <f>feed!M279</f>
        <v>Central Planning</v>
      </c>
      <c r="N640">
        <f>SUMPRODUCT(MID(0&amp;feed!N279,LARGE(INDEX(ISNUMBER(--MID(feed!N279,ROW($1:$5),1))*
ROW($1:$5),0),ROW($1:$5))+1,1)*10^ROW($1:$5)/10)</f>
        <v>2119</v>
      </c>
      <c r="O640">
        <f>SUMPRODUCT(MID(0&amp;feed!O279,LARGE(INDEX(ISNUMBER(--MID(feed!O279,ROW($1:$5),1))*
ROW($1:$5),0),ROW($1:$5))+1,1)*10^ROW($1:$5)/10)</f>
        <v>974</v>
      </c>
      <c r="P640" t="str">
        <f>feed!P279</f>
        <v>Near Depletion</v>
      </c>
      <c r="Q640">
        <f>IF(P640=0,40, IF(P640="Depleted",0, IF(P640="Near Depletion",10, IF(P640="Plentiful",70, IF(P640="Untapped",90,"Error")))))</f>
        <v>10</v>
      </c>
      <c r="R640" t="str">
        <f>feed!Q279</f>
        <v>Somewhat Large</v>
      </c>
      <c r="S640">
        <f>IF(R640="None",0, IF(R640="Meagre",1.5, IF(R640="Small",3, IF(R640="Mediocre",4.5, IF(R640="Somewhat Large",6, IF(R640="Large",7.5, IF(R640="Powerful",9, IF(R640="Very Powerful",10,"Error"))))))))</f>
        <v>6</v>
      </c>
      <c r="T640" t="str">
        <f>feed!R279</f>
        <v>Arabia</v>
      </c>
      <c r="U640" t="str">
        <f>feed!S279</f>
        <v>Neutral</v>
      </c>
      <c r="V640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640" t="str">
        <f>feed!U279</f>
        <v>http://blocgame.com/stats.php?id=41444</v>
      </c>
      <c r="X640" s="4">
        <f>SUMPRODUCT(MID(0&amp;feed!V279,LARGE(INDEX(ISNUMBER(--MID(feed!V279,ROW($1:$5),1))*
ROW($1:$5),0),ROW($1:$5))+1,1)*10^ROW($1:$5)/10)</f>
        <v>0</v>
      </c>
      <c r="Y640">
        <f>feed!W279</f>
        <v>0</v>
      </c>
      <c r="Z640" s="4">
        <f>V640-H640*750-K640*375-L640*375</f>
        <v>210</v>
      </c>
      <c r="AA640" s="8">
        <f>V640/N640</f>
        <v>2.2227465785747995</v>
      </c>
      <c r="AB640" s="4">
        <f>N640/6</f>
        <v>353.16666666666669</v>
      </c>
      <c r="AC640" s="4">
        <f>V640/6</f>
        <v>785</v>
      </c>
    </row>
    <row r="641" spans="1:29" hidden="1" x14ac:dyDescent="0.25">
      <c r="A641" t="str">
        <f>feed!A40</f>
        <v>Asians</v>
      </c>
      <c r="B641" t="str">
        <f>feed!B40</f>
        <v>bigyihsuan</v>
      </c>
      <c r="C641" t="str">
        <f>feed!C40</f>
        <v>The Order</v>
      </c>
      <c r="D641">
        <f>SUMPRODUCT(MID(0&amp;feed!D40,LARGE(INDEX(ISNUMBER(--MID(feed!D40,ROW($1:$19),1))*
ROW($1:$19),0),ROW($1:$19))+1,1)*10^ROW($1:$19)/10)</f>
        <v>97</v>
      </c>
      <c r="E641">
        <f>SUMPRODUCT(MID(0&amp;feed!E40,LARGE(INDEX(ISNUMBER(--MID(feed!E40,ROW($1:$19),1))*
ROW($1:$19),0),ROW($1:$19))+1,1)*10^ROW($1:$19)/10)</f>
        <v>0</v>
      </c>
      <c r="F641" t="str">
        <f>feed!F40</f>
        <v>Second World War surplus</v>
      </c>
      <c r="G641" t="str">
        <f>feed!G40</f>
        <v>Gandhi-like</v>
      </c>
      <c r="H641">
        <f>SUMPRODUCT(MID(0&amp;feed!H40,LARGE(INDEX(ISNUMBER(--MID(feed!H40,ROW($1:$19),1))*
ROW($1:$19),0),ROW($1:$19))+1,1)*10^ROW($1:$19)/10)</f>
        <v>1</v>
      </c>
      <c r="I641" t="str">
        <f>feed!I40</f>
        <v>Standard</v>
      </c>
      <c r="J641">
        <f>SUMPRODUCT(MID(0&amp;feed!J40,LARGE(INDEX(ISNUMBER(--MID(feed!J40,ROW($1:$19),1))*
ROW($1:$19),0),ROW($1:$19))+1,1)*10^ROW($1:$19)/10)</f>
        <v>19</v>
      </c>
      <c r="K641">
        <f>SUMPRODUCT(MID(0&amp;feed!K40,LARGE(INDEX(ISNUMBER(--MID(feed!K40,ROW($1:$19),1))*
ROW($1:$19),0),ROW($1:$19))+1,1)*10^ROW($1:$19)/10)</f>
        <v>11</v>
      </c>
      <c r="L641">
        <f>SUMPRODUCT(MID(0&amp;feed!L40,LARGE(INDEX(ISNUMBER(--MID(feed!L40,ROW($1:$19),1))*
ROW($1:$19),0),ROW($1:$19))+1,1)*10^ROW($1:$19)/10)</f>
        <v>5</v>
      </c>
      <c r="M641" t="str">
        <f>feed!M40</f>
        <v>Mixed Economy</v>
      </c>
      <c r="N641">
        <f>SUMPRODUCT(MID(0&amp;feed!N40,LARGE(INDEX(ISNUMBER(--MID(feed!N40,ROW($1:$5),1))*
ROW($1:$5),0),ROW($1:$5))+1,1)*10^ROW($1:$5)/10)</f>
        <v>4111</v>
      </c>
      <c r="O641">
        <f>SUMPRODUCT(MID(0&amp;feed!O40,LARGE(INDEX(ISNUMBER(--MID(feed!O40,ROW($1:$5),1))*
ROW($1:$5),0),ROW($1:$5))+1,1)*10^ROW($1:$5)/10)</f>
        <v>67</v>
      </c>
      <c r="P641" t="str">
        <f>feed!P40</f>
        <v>Untapped</v>
      </c>
      <c r="Q641">
        <f>IF(P641=0,40, IF(P641="Depleted",0, IF(P641="Near Depletion",10, IF(P641="Plentiful",70, IF(P641="Untapped",90,"Error")))))</f>
        <v>90</v>
      </c>
      <c r="R641" t="str">
        <f>feed!Q40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feed!R40</f>
        <v>Pacific Rim</v>
      </c>
      <c r="U641" t="str">
        <f>feed!S40</f>
        <v>United States</v>
      </c>
      <c r="V64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7452</v>
      </c>
      <c r="W641" t="str">
        <f>feed!U40</f>
        <v>http://blocgame.com/stats.php?id=41551</v>
      </c>
      <c r="X641" s="4">
        <f>SUMPRODUCT(MID(0&amp;feed!V40,LARGE(INDEX(ISNUMBER(--MID(feed!V40,ROW($1:$5),1))*
ROW($1:$5),0),ROW($1:$5))+1,1)*10^ROW($1:$5)/10)</f>
        <v>0</v>
      </c>
      <c r="Y641">
        <f>feed!W40</f>
        <v>0</v>
      </c>
      <c r="Z641" s="4">
        <f>V641-H641*750-K641*375-L641*375</f>
        <v>702</v>
      </c>
      <c r="AA641" s="8">
        <f>V641/N641</f>
        <v>1.8126976404767696</v>
      </c>
      <c r="AB641" s="4">
        <f>N641/6</f>
        <v>685.16666666666663</v>
      </c>
      <c r="AC641" s="4">
        <f>V641/6</f>
        <v>1242</v>
      </c>
    </row>
    <row r="642" spans="1:29" hidden="1" x14ac:dyDescent="0.25">
      <c r="A642" t="str">
        <f>feed!A1169</f>
        <v>Armacham</v>
      </c>
      <c r="B642" t="str">
        <f>feed!B1169</f>
        <v>Aristide</v>
      </c>
      <c r="C642" t="str">
        <f>feed!C1169</f>
        <v>Interpol</v>
      </c>
      <c r="D642">
        <f>SUMPRODUCT(MID(0&amp;feed!D1169,LARGE(INDEX(ISNUMBER(--MID(feed!D1169,ROW($1:$19),1))*
ROW($1:$19),0),ROW($1:$19))+1,1)*10^ROW($1:$19)/10)</f>
        <v>20</v>
      </c>
      <c r="E642">
        <f>SUMPRODUCT(MID(0&amp;feed!E1169,LARGE(INDEX(ISNUMBER(--MID(feed!E1169,ROW($1:$19),1))*
ROW($1:$19),0),ROW($1:$19))+1,1)*10^ROW($1:$19)/10)</f>
        <v>0</v>
      </c>
      <c r="F642" t="str">
        <f>feed!F1169</f>
        <v>Finest of the 19th century</v>
      </c>
      <c r="G642" t="str">
        <f>feed!G1169</f>
        <v>Gandhi-like</v>
      </c>
      <c r="H642">
        <f>SUMPRODUCT(MID(0&amp;feed!H1169,LARGE(INDEX(ISNUMBER(--MID(feed!H1169,ROW($1:$19),1))*
ROW($1:$19),0),ROW($1:$19))+1,1)*10^ROW($1:$19)/10)</f>
        <v>1</v>
      </c>
      <c r="I642" t="str">
        <f>feed!I1169</f>
        <v>Poor</v>
      </c>
      <c r="J642">
        <f>SUMPRODUCT(MID(0&amp;feed!J1169,LARGE(INDEX(ISNUMBER(--MID(feed!J1169,ROW($1:$19),1))*
ROW($1:$19),0),ROW($1:$19))+1,1)*10^ROW($1:$19)/10)</f>
        <v>18</v>
      </c>
      <c r="K642">
        <f>SUMPRODUCT(MID(0&amp;feed!K1169,LARGE(INDEX(ISNUMBER(--MID(feed!K1169,ROW($1:$19),1))*
ROW($1:$19),0),ROW($1:$19))+1,1)*10^ROW($1:$19)/10)</f>
        <v>2</v>
      </c>
      <c r="L642">
        <f>SUMPRODUCT(MID(0&amp;feed!L1169,LARGE(INDEX(ISNUMBER(--MID(feed!L1169,ROW($1:$19),1))*
ROW($1:$19),0),ROW($1:$19))+1,1)*10^ROW($1:$19)/10)</f>
        <v>1</v>
      </c>
      <c r="M642" t="str">
        <f>feed!M1169</f>
        <v>Mixed Economy</v>
      </c>
      <c r="N642">
        <f>SUMPRODUCT(MID(0&amp;feed!N1169,LARGE(INDEX(ISNUMBER(--MID(feed!N1169,ROW($1:$5),1))*
ROW($1:$5),0),ROW($1:$5))+1,1)*10^ROW($1:$5)/10)</f>
        <v>300</v>
      </c>
      <c r="O642">
        <f>SUMPRODUCT(MID(0&amp;feed!O1169,LARGE(INDEX(ISNUMBER(--MID(feed!O1169,ROW($1:$5),1))*
ROW($1:$5),0),ROW($1:$5))+1,1)*10^ROW($1:$5)/10)</f>
        <v>1</v>
      </c>
      <c r="P642" t="str">
        <f>feed!P1169</f>
        <v>Untapped</v>
      </c>
      <c r="Q642">
        <f>IF(P642=0,40, IF(P642="Depleted",0, IF(P642="Near Depletion",10, IF(P642="Plentiful",70, IF(P642="Untapped",90,"Error")))))</f>
        <v>90</v>
      </c>
      <c r="R642" t="str">
        <f>feed!Q1169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feed!R1169</f>
        <v>Pacific Rim</v>
      </c>
      <c r="U642" t="str">
        <f>feed!S1169</f>
        <v>Neutral</v>
      </c>
      <c r="V642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642" t="str">
        <f>feed!U1169</f>
        <v>http://blocgame.com/stats.php?id=57045</v>
      </c>
      <c r="X642" s="4">
        <f>SUMPRODUCT(MID(0&amp;feed!V1169,LARGE(INDEX(ISNUMBER(--MID(feed!V1169,ROW($1:$5),1))*
ROW($1:$5),0),ROW($1:$5))+1,1)*10^ROW($1:$5)/10)</f>
        <v>0</v>
      </c>
      <c r="Y642">
        <f>feed!W1169</f>
        <v>0</v>
      </c>
      <c r="Z642" s="4">
        <f>V642-H642*750-K642*375-L642*375</f>
        <v>18125</v>
      </c>
      <c r="AA642" s="8">
        <f>V642/N642</f>
        <v>66.666666666666671</v>
      </c>
      <c r="AB642" s="4">
        <f>N642/6</f>
        <v>50</v>
      </c>
      <c r="AC642" s="4">
        <f>V642/6</f>
        <v>3333.3333333333335</v>
      </c>
    </row>
    <row r="643" spans="1:29" hidden="1" x14ac:dyDescent="0.25">
      <c r="A643" t="str">
        <f>feed!A953</f>
        <v>Draven</v>
      </c>
      <c r="B643" t="str">
        <f>feed!B953</f>
        <v>Rump</v>
      </c>
      <c r="C643">
        <f>feed!C953</f>
        <v>0</v>
      </c>
      <c r="D643">
        <f>SUMPRODUCT(MID(0&amp;feed!D953,LARGE(INDEX(ISNUMBER(--MID(feed!D953,ROW($1:$19),1))*
ROW($1:$19),0),ROW($1:$19))+1,1)*10^ROW($1:$19)/10)</f>
        <v>19</v>
      </c>
      <c r="E643">
        <f>SUMPRODUCT(MID(0&amp;feed!E953,LARGE(INDEX(ISNUMBER(--MID(feed!E953,ROW($1:$19),1))*
ROW($1:$19),0),ROW($1:$19))+1,1)*10^ROW($1:$19)/10)</f>
        <v>0</v>
      </c>
      <c r="F643" t="str">
        <f>feed!F953</f>
        <v>First World War surplus</v>
      </c>
      <c r="G643" t="str">
        <f>feed!G953</f>
        <v>Gandhi-like</v>
      </c>
      <c r="H643">
        <f>SUMPRODUCT(MID(0&amp;feed!H953,LARGE(INDEX(ISNUMBER(--MID(feed!H953,ROW($1:$19),1))*
ROW($1:$19),0),ROW($1:$19))+1,1)*10^ROW($1:$19)/10)</f>
        <v>1</v>
      </c>
      <c r="I643" t="str">
        <f>feed!I953</f>
        <v>Good</v>
      </c>
      <c r="J643">
        <f>SUMPRODUCT(MID(0&amp;feed!J953,LARGE(INDEX(ISNUMBER(--MID(feed!J953,ROW($1:$19),1))*
ROW($1:$19),0),ROW($1:$19))+1,1)*10^ROW($1:$19)/10)</f>
        <v>18</v>
      </c>
      <c r="K643">
        <f>SUMPRODUCT(MID(0&amp;feed!K953,LARGE(INDEX(ISNUMBER(--MID(feed!K953,ROW($1:$19),1))*
ROW($1:$19),0),ROW($1:$19))+1,1)*10^ROW($1:$19)/10)</f>
        <v>4</v>
      </c>
      <c r="L643">
        <f>SUMPRODUCT(MID(0&amp;feed!L953,LARGE(INDEX(ISNUMBER(--MID(feed!L953,ROW($1:$19),1))*
ROW($1:$19),0),ROW($1:$19))+1,1)*10^ROW($1:$19)/10)</f>
        <v>2</v>
      </c>
      <c r="M643" t="str">
        <f>feed!M953</f>
        <v>Central Planning</v>
      </c>
      <c r="N643">
        <f>SUMPRODUCT(MID(0&amp;feed!N953,LARGE(INDEX(ISNUMBER(--MID(feed!N953,ROW($1:$5),1))*
ROW($1:$5),0),ROW($1:$5))+1,1)*10^ROW($1:$5)/10)</f>
        <v>396</v>
      </c>
      <c r="O643">
        <f>SUMPRODUCT(MID(0&amp;feed!O953,LARGE(INDEX(ISNUMBER(--MID(feed!O953,ROW($1:$5),1))*
ROW($1:$5),0),ROW($1:$5))+1,1)*10^ROW($1:$5)/10)</f>
        <v>146</v>
      </c>
      <c r="P643" t="str">
        <f>feed!P953</f>
        <v>Untapped</v>
      </c>
      <c r="Q643">
        <f>IF(P643=0,40, IF(P643="Depleted",0, IF(P643="Near Depletion",10, IF(P643="Plentiful",70, IF(P643="Untapped",90,"Error")))))</f>
        <v>90</v>
      </c>
      <c r="R643" t="str">
        <f>feed!Q953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feed!R953</f>
        <v>East Africa</v>
      </c>
      <c r="U643" t="str">
        <f>feed!S953</f>
        <v>Soviet Union</v>
      </c>
      <c r="V64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643" t="str">
        <f>feed!U953</f>
        <v>http://blocgame.com/stats.php?id=65403</v>
      </c>
      <c r="X643" s="4">
        <f>SUMPRODUCT(MID(0&amp;feed!V953,LARGE(INDEX(ISNUMBER(--MID(feed!V953,ROW($1:$5),1))*
ROW($1:$5),0),ROW($1:$5))+1,1)*10^ROW($1:$5)/10)</f>
        <v>0</v>
      </c>
      <c r="Y643">
        <f>feed!W953</f>
        <v>0</v>
      </c>
      <c r="Z643" s="4">
        <f>V643-H643*750-K643*375-L643*375</f>
        <v>17000</v>
      </c>
      <c r="AA643" s="8">
        <f>V643/N643</f>
        <v>50.505050505050505</v>
      </c>
      <c r="AB643" s="4">
        <f>N643/6</f>
        <v>66</v>
      </c>
      <c r="AC643" s="4">
        <f>V643/6</f>
        <v>3333.3333333333335</v>
      </c>
    </row>
    <row r="644" spans="1:29" hidden="1" x14ac:dyDescent="0.25">
      <c r="A644" t="str">
        <f>feed!A673</f>
        <v>Tsalvo</v>
      </c>
      <c r="B644" t="str">
        <f>feed!B673</f>
        <v>GhostBear</v>
      </c>
      <c r="C644" t="str">
        <f>feed!C673</f>
        <v>Schutzstaffel</v>
      </c>
      <c r="D644">
        <f>SUMPRODUCT(MID(0&amp;feed!D673,LARGE(INDEX(ISNUMBER(--MID(feed!D673,ROW($1:$19),1))*
ROW($1:$19),0),ROW($1:$19))+1,1)*10^ROW($1:$19)/10)</f>
        <v>39</v>
      </c>
      <c r="E644">
        <f>SUMPRODUCT(MID(0&amp;feed!E673,LARGE(INDEX(ISNUMBER(--MID(feed!E673,ROW($1:$19),1))*
ROW($1:$19),0),ROW($1:$19))+1,1)*10^ROW($1:$19)/10)</f>
        <v>0</v>
      </c>
      <c r="F644" t="str">
        <f>feed!F673</f>
        <v>Second World War surplus</v>
      </c>
      <c r="G644" t="str">
        <f>feed!G673</f>
        <v>Gandhi-like</v>
      </c>
      <c r="H644">
        <f>SUMPRODUCT(MID(0&amp;feed!H673,LARGE(INDEX(ISNUMBER(--MID(feed!H673,ROW($1:$19),1))*
ROW($1:$19),0),ROW($1:$19))+1,1)*10^ROW($1:$19)/10)</f>
        <v>1</v>
      </c>
      <c r="I644" t="str">
        <f>feed!I673</f>
        <v>Elite</v>
      </c>
      <c r="J644">
        <f>SUMPRODUCT(MID(0&amp;feed!J673,LARGE(INDEX(ISNUMBER(--MID(feed!J673,ROW($1:$19),1))*
ROW($1:$19),0),ROW($1:$19))+1,1)*10^ROW($1:$19)/10)</f>
        <v>18</v>
      </c>
      <c r="K644">
        <f>SUMPRODUCT(MID(0&amp;feed!K673,LARGE(INDEX(ISNUMBER(--MID(feed!K673,ROW($1:$19),1))*
ROW($1:$19),0),ROW($1:$19))+1,1)*10^ROW($1:$19)/10)</f>
        <v>10</v>
      </c>
      <c r="L644">
        <f>SUMPRODUCT(MID(0&amp;feed!L673,LARGE(INDEX(ISNUMBER(--MID(feed!L673,ROW($1:$19),1))*
ROW($1:$19),0),ROW($1:$19))+1,1)*10^ROW($1:$19)/10)</f>
        <v>3</v>
      </c>
      <c r="M644" t="str">
        <f>feed!M673</f>
        <v>Central Planning</v>
      </c>
      <c r="N644">
        <f>SUMPRODUCT(MID(0&amp;feed!N673,LARGE(INDEX(ISNUMBER(--MID(feed!N673,ROW($1:$5),1))*
ROW($1:$5),0),ROW($1:$5))+1,1)*10^ROW($1:$5)/10)</f>
        <v>865</v>
      </c>
      <c r="O644">
        <f>SUMPRODUCT(MID(0&amp;feed!O673,LARGE(INDEX(ISNUMBER(--MID(feed!O673,ROW($1:$5),1))*
ROW($1:$5),0),ROW($1:$5))+1,1)*10^ROW($1:$5)/10)</f>
        <v>102</v>
      </c>
      <c r="P644" t="str">
        <f>feed!P673</f>
        <v>Untapped</v>
      </c>
      <c r="Q644">
        <f>IF(P644=0,40, IF(P644="Depleted",0, IF(P644="Near Depletion",10, IF(P644="Plentiful",70, IF(P644="Untapped",90,"Error")))))</f>
        <v>90</v>
      </c>
      <c r="R644" t="str">
        <f>feed!Q673</f>
        <v>Meagre</v>
      </c>
      <c r="S644">
        <f>IF(R644="None",0, IF(R644="Meagre",1.5, IF(R644="Small",3, IF(R644="Mediocre",4.5, IF(R644="Somewhat Large",6, IF(R644="Large",7.5, IF(R644="Powerful",9, IF(R644="Very Powerful",10,"Error"))))))))</f>
        <v>1.5</v>
      </c>
      <c r="T644" t="str">
        <f>feed!R673</f>
        <v>East Indies</v>
      </c>
      <c r="U644" t="str">
        <f>feed!S673</f>
        <v>Soviet Union</v>
      </c>
      <c r="V644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29594</v>
      </c>
      <c r="W644" t="str">
        <f>feed!U673</f>
        <v>http://blocgame.com/stats.php?id=65223</v>
      </c>
      <c r="X644" s="4">
        <f>SUMPRODUCT(MID(0&amp;feed!V673,LARGE(INDEX(ISNUMBER(--MID(feed!V673,ROW($1:$5),1))*
ROW($1:$5),0),ROW($1:$5))+1,1)*10^ROW($1:$5)/10)</f>
        <v>0</v>
      </c>
      <c r="Y644">
        <f>feed!W673</f>
        <v>0</v>
      </c>
      <c r="Z644" s="4">
        <f>V644-H644*750-K644*375-L644*375</f>
        <v>23969</v>
      </c>
      <c r="AA644" s="8">
        <f>V644/N644</f>
        <v>34.21271676300578</v>
      </c>
      <c r="AB644" s="4">
        <f>N644/6</f>
        <v>144.16666666666666</v>
      </c>
      <c r="AC644" s="4">
        <f>V644/6</f>
        <v>4932.333333333333</v>
      </c>
    </row>
    <row r="645" spans="1:29" hidden="1" x14ac:dyDescent="0.25">
      <c r="A645" t="str">
        <f>feed!A686</f>
        <v>Salmi mamlaka</v>
      </c>
      <c r="B645" t="str">
        <f>feed!B686</f>
        <v>rhus</v>
      </c>
      <c r="C645" t="str">
        <f>feed!C686</f>
        <v>The Khilafah</v>
      </c>
      <c r="D645">
        <f>SUMPRODUCT(MID(0&amp;feed!D686,LARGE(INDEX(ISNUMBER(--MID(feed!D686,ROW($1:$19),1))*
ROW($1:$19),0),ROW($1:$19))+1,1)*10^ROW($1:$19)/10)</f>
        <v>31</v>
      </c>
      <c r="E645">
        <f>SUMPRODUCT(MID(0&amp;feed!E686,LARGE(INDEX(ISNUMBER(--MID(feed!E686,ROW($1:$19),1))*
ROW($1:$19),0),ROW($1:$19))+1,1)*10^ROW($1:$19)/10)</f>
        <v>0</v>
      </c>
      <c r="F645" t="str">
        <f>feed!F686</f>
        <v>Second World War surplus</v>
      </c>
      <c r="G645" t="str">
        <f>feed!G686</f>
        <v>Gandhi-like</v>
      </c>
      <c r="H645">
        <f>SUMPRODUCT(MID(0&amp;feed!H686,LARGE(INDEX(ISNUMBER(--MID(feed!H686,ROW($1:$19),1))*
ROW($1:$19),0),ROW($1:$19))+1,1)*10^ROW($1:$19)/10)</f>
        <v>1</v>
      </c>
      <c r="I645" t="str">
        <f>feed!I686</f>
        <v>Good</v>
      </c>
      <c r="J645">
        <f>SUMPRODUCT(MID(0&amp;feed!J686,LARGE(INDEX(ISNUMBER(--MID(feed!J686,ROW($1:$19),1))*
ROW($1:$19),0),ROW($1:$19))+1,1)*10^ROW($1:$19)/10)</f>
        <v>18</v>
      </c>
      <c r="K645">
        <f>SUMPRODUCT(MID(0&amp;feed!K686,LARGE(INDEX(ISNUMBER(--MID(feed!K686,ROW($1:$19),1))*
ROW($1:$19),0),ROW($1:$19))+1,1)*10^ROW($1:$19)/10)</f>
        <v>7</v>
      </c>
      <c r="L645">
        <f>SUMPRODUCT(MID(0&amp;feed!L686,LARGE(INDEX(ISNUMBER(--MID(feed!L686,ROW($1:$19),1))*
ROW($1:$19),0),ROW($1:$19))+1,1)*10^ROW($1:$19)/10)</f>
        <v>6</v>
      </c>
      <c r="M645" t="str">
        <f>feed!M686</f>
        <v>Central Planning</v>
      </c>
      <c r="N645">
        <f>SUMPRODUCT(MID(0&amp;feed!N686,LARGE(INDEX(ISNUMBER(--MID(feed!N686,ROW($1:$5),1))*
ROW($1:$5),0),ROW($1:$5))+1,1)*10^ROW($1:$5)/10)</f>
        <v>838</v>
      </c>
      <c r="O645">
        <f>SUMPRODUCT(MID(0&amp;feed!O686,LARGE(INDEX(ISNUMBER(--MID(feed!O686,ROW($1:$5),1))*
ROW($1:$5),0),ROW($1:$5))+1,1)*10^ROW($1:$5)/10)</f>
        <v>4150</v>
      </c>
      <c r="P645" t="str">
        <f>feed!P686</f>
        <v>Untapped</v>
      </c>
      <c r="Q645">
        <f>IF(P645=0,40, IF(P645="Depleted",0, IF(P645="Near Depletion",10, IF(P645="Plentiful",70, IF(P645="Untapped",90,"Error")))))</f>
        <v>90</v>
      </c>
      <c r="R645" t="str">
        <f>feed!Q686</f>
        <v>Mediocre</v>
      </c>
      <c r="S645">
        <f>IF(R645="None",0, IF(R645="Meagre",1.5, IF(R645="Small",3, IF(R645="Mediocre",4.5, IF(R645="Somewhat Large",6, IF(R645="Large",7.5, IF(R645="Powerful",9, IF(R645="Very Powerful",10,"Error"))))))))</f>
        <v>4.5</v>
      </c>
      <c r="T645" t="str">
        <f>feed!R686</f>
        <v>Mesopotamia</v>
      </c>
      <c r="U645" t="str">
        <f>feed!S686</f>
        <v>Soviet Union</v>
      </c>
      <c r="V645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23431</v>
      </c>
      <c r="W645" t="str">
        <f>feed!U686</f>
        <v>http://blocgame.com/stats.php?id=57644</v>
      </c>
      <c r="X645" s="4">
        <f>SUMPRODUCT(MID(0&amp;feed!V686,LARGE(INDEX(ISNUMBER(--MID(feed!V686,ROW($1:$5),1))*
ROW($1:$5),0),ROW($1:$5))+1,1)*10^ROW($1:$5)/10)</f>
        <v>0</v>
      </c>
      <c r="Y645">
        <f>feed!W686</f>
        <v>0</v>
      </c>
      <c r="Z645" s="4">
        <f>V645-H645*750-K645*375-L645*375</f>
        <v>17806</v>
      </c>
      <c r="AA645" s="8">
        <f>V645/N645</f>
        <v>27.960620525059667</v>
      </c>
      <c r="AB645" s="4">
        <f>N645/6</f>
        <v>139.66666666666666</v>
      </c>
      <c r="AC645" s="4">
        <f>V645/6</f>
        <v>3905.1666666666665</v>
      </c>
    </row>
    <row r="646" spans="1:29" hidden="1" x14ac:dyDescent="0.25">
      <c r="A646" t="str">
        <f>feed!A800</f>
        <v>GET MEMED</v>
      </c>
      <c r="B646" t="str">
        <f>feed!B800</f>
        <v>MEMES4DAYS</v>
      </c>
      <c r="C646">
        <f>feed!C800</f>
        <v>0</v>
      </c>
      <c r="D646">
        <f>SUMPRODUCT(MID(0&amp;feed!D800,LARGE(INDEX(ISNUMBER(--MID(feed!D800,ROW($1:$19),1))*
ROW($1:$19),0),ROW($1:$19))+1,1)*10^ROW($1:$19)/10)</f>
        <v>19</v>
      </c>
      <c r="E646">
        <f>SUMPRODUCT(MID(0&amp;feed!E800,LARGE(INDEX(ISNUMBER(--MID(feed!E800,ROW($1:$19),1))*
ROW($1:$19),0),ROW($1:$19))+1,1)*10^ROW($1:$19)/10)</f>
        <v>0</v>
      </c>
      <c r="F646" t="str">
        <f>feed!F800</f>
        <v>Finest of the 19th century</v>
      </c>
      <c r="G646" t="str">
        <f>feed!G800</f>
        <v>Gandhi-like</v>
      </c>
      <c r="H646">
        <f>SUMPRODUCT(MID(0&amp;feed!H800,LARGE(INDEX(ISNUMBER(--MID(feed!H800,ROW($1:$19),1))*
ROW($1:$19),0),ROW($1:$19))+1,1)*10^ROW($1:$19)/10)</f>
        <v>1</v>
      </c>
      <c r="I646" t="str">
        <f>feed!I800</f>
        <v>Undisciplined Rabble</v>
      </c>
      <c r="J646">
        <f>SUMPRODUCT(MID(0&amp;feed!J800,LARGE(INDEX(ISNUMBER(--MID(feed!J800,ROW($1:$19),1))*
ROW($1:$19),0),ROW($1:$19))+1,1)*10^ROW($1:$19)/10)</f>
        <v>18</v>
      </c>
      <c r="K646">
        <f>SUMPRODUCT(MID(0&amp;feed!K800,LARGE(INDEX(ISNUMBER(--MID(feed!K800,ROW($1:$19),1))*
ROW($1:$19),0),ROW($1:$19))+1,1)*10^ROW($1:$19)/10)</f>
        <v>4</v>
      </c>
      <c r="L646">
        <f>SUMPRODUCT(MID(0&amp;feed!L800,LARGE(INDEX(ISNUMBER(--MID(feed!L800,ROW($1:$19),1))*
ROW($1:$19),0),ROW($1:$19))+1,1)*10^ROW($1:$19)/10)</f>
        <v>1</v>
      </c>
      <c r="M646" t="str">
        <f>feed!M800</f>
        <v>Mixed Economy</v>
      </c>
      <c r="N646">
        <f>SUMPRODUCT(MID(0&amp;feed!N800,LARGE(INDEX(ISNUMBER(--MID(feed!N800,ROW($1:$5),1))*
ROW($1:$5),0),ROW($1:$5))+1,1)*10^ROW($1:$5)/10)</f>
        <v>606</v>
      </c>
      <c r="O646">
        <f>SUMPRODUCT(MID(0&amp;feed!O800,LARGE(INDEX(ISNUMBER(--MID(feed!O800,ROW($1:$5),1))*
ROW($1:$5),0),ROW($1:$5))+1,1)*10^ROW($1:$5)/10)</f>
        <v>2752</v>
      </c>
      <c r="P646" t="str">
        <f>feed!P800</f>
        <v>Untapped</v>
      </c>
      <c r="Q646">
        <f>IF(P646=0,40, IF(P646="Depleted",0, IF(P646="Near Depletion",10, IF(P646="Plentiful",70, IF(P646="Untapped",90,"Error")))))</f>
        <v>90</v>
      </c>
      <c r="R646" t="str">
        <f>feed!Q800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feed!R800</f>
        <v>Egypt</v>
      </c>
      <c r="U646" t="str">
        <f>feed!S800</f>
        <v>United States</v>
      </c>
      <c r="V64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13410</v>
      </c>
      <c r="W646" t="str">
        <f>feed!U800</f>
        <v>http://blocgame.com/stats.php?id=65183</v>
      </c>
      <c r="X646" s="4">
        <f>SUMPRODUCT(MID(0&amp;feed!V800,LARGE(INDEX(ISNUMBER(--MID(feed!V800,ROW($1:$5),1))*
ROW($1:$5),0),ROW($1:$5))+1,1)*10^ROW($1:$5)/10)</f>
        <v>0</v>
      </c>
      <c r="Y646">
        <f>feed!W800</f>
        <v>0</v>
      </c>
      <c r="Z646" s="4">
        <f>V646-H646*750-K646*375-L646*375</f>
        <v>10785</v>
      </c>
      <c r="AA646" s="8">
        <f>V646/N646</f>
        <v>22.128712871287128</v>
      </c>
      <c r="AB646" s="4">
        <f>N646/6</f>
        <v>101</v>
      </c>
      <c r="AC646" s="4">
        <f>V646/6</f>
        <v>2235</v>
      </c>
    </row>
    <row r="647" spans="1:29" hidden="1" x14ac:dyDescent="0.25">
      <c r="A647" t="str">
        <f>feed!A586</f>
        <v>Askya</v>
      </c>
      <c r="B647" t="str">
        <f>feed!B586</f>
        <v>EskimoKing</v>
      </c>
      <c r="C647" t="str">
        <f>feed!C586</f>
        <v>Socialist Arab Union</v>
      </c>
      <c r="D647">
        <f>SUMPRODUCT(MID(0&amp;feed!D586,LARGE(INDEX(ISNUMBER(--MID(feed!D586,ROW($1:$19),1))*
ROW($1:$19),0),ROW($1:$19))+1,1)*10^ROW($1:$19)/10)</f>
        <v>47</v>
      </c>
      <c r="E647">
        <f>SUMPRODUCT(MID(0&amp;feed!E586,LARGE(INDEX(ISNUMBER(--MID(feed!E586,ROW($1:$19),1))*
ROW($1:$19),0),ROW($1:$19))+1,1)*10^ROW($1:$19)/10)</f>
        <v>0</v>
      </c>
      <c r="F647" t="str">
        <f>feed!F586</f>
        <v>First World War surplus</v>
      </c>
      <c r="G647" t="str">
        <f>feed!G586</f>
        <v>Gandhi-like</v>
      </c>
      <c r="H647">
        <f>SUMPRODUCT(MID(0&amp;feed!H586,LARGE(INDEX(ISNUMBER(--MID(feed!H586,ROW($1:$19),1))*
ROW($1:$19),0),ROW($1:$19))+1,1)*10^ROW($1:$19)/10)</f>
        <v>1</v>
      </c>
      <c r="I647" t="str">
        <f>feed!I586</f>
        <v>Elite</v>
      </c>
      <c r="J647">
        <f>SUMPRODUCT(MID(0&amp;feed!J586,LARGE(INDEX(ISNUMBER(--MID(feed!J586,ROW($1:$19),1))*
ROW($1:$19),0),ROW($1:$19))+1,1)*10^ROW($1:$19)/10)</f>
        <v>18</v>
      </c>
      <c r="K647">
        <f>SUMPRODUCT(MID(0&amp;feed!K586,LARGE(INDEX(ISNUMBER(--MID(feed!K586,ROW($1:$19),1))*
ROW($1:$19),0),ROW($1:$19))+1,1)*10^ROW($1:$19)/10)</f>
        <v>2</v>
      </c>
      <c r="L647">
        <f>SUMPRODUCT(MID(0&amp;feed!L586,LARGE(INDEX(ISNUMBER(--MID(feed!L586,ROW($1:$19),1))*
ROW($1:$19),0),ROW($1:$19))+1,1)*10^ROW($1:$19)/10)</f>
        <v>1</v>
      </c>
      <c r="M647" t="str">
        <f>feed!M586</f>
        <v>Mixed Economy</v>
      </c>
      <c r="N647">
        <f>SUMPRODUCT(MID(0&amp;feed!N586,LARGE(INDEX(ISNUMBER(--MID(feed!N586,ROW($1:$5),1))*
ROW($1:$5),0),ROW($1:$5))+1,1)*10^ROW($1:$5)/10)</f>
        <v>1029</v>
      </c>
      <c r="O647">
        <f>SUMPRODUCT(MID(0&amp;feed!O586,LARGE(INDEX(ISNUMBER(--MID(feed!O586,ROW($1:$5),1))*
ROW($1:$5),0),ROW($1:$5))+1,1)*10^ROW($1:$5)/10)</f>
        <v>166</v>
      </c>
      <c r="P647" t="str">
        <f>feed!P586</f>
        <v>Untapped</v>
      </c>
      <c r="Q647">
        <f>IF(P647=0,40, IF(P647="Depleted",0, IF(P647="Near Depletion",10, IF(P647="Plentiful",70, IF(P647="Untapped",90,"Error")))))</f>
        <v>90</v>
      </c>
      <c r="R647" t="str">
        <f>feed!Q586</f>
        <v>Somewhat Large</v>
      </c>
      <c r="S647">
        <f>IF(R647="None",0, IF(R647="Meagre",1.5, IF(R647="Small",3, IF(R647="Mediocre",4.5, IF(R647="Somewhat Large",6, IF(R647="Large",7.5, IF(R647="Powerful",9, IF(R647="Very Powerful",10,"Error"))))))))</f>
        <v>6</v>
      </c>
      <c r="T647" t="str">
        <f>feed!R586</f>
        <v>East Africa</v>
      </c>
      <c r="U647" t="str">
        <f>feed!S586</f>
        <v>Soviet Union</v>
      </c>
      <c r="V647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16761</v>
      </c>
      <c r="W647" t="str">
        <f>feed!U586</f>
        <v>http://blocgame.com/stats.php?id=65129</v>
      </c>
      <c r="X647" s="4">
        <f>SUMPRODUCT(MID(0&amp;feed!V586,LARGE(INDEX(ISNUMBER(--MID(feed!V586,ROW($1:$5),1))*
ROW($1:$5),0),ROW($1:$5))+1,1)*10^ROW($1:$5)/10)</f>
        <v>0</v>
      </c>
      <c r="Y647">
        <f>feed!W586</f>
        <v>0</v>
      </c>
      <c r="Z647" s="4">
        <f>V647-H647*750-K647*375-L647*375</f>
        <v>14886</v>
      </c>
      <c r="AA647" s="8">
        <f>V647/N647</f>
        <v>16.28862973760933</v>
      </c>
      <c r="AB647" s="4">
        <f>N647/6</f>
        <v>171.5</v>
      </c>
      <c r="AC647" s="4">
        <f>V647/6</f>
        <v>2793.5</v>
      </c>
    </row>
    <row r="648" spans="1:29" hidden="1" x14ac:dyDescent="0.25">
      <c r="A648" t="str">
        <f>feed!A672</f>
        <v>Galifrey</v>
      </c>
      <c r="B648" t="str">
        <f>feed!B672</f>
        <v>Eduardo lomeli</v>
      </c>
      <c r="C648">
        <f>feed!C672</f>
        <v>0</v>
      </c>
      <c r="D648">
        <f>SUMPRODUCT(MID(0&amp;feed!D672,LARGE(INDEX(ISNUMBER(--MID(feed!D672,ROW($1:$19),1))*
ROW($1:$19),0),ROW($1:$19))+1,1)*10^ROW($1:$19)/10)</f>
        <v>10</v>
      </c>
      <c r="E648">
        <f>SUMPRODUCT(MID(0&amp;feed!E672,LARGE(INDEX(ISNUMBER(--MID(feed!E672,ROW($1:$19),1))*
ROW($1:$19),0),ROW($1:$19))+1,1)*10^ROW($1:$19)/10)</f>
        <v>0</v>
      </c>
      <c r="F648" t="str">
        <f>feed!F672</f>
        <v>First World War surplus</v>
      </c>
      <c r="G648" t="str">
        <f>feed!G672</f>
        <v>Angelic</v>
      </c>
      <c r="H648">
        <f>SUMPRODUCT(MID(0&amp;feed!H672,LARGE(INDEX(ISNUMBER(--MID(feed!H672,ROW($1:$19),1))*
ROW($1:$19),0),ROW($1:$19))+1,1)*10^ROW($1:$19)/10)</f>
        <v>1</v>
      </c>
      <c r="I648" t="str">
        <f>feed!I672</f>
        <v>Poor</v>
      </c>
      <c r="J648">
        <f>SUMPRODUCT(MID(0&amp;feed!J672,LARGE(INDEX(ISNUMBER(--MID(feed!J672,ROW($1:$19),1))*
ROW($1:$19),0),ROW($1:$19))+1,1)*10^ROW($1:$19)/10)</f>
        <v>18</v>
      </c>
      <c r="K648">
        <f>SUMPRODUCT(MID(0&amp;feed!K672,LARGE(INDEX(ISNUMBER(--MID(feed!K672,ROW($1:$19),1))*
ROW($1:$19),0),ROW($1:$19))+1,1)*10^ROW($1:$19)/10)</f>
        <v>4</v>
      </c>
      <c r="L648">
        <f>SUMPRODUCT(MID(0&amp;feed!L672,LARGE(INDEX(ISNUMBER(--MID(feed!L672,ROW($1:$19),1))*
ROW($1:$19),0),ROW($1:$19))+1,1)*10^ROW($1:$19)/10)</f>
        <v>2</v>
      </c>
      <c r="M648" t="str">
        <f>feed!M672</f>
        <v>Free Market</v>
      </c>
      <c r="N648">
        <f>SUMPRODUCT(MID(0&amp;feed!N672,LARGE(INDEX(ISNUMBER(--MID(feed!N672,ROW($1:$5),1))*
ROW($1:$5),0),ROW($1:$5))+1,1)*10^ROW($1:$5)/10)</f>
        <v>865</v>
      </c>
      <c r="O648">
        <f>SUMPRODUCT(MID(0&amp;feed!O672,LARGE(INDEX(ISNUMBER(--MID(feed!O672,ROW($1:$5),1))*
ROW($1:$5),0),ROW($1:$5))+1,1)*10^ROW($1:$5)/10)</f>
        <v>17</v>
      </c>
      <c r="P648" t="str">
        <f>feed!P672</f>
        <v>Untapped</v>
      </c>
      <c r="Q648">
        <f>IF(P648=0,40, IF(P648="Depleted",0, IF(P648="Near Depletion",10, IF(P648="Plentiful",70, IF(P648="Untapped",90,"Error")))))</f>
        <v>90</v>
      </c>
      <c r="R648" t="str">
        <f>feed!Q672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feed!R672</f>
        <v>West Africa</v>
      </c>
      <c r="U648" t="str">
        <f>feed!S672</f>
        <v>United States</v>
      </c>
      <c r="V64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11120</v>
      </c>
      <c r="W648" t="str">
        <f>feed!U672</f>
        <v>http://blocgame.com/stats.php?id=51939</v>
      </c>
      <c r="X648" s="4">
        <f>SUMPRODUCT(MID(0&amp;feed!V672,LARGE(INDEX(ISNUMBER(--MID(feed!V672,ROW($1:$5),1))*
ROW($1:$5),0),ROW($1:$5))+1,1)*10^ROW($1:$5)/10)</f>
        <v>0</v>
      </c>
      <c r="Y648">
        <f>feed!W672</f>
        <v>0</v>
      </c>
      <c r="Z648" s="4">
        <f>V648-H648*750-K648*375-L648*375</f>
        <v>8120</v>
      </c>
      <c r="AA648" s="8">
        <f>V648/N648</f>
        <v>12.855491329479769</v>
      </c>
      <c r="AB648" s="4">
        <f>N648/6</f>
        <v>144.16666666666666</v>
      </c>
      <c r="AC648" s="4">
        <f>V648/6</f>
        <v>1853.3333333333333</v>
      </c>
    </row>
    <row r="649" spans="1:29" hidden="1" x14ac:dyDescent="0.25">
      <c r="A649" t="str">
        <f>feed!A413</f>
        <v>El Tahib</v>
      </c>
      <c r="B649" t="str">
        <f>feed!B413</f>
        <v>Mossadegh</v>
      </c>
      <c r="C649" t="str">
        <f>feed!C413</f>
        <v>SPQR</v>
      </c>
      <c r="D649">
        <f>SUMPRODUCT(MID(0&amp;feed!D413,LARGE(INDEX(ISNUMBER(--MID(feed!D413,ROW($1:$19),1))*
ROW($1:$19),0),ROW($1:$19))+1,1)*10^ROW($1:$19)/10)</f>
        <v>38</v>
      </c>
      <c r="E649">
        <f>SUMPRODUCT(MID(0&amp;feed!E413,LARGE(INDEX(ISNUMBER(--MID(feed!E413,ROW($1:$19),1))*
ROW($1:$19),0),ROW($1:$19))+1,1)*10^ROW($1:$19)/10)</f>
        <v>0</v>
      </c>
      <c r="F649" t="str">
        <f>feed!F413</f>
        <v>Second World War surplus</v>
      </c>
      <c r="G649" t="str">
        <f>feed!G413</f>
        <v>Gandhi-like</v>
      </c>
      <c r="H649">
        <f>SUMPRODUCT(MID(0&amp;feed!H413,LARGE(INDEX(ISNUMBER(--MID(feed!H413,ROW($1:$19),1))*
ROW($1:$19),0),ROW($1:$19))+1,1)*10^ROW($1:$19)/10)</f>
        <v>1</v>
      </c>
      <c r="I649" t="str">
        <f>feed!I413</f>
        <v>Elite</v>
      </c>
      <c r="J649">
        <f>SUMPRODUCT(MID(0&amp;feed!J413,LARGE(INDEX(ISNUMBER(--MID(feed!J413,ROW($1:$19),1))*
ROW($1:$19),0),ROW($1:$19))+1,1)*10^ROW($1:$19)/10)</f>
        <v>18</v>
      </c>
      <c r="K649">
        <f>SUMPRODUCT(MID(0&amp;feed!K413,LARGE(INDEX(ISNUMBER(--MID(feed!K413,ROW($1:$19),1))*
ROW($1:$19),0),ROW($1:$19))+1,1)*10^ROW($1:$19)/10)</f>
        <v>7</v>
      </c>
      <c r="L649">
        <f>SUMPRODUCT(MID(0&amp;feed!L413,LARGE(INDEX(ISNUMBER(--MID(feed!L413,ROW($1:$19),1))*
ROW($1:$19),0),ROW($1:$19))+1,1)*10^ROW($1:$19)/10)</f>
        <v>7</v>
      </c>
      <c r="M649" t="str">
        <f>feed!M413</f>
        <v>Central Planning</v>
      </c>
      <c r="N649">
        <f>SUMPRODUCT(MID(0&amp;feed!N413,LARGE(INDEX(ISNUMBER(--MID(feed!N413,ROW($1:$5),1))*
ROW($1:$5),0),ROW($1:$5))+1,1)*10^ROW($1:$5)/10)</f>
        <v>1596</v>
      </c>
      <c r="O649">
        <f>SUMPRODUCT(MID(0&amp;feed!O413,LARGE(INDEX(ISNUMBER(--MID(feed!O413,ROW($1:$5),1))*
ROW($1:$5),0),ROW($1:$5))+1,1)*10^ROW($1:$5)/10)</f>
        <v>2477</v>
      </c>
      <c r="P649" t="str">
        <f>feed!P413</f>
        <v>Untapped</v>
      </c>
      <c r="Q649">
        <f>IF(P649=0,40, IF(P649="Depleted",0, IF(P649="Near Depletion",10, IF(P649="Plentiful",70, IF(P649="Untapped",90,"Error")))))</f>
        <v>90</v>
      </c>
      <c r="R649" t="str">
        <f>feed!Q413</f>
        <v>Somewhat Large</v>
      </c>
      <c r="S649">
        <f>IF(R649="None",0, IF(R649="Meagre",1.5, IF(R649="Small",3, IF(R649="Mediocre",4.5, IF(R649="Somewhat Large",6, IF(R649="Large",7.5, IF(R649="Powerful",9, IF(R649="Very Powerful",10,"Error"))))))))</f>
        <v>6</v>
      </c>
      <c r="T649" t="str">
        <f>feed!R413</f>
        <v>Arabia</v>
      </c>
      <c r="U649" t="str">
        <f>feed!S413</f>
        <v>Soviet Union</v>
      </c>
      <c r="V649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11231</v>
      </c>
      <c r="W649" t="str">
        <f>feed!U413</f>
        <v>http://blocgame.com/stats.php?id=64402</v>
      </c>
      <c r="X649" s="4">
        <f>SUMPRODUCT(MID(0&amp;feed!V413,LARGE(INDEX(ISNUMBER(--MID(feed!V413,ROW($1:$5),1))*
ROW($1:$5),0),ROW($1:$5))+1,1)*10^ROW($1:$5)/10)</f>
        <v>0</v>
      </c>
      <c r="Y649">
        <f>feed!W413</f>
        <v>0</v>
      </c>
      <c r="Z649" s="4">
        <f>V649-H649*750-K649*375-L649*375</f>
        <v>5231</v>
      </c>
      <c r="AA649" s="8">
        <f>V649/N649</f>
        <v>7.0369674185463662</v>
      </c>
      <c r="AB649" s="4">
        <f>N649/6</f>
        <v>266</v>
      </c>
      <c r="AC649" s="4">
        <f>V649/6</f>
        <v>1871.8333333333333</v>
      </c>
    </row>
    <row r="650" spans="1:29" hidden="1" x14ac:dyDescent="0.25">
      <c r="A650" t="str">
        <f>feed!A494</f>
        <v>pooperheds</v>
      </c>
      <c r="B650" t="str">
        <f>feed!B494</f>
        <v>Yung Peanuts</v>
      </c>
      <c r="C650" t="str">
        <f>feed!C494</f>
        <v>The shitterniggers</v>
      </c>
      <c r="D650">
        <f>SUMPRODUCT(MID(0&amp;feed!D494,LARGE(INDEX(ISNUMBER(--MID(feed!D494,ROW($1:$19),1))*
ROW($1:$19),0),ROW($1:$19))+1,1)*10^ROW($1:$19)/10)</f>
        <v>3</v>
      </c>
      <c r="E650">
        <f>SUMPRODUCT(MID(0&amp;feed!E494,LARGE(INDEX(ISNUMBER(--MID(feed!E494,ROW($1:$19),1))*
ROW($1:$19),0),ROW($1:$19))+1,1)*10^ROW($1:$19)/10)</f>
        <v>0</v>
      </c>
      <c r="F650" t="str">
        <f>feed!F494</f>
        <v>Second World War surplus</v>
      </c>
      <c r="G650" t="str">
        <f>feed!G494</f>
        <v>Normal</v>
      </c>
      <c r="H650">
        <f>SUMPRODUCT(MID(0&amp;feed!H494,LARGE(INDEX(ISNUMBER(--MID(feed!H494,ROW($1:$19),1))*
ROW($1:$19),0),ROW($1:$19))+1,1)*10^ROW($1:$19)/10)</f>
        <v>1</v>
      </c>
      <c r="I650" t="str">
        <f>feed!I494</f>
        <v>Undisciplined Rabble</v>
      </c>
      <c r="J650">
        <f>SUMPRODUCT(MID(0&amp;feed!J494,LARGE(INDEX(ISNUMBER(--MID(feed!J494,ROW($1:$19),1))*
ROW($1:$19),0),ROW($1:$19))+1,1)*10^ROW($1:$19)/10)</f>
        <v>18</v>
      </c>
      <c r="K650">
        <f>SUMPRODUCT(MID(0&amp;feed!K494,LARGE(INDEX(ISNUMBER(--MID(feed!K494,ROW($1:$19),1))*
ROW($1:$19),0),ROW($1:$19))+1,1)*10^ROW($1:$19)/10)</f>
        <v>2</v>
      </c>
      <c r="L650">
        <f>SUMPRODUCT(MID(0&amp;feed!L494,LARGE(INDEX(ISNUMBER(--MID(feed!L494,ROW($1:$19),1))*
ROW($1:$19),0),ROW($1:$19))+1,1)*10^ROW($1:$19)/10)</f>
        <v>2</v>
      </c>
      <c r="M650" t="str">
        <f>feed!M494</f>
        <v>Mixed Economy</v>
      </c>
      <c r="N650">
        <f>SUMPRODUCT(MID(0&amp;feed!N494,LARGE(INDEX(ISNUMBER(--MID(feed!N494,ROW($1:$5),1))*
ROW($1:$5),0),ROW($1:$5))+1,1)*10^ROW($1:$5)/10)</f>
        <v>1306</v>
      </c>
      <c r="O650">
        <f>SUMPRODUCT(MID(0&amp;feed!O494,LARGE(INDEX(ISNUMBER(--MID(feed!O494,ROW($1:$5),1))*
ROW($1:$5),0),ROW($1:$5))+1,1)*10^ROW($1:$5)/10)</f>
        <v>0</v>
      </c>
      <c r="P650" t="str">
        <f>feed!P494</f>
        <v>Untapped</v>
      </c>
      <c r="Q650">
        <f>IF(P650=0,40, IF(P650="Depleted",0, IF(P650="Near Depletion",10, IF(P650="Plentiful",70, IF(P650="Untapped",90,"Error")))))</f>
        <v>90</v>
      </c>
      <c r="R650" t="str">
        <f>feed!Q494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feed!R494</f>
        <v>China</v>
      </c>
      <c r="U650" t="str">
        <f>feed!S494</f>
        <v>Neutral</v>
      </c>
      <c r="V650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2438</v>
      </c>
      <c r="W650" t="str">
        <f>feed!U494</f>
        <v>http://blocgame.com/stats.php?id=63903</v>
      </c>
      <c r="X650" s="4">
        <f>SUMPRODUCT(MID(0&amp;feed!V494,LARGE(INDEX(ISNUMBER(--MID(feed!V494,ROW($1:$5),1))*
ROW($1:$5),0),ROW($1:$5))+1,1)*10^ROW($1:$5)/10)</f>
        <v>0</v>
      </c>
      <c r="Y650">
        <f>feed!W494</f>
        <v>0</v>
      </c>
      <c r="Z650" s="4">
        <f>V650-H650*750-K650*375-L650*375</f>
        <v>188</v>
      </c>
      <c r="AA650" s="8">
        <f>V650/N650</f>
        <v>1.8667687595712097</v>
      </c>
      <c r="AB650" s="4">
        <f>N650/6</f>
        <v>217.66666666666666</v>
      </c>
      <c r="AC650" s="4">
        <f>V650/6</f>
        <v>406.33333333333331</v>
      </c>
    </row>
    <row r="651" spans="1:29" hidden="1" x14ac:dyDescent="0.25">
      <c r="A651" t="str">
        <f>feed!A510</f>
        <v>pasemboq</v>
      </c>
      <c r="B651" t="str">
        <f>feed!B510</f>
        <v>DiDi29</v>
      </c>
      <c r="C651" t="str">
        <f>feed!C510</f>
        <v>PIRATES</v>
      </c>
      <c r="D651">
        <f>SUMPRODUCT(MID(0&amp;feed!D510,LARGE(INDEX(ISNUMBER(--MID(feed!D510,ROW($1:$19),1))*
ROW($1:$19),0),ROW($1:$19))+1,1)*10^ROW($1:$19)/10)</f>
        <v>49</v>
      </c>
      <c r="E651">
        <f>SUMPRODUCT(MID(0&amp;feed!E510,LARGE(INDEX(ISNUMBER(--MID(feed!E510,ROW($1:$19),1))*
ROW($1:$19),0),ROW($1:$19))+1,1)*10^ROW($1:$19)/10)</f>
        <v>0</v>
      </c>
      <c r="F651" t="str">
        <f>feed!F510</f>
        <v>Second World War surplus</v>
      </c>
      <c r="G651" t="str">
        <f>feed!G510</f>
        <v>Gandhi-like</v>
      </c>
      <c r="H651">
        <f>SUMPRODUCT(MID(0&amp;feed!H510,LARGE(INDEX(ISNUMBER(--MID(feed!H510,ROW($1:$19),1))*
ROW($1:$19),0),ROW($1:$19))+1,1)*10^ROW($1:$19)/10)</f>
        <v>1</v>
      </c>
      <c r="I651" t="str">
        <f>feed!I510</f>
        <v>Good</v>
      </c>
      <c r="J651">
        <f>SUMPRODUCT(MID(0&amp;feed!J510,LARGE(INDEX(ISNUMBER(--MID(feed!J510,ROW($1:$19),1))*
ROW($1:$19),0),ROW($1:$19))+1,1)*10^ROW($1:$19)/10)</f>
        <v>17</v>
      </c>
      <c r="K651">
        <f>SUMPRODUCT(MID(0&amp;feed!K510,LARGE(INDEX(ISNUMBER(--MID(feed!K510,ROW($1:$19),1))*
ROW($1:$19),0),ROW($1:$19))+1,1)*10^ROW($1:$19)/10)</f>
        <v>9</v>
      </c>
      <c r="L651">
        <f>SUMPRODUCT(MID(0&amp;feed!L510,LARGE(INDEX(ISNUMBER(--MID(feed!L510,ROW($1:$19),1))*
ROW($1:$19),0),ROW($1:$19))+1,1)*10^ROW($1:$19)/10)</f>
        <v>3</v>
      </c>
      <c r="M651" t="str">
        <f>feed!M510</f>
        <v>Central Planning</v>
      </c>
      <c r="N651">
        <f>SUMPRODUCT(MID(0&amp;feed!N510,LARGE(INDEX(ISNUMBER(--MID(feed!N510,ROW($1:$5),1))*
ROW($1:$5),0),ROW($1:$5))+1,1)*10^ROW($1:$5)/10)</f>
        <v>1241</v>
      </c>
      <c r="O651">
        <f>SUMPRODUCT(MID(0&amp;feed!O510,LARGE(INDEX(ISNUMBER(--MID(feed!O510,ROW($1:$5),1))*
ROW($1:$5),0),ROW($1:$5))+1,1)*10^ROW($1:$5)/10)</f>
        <v>334</v>
      </c>
      <c r="P651" t="str">
        <f>feed!P510</f>
        <v>Untapped</v>
      </c>
      <c r="Q651">
        <f>IF(P651=0,40, IF(P651="Depleted",0, IF(P651="Near Depletion",10, IF(P651="Plentiful",70, IF(P651="Untapped",90,"Error")))))</f>
        <v>90</v>
      </c>
      <c r="R651" t="str">
        <f>feed!Q510</f>
        <v>Large</v>
      </c>
      <c r="S651">
        <f>IF(R651="None",0, IF(R651="Meagre",1.5, IF(R651="Small",3, IF(R651="Mediocre",4.5, IF(R651="Somewhat Large",6, IF(R651="Large",7.5, IF(R651="Powerful",9, IF(R651="Very Powerful",10,"Error"))))))))</f>
        <v>7.5</v>
      </c>
      <c r="T651" t="str">
        <f>feed!R510</f>
        <v>Pacific Rim</v>
      </c>
      <c r="U651" t="str">
        <f>feed!S510</f>
        <v>Soviet Union</v>
      </c>
      <c r="V651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651" t="str">
        <f>feed!U510</f>
        <v>http://blocgame.com/stats.php?id=64845</v>
      </c>
      <c r="X651" s="4">
        <f>SUMPRODUCT(MID(0&amp;feed!V510,LARGE(INDEX(ISNUMBER(--MID(feed!V510,ROW($1:$5),1))*
ROW($1:$5),0),ROW($1:$5))+1,1)*10^ROW($1:$5)/10)</f>
        <v>0</v>
      </c>
      <c r="Y651">
        <f>feed!W510</f>
        <v>0</v>
      </c>
      <c r="Z651" s="4">
        <f>V651-H651*750-K651*375-L651*375</f>
        <v>14750</v>
      </c>
      <c r="AA651" s="8">
        <f>V651/N651</f>
        <v>16.116035455278002</v>
      </c>
      <c r="AB651" s="4">
        <f>N651/6</f>
        <v>206.83333333333334</v>
      </c>
      <c r="AC651" s="4">
        <f>V651/6</f>
        <v>3333.3333333333335</v>
      </c>
    </row>
    <row r="652" spans="1:29" hidden="1" x14ac:dyDescent="0.25">
      <c r="A652" t="str">
        <f>feed!A50</f>
        <v>Alamo</v>
      </c>
      <c r="B652" t="str">
        <f>feed!B50</f>
        <v>linksith</v>
      </c>
      <c r="C652" t="str">
        <f>feed!C50</f>
        <v>SPQR</v>
      </c>
      <c r="D652">
        <f>SUMPRODUCT(MID(0&amp;feed!D50,LARGE(INDEX(ISNUMBER(--MID(feed!D50,ROW($1:$19),1))*
ROW($1:$19),0),ROW($1:$19))+1,1)*10^ROW($1:$19)/10)</f>
        <v>36</v>
      </c>
      <c r="E652">
        <f>SUMPRODUCT(MID(0&amp;feed!E50,LARGE(INDEX(ISNUMBER(--MID(feed!E50,ROW($1:$19),1))*
ROW($1:$19),0),ROW($1:$19))+1,1)*10^ROW($1:$19)/10)</f>
        <v>0</v>
      </c>
      <c r="F652" t="str">
        <f>feed!F50</f>
        <v>Second World War surplus</v>
      </c>
      <c r="G652" t="str">
        <f>feed!G50</f>
        <v>Gandhi-like</v>
      </c>
      <c r="H652">
        <f>SUMPRODUCT(MID(0&amp;feed!H50,LARGE(INDEX(ISNUMBER(--MID(feed!H50,ROW($1:$19),1))*
ROW($1:$19),0),ROW($1:$19))+1,1)*10^ROW($1:$19)/10)</f>
        <v>1</v>
      </c>
      <c r="I652" t="str">
        <f>feed!I50</f>
        <v>Elite</v>
      </c>
      <c r="J652">
        <f>SUMPRODUCT(MID(0&amp;feed!J50,LARGE(INDEX(ISNUMBER(--MID(feed!J50,ROW($1:$19),1))*
ROW($1:$19),0),ROW($1:$19))+1,1)*10^ROW($1:$19)/10)</f>
        <v>17</v>
      </c>
      <c r="K652">
        <f>SUMPRODUCT(MID(0&amp;feed!K50,LARGE(INDEX(ISNUMBER(--MID(feed!K50,ROW($1:$19),1))*
ROW($1:$19),0),ROW($1:$19))+1,1)*10^ROW($1:$19)/10)</f>
        <v>11</v>
      </c>
      <c r="L652">
        <f>SUMPRODUCT(MID(0&amp;feed!L50,LARGE(INDEX(ISNUMBER(--MID(feed!L50,ROW($1:$19),1))*
ROW($1:$19),0),ROW($1:$19))+1,1)*10^ROW($1:$19)/10)</f>
        <v>6</v>
      </c>
      <c r="M652" t="str">
        <f>feed!M50</f>
        <v>Free Market</v>
      </c>
      <c r="N652">
        <f>SUMPRODUCT(MID(0&amp;feed!N50,LARGE(INDEX(ISNUMBER(--MID(feed!N50,ROW($1:$5),1))*
ROW($1:$5),0),ROW($1:$5))+1,1)*10^ROW($1:$5)/10)</f>
        <v>3892</v>
      </c>
      <c r="O652">
        <f>SUMPRODUCT(MID(0&amp;feed!O50,LARGE(INDEX(ISNUMBER(--MID(feed!O50,ROW($1:$5),1))*
ROW($1:$5),0),ROW($1:$5))+1,1)*10^ROW($1:$5)/10)</f>
        <v>4131</v>
      </c>
      <c r="P652" t="str">
        <f>feed!P50</f>
        <v>Untapped</v>
      </c>
      <c r="Q652">
        <f>IF(P652=0,40, IF(P652="Depleted",0, IF(P652="Near Depletion",10, IF(P652="Plentiful",70, IF(P652="Untapped",90,"Error")))))</f>
        <v>90</v>
      </c>
      <c r="R652" t="str">
        <f>feed!Q50</f>
        <v>Powerful</v>
      </c>
      <c r="S652">
        <f>IF(R652="None",0, IF(R652="Meagre",1.5, IF(R652="Small",3, IF(R652="Mediocre",4.5, IF(R652="Somewhat Large",6, IF(R652="Large",7.5, IF(R652="Powerful",9, IF(R652="Very Powerful",10,"Error"))))))))</f>
        <v>9</v>
      </c>
      <c r="T652" t="str">
        <f>feed!R50</f>
        <v>Mesopotamia</v>
      </c>
      <c r="U652" t="str">
        <f>feed!S50</f>
        <v>United States</v>
      </c>
      <c r="V652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15670</v>
      </c>
      <c r="W652" t="str">
        <f>feed!U50</f>
        <v>http://blocgame.com/stats.php?id=40536</v>
      </c>
      <c r="X652" s="4">
        <f>SUMPRODUCT(MID(0&amp;feed!V50,LARGE(INDEX(ISNUMBER(--MID(feed!V50,ROW($1:$5),1))*
ROW($1:$5),0),ROW($1:$5))+1,1)*10^ROW($1:$5)/10)</f>
        <v>0</v>
      </c>
      <c r="Y652">
        <f>feed!W50</f>
        <v>0</v>
      </c>
      <c r="Z652" s="4">
        <f>V652-H652*750-K652*375-L652*375</f>
        <v>8545</v>
      </c>
      <c r="AA652" s="8">
        <f>V652/N652</f>
        <v>4.0262076053442959</v>
      </c>
      <c r="AB652" s="4">
        <f>N652/6</f>
        <v>648.66666666666663</v>
      </c>
      <c r="AC652" s="4">
        <f>V652/6</f>
        <v>2611.6666666666665</v>
      </c>
    </row>
    <row r="653" spans="1:29" x14ac:dyDescent="0.25">
      <c r="A653" t="str">
        <f>feed!A1004</f>
        <v>Haqq</v>
      </c>
      <c r="B653" t="str">
        <f>feed!B1004</f>
        <v>Haqq</v>
      </c>
      <c r="C653" t="str">
        <f>feed!C1004</f>
        <v>PIRATES</v>
      </c>
      <c r="D653">
        <f>SUMPRODUCT(MID(0&amp;feed!D1004,LARGE(INDEX(ISNUMBER(--MID(feed!D1004,ROW($1:$19),1))*
ROW($1:$19),0),ROW($1:$19))+1,1)*10^ROW($1:$19)/10)</f>
        <v>33</v>
      </c>
      <c r="E653">
        <f>SUMPRODUCT(MID(0&amp;feed!E1004,LARGE(INDEX(ISNUMBER(--MID(feed!E1004,ROW($1:$19),1))*
ROW($1:$19),0),ROW($1:$19))+1,1)*10^ROW($1:$19)/10)</f>
        <v>0</v>
      </c>
      <c r="F653" t="str">
        <f>feed!F1004</f>
        <v>Finest of the 19th century</v>
      </c>
      <c r="G653" t="str">
        <f>feed!G1004</f>
        <v>Good</v>
      </c>
      <c r="H653">
        <f>SUMPRODUCT(MID(0&amp;feed!H1004,LARGE(INDEX(ISNUMBER(--MID(feed!H1004,ROW($1:$19),1))*
ROW($1:$19),0),ROW($1:$19))+1,1)*10^ROW($1:$19)/10)</f>
        <v>1</v>
      </c>
      <c r="I653" t="str">
        <f>feed!I1004</f>
        <v>Good</v>
      </c>
      <c r="J653">
        <f>SUMPRODUCT(MID(0&amp;feed!J1004,LARGE(INDEX(ISNUMBER(--MID(feed!J1004,ROW($1:$19),1))*
ROW($1:$19),0),ROW($1:$19))+1,1)*10^ROW($1:$19)/10)</f>
        <v>10</v>
      </c>
      <c r="K653">
        <f>SUMPRODUCT(MID(0&amp;feed!K1004,LARGE(INDEX(ISNUMBER(--MID(feed!K1004,ROW($1:$19),1))*
ROW($1:$19),0),ROW($1:$19))+1,1)*10^ROW($1:$19)/10)</f>
        <v>4</v>
      </c>
      <c r="L653">
        <f>SUMPRODUCT(MID(0&amp;feed!L1004,LARGE(INDEX(ISNUMBER(--MID(feed!L1004,ROW($1:$19),1))*
ROW($1:$19),0),ROW($1:$19))+1,1)*10^ROW($1:$19)/10)</f>
        <v>2</v>
      </c>
      <c r="M653" t="str">
        <f>feed!M1004</f>
        <v>Central Planning</v>
      </c>
      <c r="N653">
        <f>SUMPRODUCT(MID(0&amp;feed!N1004,LARGE(INDEX(ISNUMBER(--MID(feed!N1004,ROW($1:$5),1))*
ROW($1:$5),0),ROW($1:$5))+1,1)*10^ROW($1:$5)/10)</f>
        <v>359</v>
      </c>
      <c r="O653">
        <f>SUMPRODUCT(MID(0&amp;feed!O1004,LARGE(INDEX(ISNUMBER(--MID(feed!O1004,ROW($1:$5),1))*
ROW($1:$5),0),ROW($1:$5))+1,1)*10^ROW($1:$5)/10)</f>
        <v>261</v>
      </c>
      <c r="P653" t="str">
        <f>feed!P1004</f>
        <v>Untapped</v>
      </c>
      <c r="Q653">
        <f>IF(P653=0,40, IF(P653="Depleted",0, IF(P653="Near Depletion",10, IF(P653="Plentiful",70, IF(P653="Untapped",90,"Error")))))</f>
        <v>90</v>
      </c>
      <c r="R653" t="str">
        <f>feed!Q1004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feed!R1004</f>
        <v>The Subcontinent</v>
      </c>
      <c r="U653" t="str">
        <f>feed!S1004</f>
        <v>Soviet Union</v>
      </c>
      <c r="V65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653" t="str">
        <f>feed!U1004</f>
        <v>http://blocgame.com/stats.php?id=65660</v>
      </c>
      <c r="X653" s="4">
        <f>SUMPRODUCT(MID(0&amp;feed!V1004,LARGE(INDEX(ISNUMBER(--MID(feed!V1004,ROW($1:$5),1))*
ROW($1:$5),0),ROW($1:$5))+1,1)*10^ROW($1:$5)/10)</f>
        <v>0</v>
      </c>
      <c r="Y653">
        <f>feed!W1004</f>
        <v>0</v>
      </c>
      <c r="Z653" s="4">
        <f>V653-H653*750-K653*375-L653*375</f>
        <v>20665</v>
      </c>
      <c r="AA653" s="8">
        <f>V653/N653</f>
        <v>65.919220055710312</v>
      </c>
      <c r="AB653" s="4">
        <f>N653/6</f>
        <v>59.833333333333336</v>
      </c>
      <c r="AC653" s="4">
        <f>V653/6</f>
        <v>3944.1666666666665</v>
      </c>
    </row>
    <row r="654" spans="1:29" hidden="1" x14ac:dyDescent="0.25">
      <c r="A654" t="str">
        <f>feed!A469</f>
        <v>Amazonian Union</v>
      </c>
      <c r="B654" t="str">
        <f>feed!B469</f>
        <v>Hugo Chavez</v>
      </c>
      <c r="C654" t="str">
        <f>feed!C469</f>
        <v>The Second Republic</v>
      </c>
      <c r="D654">
        <f>SUMPRODUCT(MID(0&amp;feed!D469,LARGE(INDEX(ISNUMBER(--MID(feed!D469,ROW($1:$19),1))*
ROW($1:$19),0),ROW($1:$19))+1,1)*10^ROW($1:$19)/10)</f>
        <v>9</v>
      </c>
      <c r="E654">
        <f>SUMPRODUCT(MID(0&amp;feed!E469,LARGE(INDEX(ISNUMBER(--MID(feed!E469,ROW($1:$19),1))*
ROW($1:$19),0),ROW($1:$19))+1,1)*10^ROW($1:$19)/10)</f>
        <v>0</v>
      </c>
      <c r="F654" t="str">
        <f>feed!F469</f>
        <v>Second World War surplus</v>
      </c>
      <c r="G654" t="str">
        <f>feed!G469</f>
        <v>Gandhi-like</v>
      </c>
      <c r="H654">
        <f>SUMPRODUCT(MID(0&amp;feed!H469,LARGE(INDEX(ISNUMBER(--MID(feed!H469,ROW($1:$19),1))*
ROW($1:$19),0),ROW($1:$19))+1,1)*10^ROW($1:$19)/10)</f>
        <v>1</v>
      </c>
      <c r="I654" t="str">
        <f>feed!I469</f>
        <v>Good</v>
      </c>
      <c r="J654">
        <f>SUMPRODUCT(MID(0&amp;feed!J469,LARGE(INDEX(ISNUMBER(--MID(feed!J469,ROW($1:$19),1))*
ROW($1:$19),0),ROW($1:$19))+1,1)*10^ROW($1:$19)/10)</f>
        <v>16</v>
      </c>
      <c r="K654">
        <f>SUMPRODUCT(MID(0&amp;feed!K469,LARGE(INDEX(ISNUMBER(--MID(feed!K469,ROW($1:$19),1))*
ROW($1:$19),0),ROW($1:$19))+1,1)*10^ROW($1:$19)/10)</f>
        <v>6</v>
      </c>
      <c r="L654">
        <f>SUMPRODUCT(MID(0&amp;feed!L469,LARGE(INDEX(ISNUMBER(--MID(feed!L469,ROW($1:$19),1))*
ROW($1:$19),0),ROW($1:$19))+1,1)*10^ROW($1:$19)/10)</f>
        <v>2</v>
      </c>
      <c r="M654" t="str">
        <f>feed!M469</f>
        <v>Central Planning</v>
      </c>
      <c r="N654">
        <f>SUMPRODUCT(MID(0&amp;feed!N469,LARGE(INDEX(ISNUMBER(--MID(feed!N469,ROW($1:$5),1))*
ROW($1:$5),0),ROW($1:$5))+1,1)*10^ROW($1:$5)/10)</f>
        <v>1407</v>
      </c>
      <c r="O654">
        <f>SUMPRODUCT(MID(0&amp;feed!O469,LARGE(INDEX(ISNUMBER(--MID(feed!O469,ROW($1:$5),1))*
ROW($1:$5),0),ROW($1:$5))+1,1)*10^ROW($1:$5)/10)</f>
        <v>37</v>
      </c>
      <c r="P654" t="str">
        <f>feed!P469</f>
        <v>Untapped</v>
      </c>
      <c r="Q654">
        <f>IF(P654=0,40, IF(P654="Depleted",0, IF(P654="Near Depletion",10, IF(P654="Plentiful",70, IF(P654="Untapped",90,"Error")))))</f>
        <v>90</v>
      </c>
      <c r="R654" t="str">
        <f>feed!Q469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feed!R469</f>
        <v>Amazonia</v>
      </c>
      <c r="U654" t="str">
        <f>feed!S469</f>
        <v>United States</v>
      </c>
      <c r="V65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11298</v>
      </c>
      <c r="W654" t="str">
        <f>feed!U469</f>
        <v>http://blocgame.com/stats.php?id=59377</v>
      </c>
      <c r="X654" s="4">
        <f>SUMPRODUCT(MID(0&amp;feed!V469,LARGE(INDEX(ISNUMBER(--MID(feed!V469,ROW($1:$5),1))*
ROW($1:$5),0),ROW($1:$5))+1,1)*10^ROW($1:$5)/10)</f>
        <v>0</v>
      </c>
      <c r="Y654">
        <f>feed!W469</f>
        <v>0</v>
      </c>
      <c r="Z654" s="4">
        <f>V654-H654*750-K654*375-L654*375</f>
        <v>7548</v>
      </c>
      <c r="AA654" s="8">
        <f>V654/N654</f>
        <v>8.0298507462686572</v>
      </c>
      <c r="AB654" s="4">
        <f>N654/6</f>
        <v>234.5</v>
      </c>
      <c r="AC654" s="4">
        <f>V654/6</f>
        <v>1883</v>
      </c>
    </row>
    <row r="655" spans="1:29" hidden="1" x14ac:dyDescent="0.25">
      <c r="A655" t="str">
        <f>feed!A1053</f>
        <v>khald</v>
      </c>
      <c r="B655" t="str">
        <f>feed!B1053</f>
        <v>aisy</v>
      </c>
      <c r="C655" t="str">
        <f>feed!C1053</f>
        <v>The Khilafah</v>
      </c>
      <c r="D655">
        <f>SUMPRODUCT(MID(0&amp;feed!D1053,LARGE(INDEX(ISNUMBER(--MID(feed!D1053,ROW($1:$19),1))*
ROW($1:$19),0),ROW($1:$19))+1,1)*10^ROW($1:$19)/10)</f>
        <v>16</v>
      </c>
      <c r="E655">
        <f>SUMPRODUCT(MID(0&amp;feed!E1053,LARGE(INDEX(ISNUMBER(--MID(feed!E1053,ROW($1:$19),1))*
ROW($1:$19),0),ROW($1:$19))+1,1)*10^ROW($1:$19)/10)</f>
        <v>0</v>
      </c>
      <c r="F655" t="str">
        <f>feed!F1053</f>
        <v>First World War surplus</v>
      </c>
      <c r="G655" t="str">
        <f>feed!G1053</f>
        <v>Gandhi-like</v>
      </c>
      <c r="H655">
        <f>SUMPRODUCT(MID(0&amp;feed!H1053,LARGE(INDEX(ISNUMBER(--MID(feed!H1053,ROW($1:$19),1))*
ROW($1:$19),0),ROW($1:$19))+1,1)*10^ROW($1:$19)/10)</f>
        <v>1</v>
      </c>
      <c r="I655" t="str">
        <f>feed!I1053</f>
        <v>Good</v>
      </c>
      <c r="J655">
        <f>SUMPRODUCT(MID(0&amp;feed!J1053,LARGE(INDEX(ISNUMBER(--MID(feed!J1053,ROW($1:$19),1))*
ROW($1:$19),0),ROW($1:$19))+1,1)*10^ROW($1:$19)/10)</f>
        <v>15</v>
      </c>
      <c r="K655">
        <f>SUMPRODUCT(MID(0&amp;feed!K1053,LARGE(INDEX(ISNUMBER(--MID(feed!K1053,ROW($1:$19),1))*
ROW($1:$19),0),ROW($1:$19))+1,1)*10^ROW($1:$19)/10)</f>
        <v>7</v>
      </c>
      <c r="L655">
        <f>SUMPRODUCT(MID(0&amp;feed!L1053,LARGE(INDEX(ISNUMBER(--MID(feed!L1053,ROW($1:$19),1))*
ROW($1:$19),0),ROW($1:$19))+1,1)*10^ROW($1:$19)/10)</f>
        <v>9</v>
      </c>
      <c r="M655" t="str">
        <f>feed!M1053</f>
        <v>Mixed Economy</v>
      </c>
      <c r="N655">
        <f>SUMPRODUCT(MID(0&amp;feed!N1053,LARGE(INDEX(ISNUMBER(--MID(feed!N1053,ROW($1:$5),1))*
ROW($1:$5),0),ROW($1:$5))+1,1)*10^ROW($1:$5)/10)</f>
        <v>333</v>
      </c>
      <c r="O655">
        <f>SUMPRODUCT(MID(0&amp;feed!O1053,LARGE(INDEX(ISNUMBER(--MID(feed!O1053,ROW($1:$5),1))*
ROW($1:$5),0),ROW($1:$5))+1,1)*10^ROW($1:$5)/10)</f>
        <v>2204</v>
      </c>
      <c r="P655" t="str">
        <f>feed!P1053</f>
        <v>Untapped</v>
      </c>
      <c r="Q655">
        <f>IF(P655=0,40, IF(P655="Depleted",0, IF(P655="Near Depletion",10, IF(P655="Plentiful",70, IF(P655="Untapped",90,"Error")))))</f>
        <v>90</v>
      </c>
      <c r="R655" t="str">
        <f>feed!Q1053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feed!R1053</f>
        <v>Arabia</v>
      </c>
      <c r="U655" t="str">
        <f>feed!S1053</f>
        <v>Soviet Union</v>
      </c>
      <c r="V65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655" t="str">
        <f>feed!U1053</f>
        <v>http://blocgame.com/stats.php?id=65250</v>
      </c>
      <c r="X655" s="4">
        <f>SUMPRODUCT(MID(0&amp;feed!V1053,LARGE(INDEX(ISNUMBER(--MID(feed!V1053,ROW($1:$5),1))*
ROW($1:$5),0),ROW($1:$5))+1,1)*10^ROW($1:$5)/10)</f>
        <v>0</v>
      </c>
      <c r="Y655">
        <f>feed!W1053</f>
        <v>0</v>
      </c>
      <c r="Z655" s="4">
        <f>V655-H655*750-K655*375-L655*375</f>
        <v>13250</v>
      </c>
      <c r="AA655" s="8">
        <f>V655/N655</f>
        <v>60.06006006006006</v>
      </c>
      <c r="AB655" s="4">
        <f>N655/6</f>
        <v>55.5</v>
      </c>
      <c r="AC655" s="4">
        <f>V655/6</f>
        <v>3333.3333333333335</v>
      </c>
    </row>
    <row r="656" spans="1:29" hidden="1" x14ac:dyDescent="0.25">
      <c r="A656" t="str">
        <f>feed!A765</f>
        <v>zadistan</v>
      </c>
      <c r="B656" t="str">
        <f>feed!B765</f>
        <v>zmaster</v>
      </c>
      <c r="C656" t="str">
        <f>feed!C765</f>
        <v>Socialist Arab Union</v>
      </c>
      <c r="D656">
        <f>SUMPRODUCT(MID(0&amp;feed!D765,LARGE(INDEX(ISNUMBER(--MID(feed!D765,ROW($1:$19),1))*
ROW($1:$19),0),ROW($1:$19))+1,1)*10^ROW($1:$19)/10)</f>
        <v>3</v>
      </c>
      <c r="E656">
        <f>SUMPRODUCT(MID(0&amp;feed!E765,LARGE(INDEX(ISNUMBER(--MID(feed!E765,ROW($1:$19),1))*
ROW($1:$19),0),ROW($1:$19))+1,1)*10^ROW($1:$19)/10)</f>
        <v>0</v>
      </c>
      <c r="F656" t="str">
        <f>feed!F765</f>
        <v>Second World War surplus</v>
      </c>
      <c r="G656" t="str">
        <f>feed!G765</f>
        <v>Gandhi-like</v>
      </c>
      <c r="H656">
        <f>SUMPRODUCT(MID(0&amp;feed!H765,LARGE(INDEX(ISNUMBER(--MID(feed!H765,ROW($1:$19),1))*
ROW($1:$19),0),ROW($1:$19))+1,1)*10^ROW($1:$19)/10)</f>
        <v>1</v>
      </c>
      <c r="I656" t="str">
        <f>feed!I765</f>
        <v>Elite</v>
      </c>
      <c r="J656">
        <f>SUMPRODUCT(MID(0&amp;feed!J765,LARGE(INDEX(ISNUMBER(--MID(feed!J765,ROW($1:$19),1))*
ROW($1:$19),0),ROW($1:$19))+1,1)*10^ROW($1:$19)/10)</f>
        <v>15</v>
      </c>
      <c r="K656">
        <f>SUMPRODUCT(MID(0&amp;feed!K765,LARGE(INDEX(ISNUMBER(--MID(feed!K765,ROW($1:$19),1))*
ROW($1:$19),0),ROW($1:$19))+1,1)*10^ROW($1:$19)/10)</f>
        <v>11</v>
      </c>
      <c r="L656">
        <f>SUMPRODUCT(MID(0&amp;feed!L765,LARGE(INDEX(ISNUMBER(--MID(feed!L765,ROW($1:$19),1))*
ROW($1:$19),0),ROW($1:$19))+1,1)*10^ROW($1:$19)/10)</f>
        <v>5</v>
      </c>
      <c r="M656" t="str">
        <f>feed!M765</f>
        <v>Central Planning</v>
      </c>
      <c r="N656">
        <f>SUMPRODUCT(MID(0&amp;feed!N765,LARGE(INDEX(ISNUMBER(--MID(feed!N765,ROW($1:$5),1))*
ROW($1:$5),0),ROW($1:$5))+1,1)*10^ROW($1:$5)/10)</f>
        <v>669</v>
      </c>
      <c r="O656">
        <f>SUMPRODUCT(MID(0&amp;feed!O765,LARGE(INDEX(ISNUMBER(--MID(feed!O765,ROW($1:$5),1))*
ROW($1:$5),0),ROW($1:$5))+1,1)*10^ROW($1:$5)/10)</f>
        <v>4412</v>
      </c>
      <c r="P656">
        <f>feed!P765</f>
        <v>0</v>
      </c>
      <c r="Q656">
        <f>IF(P656=0,40, IF(P656="Depleted",0, IF(P656="Near Depletion",10, IF(P656="Plentiful",70, IF(P656="Untapped",90,"Error")))))</f>
        <v>40</v>
      </c>
      <c r="R656" t="str">
        <f>feed!Q765</f>
        <v>Meagre</v>
      </c>
      <c r="S656">
        <f>IF(R656="None",0, IF(R656="Meagre",1.5, IF(R656="Small",3, IF(R656="Mediocre",4.5, IF(R656="Somewhat Large",6, IF(R656="Large",7.5, IF(R656="Powerful",9, IF(R656="Very Powerful",10,"Error"))))))))</f>
        <v>1.5</v>
      </c>
      <c r="T656" t="str">
        <f>feed!R765</f>
        <v>Arabia</v>
      </c>
      <c r="U656" t="str">
        <f>feed!S765</f>
        <v>Soviet Union</v>
      </c>
      <c r="V656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26059</v>
      </c>
      <c r="W656" t="str">
        <f>feed!U765</f>
        <v>http://blocgame.com/stats.php?id=65342</v>
      </c>
      <c r="X656" s="4">
        <f>SUMPRODUCT(MID(0&amp;feed!V765,LARGE(INDEX(ISNUMBER(--MID(feed!V765,ROW($1:$5),1))*
ROW($1:$5),0),ROW($1:$5))+1,1)*10^ROW($1:$5)/10)</f>
        <v>0</v>
      </c>
      <c r="Y656">
        <f>feed!W765</f>
        <v>0</v>
      </c>
      <c r="Z656" s="4">
        <f>V656-H656*750-K656*375-L656*375</f>
        <v>19309</v>
      </c>
      <c r="AA656" s="8">
        <f>V656/N656</f>
        <v>38.95216741405082</v>
      </c>
      <c r="AB656" s="4">
        <f>N656/6</f>
        <v>111.5</v>
      </c>
      <c r="AC656" s="4">
        <f>V656/6</f>
        <v>4343.166666666667</v>
      </c>
    </row>
    <row r="657" spans="1:29" hidden="1" x14ac:dyDescent="0.25">
      <c r="A657" t="str">
        <f>feed!A778</f>
        <v>Sg Api</v>
      </c>
      <c r="B657" t="str">
        <f>feed!B778</f>
        <v>Alienboy</v>
      </c>
      <c r="C657" t="str">
        <f>feed!C778</f>
        <v>PIRATES</v>
      </c>
      <c r="D657">
        <f>SUMPRODUCT(MID(0&amp;feed!D778,LARGE(INDEX(ISNUMBER(--MID(feed!D778,ROW($1:$19),1))*
ROW($1:$19),0),ROW($1:$19))+1,1)*10^ROW($1:$19)/10)</f>
        <v>61</v>
      </c>
      <c r="E657">
        <f>SUMPRODUCT(MID(0&amp;feed!E778,LARGE(INDEX(ISNUMBER(--MID(feed!E778,ROW($1:$19),1))*
ROW($1:$19),0),ROW($1:$19))+1,1)*10^ROW($1:$19)/10)</f>
        <v>0</v>
      </c>
      <c r="F657" t="str">
        <f>feed!F778</f>
        <v>Second World War surplus</v>
      </c>
      <c r="G657" t="str">
        <f>feed!G778</f>
        <v>Gandhi-like</v>
      </c>
      <c r="H657">
        <f>SUMPRODUCT(MID(0&amp;feed!H778,LARGE(INDEX(ISNUMBER(--MID(feed!H778,ROW($1:$19),1))*
ROW($1:$19),0),ROW($1:$19))+1,1)*10^ROW($1:$19)/10)</f>
        <v>1</v>
      </c>
      <c r="I657" t="str">
        <f>feed!I778</f>
        <v>Good</v>
      </c>
      <c r="J657">
        <f>SUMPRODUCT(MID(0&amp;feed!J778,LARGE(INDEX(ISNUMBER(--MID(feed!J778,ROW($1:$19),1))*
ROW($1:$19),0),ROW($1:$19))+1,1)*10^ROW($1:$19)/10)</f>
        <v>15</v>
      </c>
      <c r="K657">
        <f>SUMPRODUCT(MID(0&amp;feed!K778,LARGE(INDEX(ISNUMBER(--MID(feed!K778,ROW($1:$19),1))*
ROW($1:$19),0),ROW($1:$19))+1,1)*10^ROW($1:$19)/10)</f>
        <v>10</v>
      </c>
      <c r="L657">
        <f>SUMPRODUCT(MID(0&amp;feed!L778,LARGE(INDEX(ISNUMBER(--MID(feed!L778,ROW($1:$19),1))*
ROW($1:$19),0),ROW($1:$19))+1,1)*10^ROW($1:$19)/10)</f>
        <v>6</v>
      </c>
      <c r="M657" t="str">
        <f>feed!M778</f>
        <v>Central Planning</v>
      </c>
      <c r="N657">
        <f>SUMPRODUCT(MID(0&amp;feed!N778,LARGE(INDEX(ISNUMBER(--MID(feed!N778,ROW($1:$5),1))*
ROW($1:$5),0),ROW($1:$5))+1,1)*10^ROW($1:$5)/10)</f>
        <v>641</v>
      </c>
      <c r="O657">
        <f>SUMPRODUCT(MID(0&amp;feed!O778,LARGE(INDEX(ISNUMBER(--MID(feed!O778,ROW($1:$5),1))*
ROW($1:$5),0),ROW($1:$5))+1,1)*10^ROW($1:$5)/10)</f>
        <v>553</v>
      </c>
      <c r="P657" t="str">
        <f>feed!P778</f>
        <v>Untapped</v>
      </c>
      <c r="Q657">
        <f>IF(P657=0,40, IF(P657="Depleted",0, IF(P657="Near Depletion",10, IF(P657="Plentiful",70, IF(P657="Untapped",90,"Error")))))</f>
        <v>90</v>
      </c>
      <c r="R657" t="str">
        <f>feed!Q778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feed!R778</f>
        <v>Pacific Rim</v>
      </c>
      <c r="U657" t="str">
        <f>feed!S778</f>
        <v>Soviet Union</v>
      </c>
      <c r="V657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21101</v>
      </c>
      <c r="W657" t="str">
        <f>feed!U778</f>
        <v>http://blocgame.com/stats.php?id=64798</v>
      </c>
      <c r="X657" s="4">
        <f>SUMPRODUCT(MID(0&amp;feed!V778,LARGE(INDEX(ISNUMBER(--MID(feed!V778,ROW($1:$5),1))*
ROW($1:$5),0),ROW($1:$5))+1,1)*10^ROW($1:$5)/10)</f>
        <v>0</v>
      </c>
      <c r="Y657">
        <f>feed!W778</f>
        <v>0</v>
      </c>
      <c r="Z657" s="4">
        <f>V657-H657*750-K657*375-L657*375</f>
        <v>14351</v>
      </c>
      <c r="AA657" s="8">
        <f>V657/N657</f>
        <v>32.918876755070201</v>
      </c>
      <c r="AB657" s="4">
        <f>N657/6</f>
        <v>106.83333333333333</v>
      </c>
      <c r="AC657" s="4">
        <f>V657/6</f>
        <v>3516.8333333333335</v>
      </c>
    </row>
    <row r="658" spans="1:29" hidden="1" x14ac:dyDescent="0.25">
      <c r="A658" t="str">
        <f>feed!A280</f>
        <v>Senandung Malam</v>
      </c>
      <c r="B658" t="str">
        <f>feed!B280</f>
        <v>Lela Manja</v>
      </c>
      <c r="C658" t="str">
        <f>feed!C280</f>
        <v>PIRATES</v>
      </c>
      <c r="D658">
        <f>SUMPRODUCT(MID(0&amp;feed!D280,LARGE(INDEX(ISNUMBER(--MID(feed!D280,ROW($1:$19),1))*
ROW($1:$19),0),ROW($1:$19))+1,1)*10^ROW($1:$19)/10)</f>
        <v>98</v>
      </c>
      <c r="E658">
        <f>SUMPRODUCT(MID(0&amp;feed!E280,LARGE(INDEX(ISNUMBER(--MID(feed!E280,ROW($1:$19),1))*
ROW($1:$19),0),ROW($1:$19))+1,1)*10^ROW($1:$19)/10)</f>
        <v>0</v>
      </c>
      <c r="F658" t="str">
        <f>feed!F280</f>
        <v>Second World War surplus</v>
      </c>
      <c r="G658" t="str">
        <f>feed!G280</f>
        <v>Gandhi-like</v>
      </c>
      <c r="H658">
        <f>SUMPRODUCT(MID(0&amp;feed!H280,LARGE(INDEX(ISNUMBER(--MID(feed!H280,ROW($1:$19),1))*
ROW($1:$19),0),ROW($1:$19))+1,1)*10^ROW($1:$19)/10)</f>
        <v>1</v>
      </c>
      <c r="I658" t="str">
        <f>feed!I280</f>
        <v>Poor</v>
      </c>
      <c r="J658">
        <f>SUMPRODUCT(MID(0&amp;feed!J280,LARGE(INDEX(ISNUMBER(--MID(feed!J280,ROW($1:$19),1))*
ROW($1:$19),0),ROW($1:$19))+1,1)*10^ROW($1:$19)/10)</f>
        <v>15</v>
      </c>
      <c r="K658">
        <f>SUMPRODUCT(MID(0&amp;feed!K280,LARGE(INDEX(ISNUMBER(--MID(feed!K280,ROW($1:$19),1))*
ROW($1:$19),0),ROW($1:$19))+1,1)*10^ROW($1:$19)/10)</f>
        <v>13</v>
      </c>
      <c r="L658">
        <f>SUMPRODUCT(MID(0&amp;feed!L280,LARGE(INDEX(ISNUMBER(--MID(feed!L280,ROW($1:$19),1))*
ROW($1:$19),0),ROW($1:$19))+1,1)*10^ROW($1:$19)/10)</f>
        <v>14</v>
      </c>
      <c r="M658" t="str">
        <f>feed!M280</f>
        <v>Free Market</v>
      </c>
      <c r="N658">
        <f>SUMPRODUCT(MID(0&amp;feed!N280,LARGE(INDEX(ISNUMBER(--MID(feed!N280,ROW($1:$5),1))*
ROW($1:$5),0),ROW($1:$5))+1,1)*10^ROW($1:$5)/10)</f>
        <v>2117</v>
      </c>
      <c r="O658">
        <f>SUMPRODUCT(MID(0&amp;feed!O280,LARGE(INDEX(ISNUMBER(--MID(feed!O280,ROW($1:$5),1))*
ROW($1:$5),0),ROW($1:$5))+1,1)*10^ROW($1:$5)/10)</f>
        <v>0</v>
      </c>
      <c r="P658" t="str">
        <f>feed!P280</f>
        <v>Untapped</v>
      </c>
      <c r="Q658">
        <f>IF(P658=0,40, IF(P658="Depleted",0, IF(P658="Near Depletion",10, IF(P658="Plentiful",70, IF(P658="Untapped",90,"Error")))))</f>
        <v>90</v>
      </c>
      <c r="R658" t="str">
        <f>feed!Q280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feed!R280</f>
        <v>East Indies</v>
      </c>
      <c r="U658" t="str">
        <f>feed!S280</f>
        <v>United States</v>
      </c>
      <c r="V658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658" t="str">
        <f>feed!U280</f>
        <v>http://blocgame.com/stats.php?id=61074</v>
      </c>
      <c r="X658" s="4">
        <f>SUMPRODUCT(MID(0&amp;feed!V280,LARGE(INDEX(ISNUMBER(--MID(feed!V280,ROW($1:$5),1))*
ROW($1:$5),0),ROW($1:$5))+1,1)*10^ROW($1:$5)/10)</f>
        <v>0</v>
      </c>
      <c r="Y658">
        <f>feed!W280</f>
        <v>0</v>
      </c>
      <c r="Z658" s="4">
        <f>V658-H658*750-K658*375-L658*375</f>
        <v>24</v>
      </c>
      <c r="AA658" s="8">
        <f>V658/N658</f>
        <v>5.1483230987246102</v>
      </c>
      <c r="AB658" s="4">
        <f>N658/6</f>
        <v>352.83333333333331</v>
      </c>
      <c r="AC658" s="4">
        <f>V658/6</f>
        <v>1816.5</v>
      </c>
    </row>
    <row r="659" spans="1:29" hidden="1" x14ac:dyDescent="0.25">
      <c r="A659" t="str">
        <f>feed!A894</f>
        <v>Channary</v>
      </c>
      <c r="B659" t="str">
        <f>feed!B894</f>
        <v>Kardal</v>
      </c>
      <c r="C659" t="str">
        <f>feed!C894</f>
        <v>The Order</v>
      </c>
      <c r="D659">
        <f>SUMPRODUCT(MID(0&amp;feed!D894,LARGE(INDEX(ISNUMBER(--MID(feed!D894,ROW($1:$19),1))*
ROW($1:$19),0),ROW($1:$19))+1,1)*10^ROW($1:$19)/10)</f>
        <v>59</v>
      </c>
      <c r="E659">
        <f>SUMPRODUCT(MID(0&amp;feed!E894,LARGE(INDEX(ISNUMBER(--MID(feed!E894,ROW($1:$19),1))*
ROW($1:$19),0),ROW($1:$19))+1,1)*10^ROW($1:$19)/10)</f>
        <v>0</v>
      </c>
      <c r="F659" t="str">
        <f>feed!F894</f>
        <v>First World War surplus</v>
      </c>
      <c r="G659" t="str">
        <f>feed!G894</f>
        <v>Gandhi-like</v>
      </c>
      <c r="H659">
        <f>SUMPRODUCT(MID(0&amp;feed!H894,LARGE(INDEX(ISNUMBER(--MID(feed!H894,ROW($1:$19),1))*
ROW($1:$19),0),ROW($1:$19))+1,1)*10^ROW($1:$19)/10)</f>
        <v>1</v>
      </c>
      <c r="I659" t="str">
        <f>feed!I894</f>
        <v>Standard</v>
      </c>
      <c r="J659">
        <f>SUMPRODUCT(MID(0&amp;feed!J894,LARGE(INDEX(ISNUMBER(--MID(feed!J894,ROW($1:$19),1))*
ROW($1:$19),0),ROW($1:$19))+1,1)*10^ROW($1:$19)/10)</f>
        <v>14</v>
      </c>
      <c r="K659">
        <f>SUMPRODUCT(MID(0&amp;feed!K894,LARGE(INDEX(ISNUMBER(--MID(feed!K894,ROW($1:$19),1))*
ROW($1:$19),0),ROW($1:$19))+1,1)*10^ROW($1:$19)/10)</f>
        <v>12</v>
      </c>
      <c r="L659">
        <f>SUMPRODUCT(MID(0&amp;feed!L894,LARGE(INDEX(ISNUMBER(--MID(feed!L894,ROW($1:$19),1))*
ROW($1:$19),0),ROW($1:$19))+1,1)*10^ROW($1:$19)/10)</f>
        <v>2</v>
      </c>
      <c r="M659" t="str">
        <f>feed!M894</f>
        <v>Free Market</v>
      </c>
      <c r="N659">
        <f>SUMPRODUCT(MID(0&amp;feed!N894,LARGE(INDEX(ISNUMBER(--MID(feed!N894,ROW($1:$5),1))*
ROW($1:$5),0),ROW($1:$5))+1,1)*10^ROW($1:$5)/10)</f>
        <v>449</v>
      </c>
      <c r="O659">
        <f>SUMPRODUCT(MID(0&amp;feed!O894,LARGE(INDEX(ISNUMBER(--MID(feed!O894,ROW($1:$5),1))*
ROW($1:$5),0),ROW($1:$5))+1,1)*10^ROW($1:$5)/10)</f>
        <v>63</v>
      </c>
      <c r="P659" t="str">
        <f>feed!P894</f>
        <v>Untapped</v>
      </c>
      <c r="Q659">
        <f>IF(P659=0,40, IF(P659="Depleted",0, IF(P659="Near Depletion",10, IF(P659="Plentiful",70, IF(P659="Untapped",90,"Error")))))</f>
        <v>90</v>
      </c>
      <c r="R659" t="str">
        <f>feed!Q894</f>
        <v>Meagre</v>
      </c>
      <c r="S659">
        <f>IF(R659="None",0, IF(R659="Meagre",1.5, IF(R659="Small",3, IF(R659="Mediocre",4.5, IF(R659="Somewhat Large",6, IF(R659="Large",7.5, IF(R659="Powerful",9, IF(R659="Very Powerful",10,"Error"))))))))</f>
        <v>1.5</v>
      </c>
      <c r="T659" t="str">
        <f>feed!R894</f>
        <v>Caribbean</v>
      </c>
      <c r="U659" t="str">
        <f>feed!S894</f>
        <v>United States</v>
      </c>
      <c r="V659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28187</v>
      </c>
      <c r="W659" t="str">
        <f>feed!U894</f>
        <v>http://blocgame.com/stats.php?id=50479</v>
      </c>
      <c r="X659" s="4">
        <f>SUMPRODUCT(MID(0&amp;feed!V894,LARGE(INDEX(ISNUMBER(--MID(feed!V894,ROW($1:$5),1))*
ROW($1:$5),0),ROW($1:$5))+1,1)*10^ROW($1:$5)/10)</f>
        <v>0</v>
      </c>
      <c r="Y659">
        <f>feed!W894</f>
        <v>0</v>
      </c>
      <c r="Z659" s="4">
        <f>V659-H659*750-K659*375-L659*375</f>
        <v>22187</v>
      </c>
      <c r="AA659" s="8">
        <f>V659/N659</f>
        <v>62.777282850779507</v>
      </c>
      <c r="AB659" s="4">
        <f>N659/6</f>
        <v>74.833333333333329</v>
      </c>
      <c r="AC659" s="4">
        <f>V659/6</f>
        <v>4697.833333333333</v>
      </c>
    </row>
    <row r="660" spans="1:29" x14ac:dyDescent="0.25">
      <c r="A660" t="str">
        <f>feed!A827</f>
        <v>New Pogolia</v>
      </c>
      <c r="B660" t="str">
        <f>feed!B827</f>
        <v>ObliviousObscurity</v>
      </c>
      <c r="C660" t="str">
        <f>feed!C827</f>
        <v>U.M.A.S</v>
      </c>
      <c r="D660">
        <f>SUMPRODUCT(MID(0&amp;feed!D827,LARGE(INDEX(ISNUMBER(--MID(feed!D827,ROW($1:$19),1))*
ROW($1:$19),0),ROW($1:$19))+1,1)*10^ROW($1:$19)/10)</f>
        <v>27</v>
      </c>
      <c r="E660">
        <f>SUMPRODUCT(MID(0&amp;feed!E827,LARGE(INDEX(ISNUMBER(--MID(feed!E827,ROW($1:$19),1))*
ROW($1:$19),0),ROW($1:$19))+1,1)*10^ROW($1:$19)/10)</f>
        <v>0</v>
      </c>
      <c r="F660" t="str">
        <f>feed!F827</f>
        <v>First World War surplus</v>
      </c>
      <c r="G660" t="str">
        <f>feed!G827</f>
        <v>Gandhi-like</v>
      </c>
      <c r="H660">
        <f>SUMPRODUCT(MID(0&amp;feed!H827,LARGE(INDEX(ISNUMBER(--MID(feed!H827,ROW($1:$19),1))*
ROW($1:$19),0),ROW($1:$19))+1,1)*10^ROW($1:$19)/10)</f>
        <v>1</v>
      </c>
      <c r="I660" t="str">
        <f>feed!I827</f>
        <v>Standard</v>
      </c>
      <c r="J660">
        <f>SUMPRODUCT(MID(0&amp;feed!J827,LARGE(INDEX(ISNUMBER(--MID(feed!J827,ROW($1:$19),1))*
ROW($1:$19),0),ROW($1:$19))+1,1)*10^ROW($1:$19)/10)</f>
        <v>13</v>
      </c>
      <c r="K660">
        <f>SUMPRODUCT(MID(0&amp;feed!K827,LARGE(INDEX(ISNUMBER(--MID(feed!K827,ROW($1:$19),1))*
ROW($1:$19),0),ROW($1:$19))+1,1)*10^ROW($1:$19)/10)</f>
        <v>7</v>
      </c>
      <c r="L660">
        <f>SUMPRODUCT(MID(0&amp;feed!L827,LARGE(INDEX(ISNUMBER(--MID(feed!L827,ROW($1:$19),1))*
ROW($1:$19),0),ROW($1:$19))+1,1)*10^ROW($1:$19)/10)</f>
        <v>4</v>
      </c>
      <c r="M660" t="str">
        <f>feed!M827</f>
        <v>Central Planning</v>
      </c>
      <c r="N660">
        <f>SUMPRODUCT(MID(0&amp;feed!N827,LARGE(INDEX(ISNUMBER(--MID(feed!N827,ROW($1:$5),1))*
ROW($1:$5),0),ROW($1:$5))+1,1)*10^ROW($1:$5)/10)</f>
        <v>547</v>
      </c>
      <c r="O660">
        <f>SUMPRODUCT(MID(0&amp;feed!O827,LARGE(INDEX(ISNUMBER(--MID(feed!O827,ROW($1:$5),1))*
ROW($1:$5),0),ROW($1:$5))+1,1)*10^ROW($1:$5)/10)</f>
        <v>3573</v>
      </c>
      <c r="P660" t="str">
        <f>feed!P827</f>
        <v>Untapped</v>
      </c>
      <c r="Q660">
        <f>IF(P660=0,40, IF(P660="Depleted",0, IF(P660="Near Depletion",10, IF(P660="Plentiful",70, IF(P660="Untapped",90,"Error")))))</f>
        <v>90</v>
      </c>
      <c r="R660" t="str">
        <f>feed!Q827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feed!R827</f>
        <v>Persia</v>
      </c>
      <c r="U660" t="str">
        <f>feed!S827</f>
        <v>Soviet Union</v>
      </c>
      <c r="V660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23639</v>
      </c>
      <c r="W660" t="str">
        <f>feed!U827</f>
        <v>http://blocgame.com/stats.php?id=65269</v>
      </c>
      <c r="X660" s="4">
        <f>SUMPRODUCT(MID(0&amp;feed!V827,LARGE(INDEX(ISNUMBER(--MID(feed!V827,ROW($1:$5),1))*
ROW($1:$5),0),ROW($1:$5))+1,1)*10^ROW($1:$5)/10)</f>
        <v>0</v>
      </c>
      <c r="Y660">
        <f>feed!W827</f>
        <v>0</v>
      </c>
      <c r="Z660" s="4">
        <f>V660-H660*750-K660*375-L660*375</f>
        <v>18764</v>
      </c>
      <c r="AA660" s="8">
        <f>V660/N660</f>
        <v>43.215722120658135</v>
      </c>
      <c r="AB660" s="4">
        <f>N660/6</f>
        <v>91.166666666666671</v>
      </c>
      <c r="AC660" s="4">
        <f>V660/6</f>
        <v>3939.8333333333335</v>
      </c>
    </row>
    <row r="661" spans="1:29" x14ac:dyDescent="0.25">
      <c r="A661" t="str">
        <f>feed!A921</f>
        <v>Mikaia</v>
      </c>
      <c r="B661" t="str">
        <f>feed!B921</f>
        <v>Shinon_</v>
      </c>
      <c r="C661" t="str">
        <f>feed!C921</f>
        <v>Socialist Arab Union</v>
      </c>
      <c r="D661">
        <f>SUMPRODUCT(MID(0&amp;feed!D921,LARGE(INDEX(ISNUMBER(--MID(feed!D921,ROW($1:$19),1))*
ROW($1:$19),0),ROW($1:$19))+1,1)*10^ROW($1:$19)/10)</f>
        <v>17</v>
      </c>
      <c r="E661">
        <f>SUMPRODUCT(MID(0&amp;feed!E921,LARGE(INDEX(ISNUMBER(--MID(feed!E921,ROW($1:$19),1))*
ROW($1:$19),0),ROW($1:$19))+1,1)*10^ROW($1:$19)/10)</f>
        <v>0</v>
      </c>
      <c r="F661" t="str">
        <f>feed!F921</f>
        <v>First World War surplus</v>
      </c>
      <c r="G661" t="str">
        <f>feed!G921</f>
        <v>Angelic</v>
      </c>
      <c r="H661">
        <f>SUMPRODUCT(MID(0&amp;feed!H921,LARGE(INDEX(ISNUMBER(--MID(feed!H921,ROW($1:$19),1))*
ROW($1:$19),0),ROW($1:$19))+1,1)*10^ROW($1:$19)/10)</f>
        <v>1</v>
      </c>
      <c r="I661" t="str">
        <f>feed!I921</f>
        <v>Good</v>
      </c>
      <c r="J661">
        <f>SUMPRODUCT(MID(0&amp;feed!J921,LARGE(INDEX(ISNUMBER(--MID(feed!J921,ROW($1:$19),1))*
ROW($1:$19),0),ROW($1:$19))+1,1)*10^ROW($1:$19)/10)</f>
        <v>3</v>
      </c>
      <c r="K661">
        <f>SUMPRODUCT(MID(0&amp;feed!K921,LARGE(INDEX(ISNUMBER(--MID(feed!K921,ROW($1:$19),1))*
ROW($1:$19),0),ROW($1:$19))+1,1)*10^ROW($1:$19)/10)</f>
        <v>9</v>
      </c>
      <c r="L661">
        <f>SUMPRODUCT(MID(0&amp;feed!L921,LARGE(INDEX(ISNUMBER(--MID(feed!L921,ROW($1:$19),1))*
ROW($1:$19),0),ROW($1:$19))+1,1)*10^ROW($1:$19)/10)</f>
        <v>4</v>
      </c>
      <c r="M661" t="str">
        <f>feed!M921</f>
        <v>Central Planning</v>
      </c>
      <c r="N661">
        <f>SUMPRODUCT(MID(0&amp;feed!N921,LARGE(INDEX(ISNUMBER(--MID(feed!N921,ROW($1:$5),1))*
ROW($1:$5),0),ROW($1:$5))+1,1)*10^ROW($1:$5)/10)</f>
        <v>430</v>
      </c>
      <c r="O661">
        <f>SUMPRODUCT(MID(0&amp;feed!O921,LARGE(INDEX(ISNUMBER(--MID(feed!O921,ROW($1:$5),1))*
ROW($1:$5),0),ROW($1:$5))+1,1)*10^ROW($1:$5)/10)</f>
        <v>72</v>
      </c>
      <c r="P661" t="str">
        <f>feed!P921</f>
        <v>Untapped</v>
      </c>
      <c r="Q661">
        <f>IF(P661=0,40, IF(P661="Depleted",0, IF(P661="Near Depletion",10, IF(P661="Plentiful",70, IF(P661="Untapped",90,"Error")))))</f>
        <v>90</v>
      </c>
      <c r="R661" t="str">
        <f>feed!Q921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feed!R921</f>
        <v>China</v>
      </c>
      <c r="U661" t="str">
        <f>feed!S921</f>
        <v>Neutral</v>
      </c>
      <c r="V66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23187</v>
      </c>
      <c r="W661" t="str">
        <f>feed!U921</f>
        <v>http://blocgame.com/stats.php?id=65552</v>
      </c>
      <c r="X661" s="4">
        <f>SUMPRODUCT(MID(0&amp;feed!V921,LARGE(INDEX(ISNUMBER(--MID(feed!V921,ROW($1:$5),1))*
ROW($1:$5),0),ROW($1:$5))+1,1)*10^ROW($1:$5)/10)</f>
        <v>0</v>
      </c>
      <c r="Y661">
        <f>feed!W921</f>
        <v>0</v>
      </c>
      <c r="Z661" s="4">
        <f>V661-H661*750-K661*375-L661*375</f>
        <v>17562</v>
      </c>
      <c r="AA661" s="8">
        <f>V661/N661</f>
        <v>53.923255813953489</v>
      </c>
      <c r="AB661" s="4">
        <f>N661/6</f>
        <v>71.666666666666671</v>
      </c>
      <c r="AC661" s="4">
        <f>V661/6</f>
        <v>3864.5</v>
      </c>
    </row>
    <row r="662" spans="1:29" hidden="1" x14ac:dyDescent="0.25">
      <c r="A662" t="str">
        <f>feed!A852</f>
        <v>Costapilia</v>
      </c>
      <c r="B662" t="str">
        <f>feed!B852</f>
        <v>Iridom</v>
      </c>
      <c r="C662" t="str">
        <f>feed!C852</f>
        <v>The Order</v>
      </c>
      <c r="D662">
        <f>SUMPRODUCT(MID(0&amp;feed!D852,LARGE(INDEX(ISNUMBER(--MID(feed!D852,ROW($1:$19),1))*
ROW($1:$19),0),ROW($1:$19))+1,1)*10^ROW($1:$19)/10)</f>
        <v>69</v>
      </c>
      <c r="E662">
        <f>SUMPRODUCT(MID(0&amp;feed!E852,LARGE(INDEX(ISNUMBER(--MID(feed!E852,ROW($1:$19),1))*
ROW($1:$19),0),ROW($1:$19))+1,1)*10^ROW($1:$19)/10)</f>
        <v>0</v>
      </c>
      <c r="F662" t="str">
        <f>feed!F852</f>
        <v>First World War surplus</v>
      </c>
      <c r="G662" t="str">
        <f>feed!G852</f>
        <v>Gandhi-like</v>
      </c>
      <c r="H662">
        <f>SUMPRODUCT(MID(0&amp;feed!H852,LARGE(INDEX(ISNUMBER(--MID(feed!H852,ROW($1:$19),1))*
ROW($1:$19),0),ROW($1:$19))+1,1)*10^ROW($1:$19)/10)</f>
        <v>1</v>
      </c>
      <c r="I662" t="str">
        <f>feed!I852</f>
        <v>Standard</v>
      </c>
      <c r="J662">
        <f>SUMPRODUCT(MID(0&amp;feed!J852,LARGE(INDEX(ISNUMBER(--MID(feed!J852,ROW($1:$19),1))*
ROW($1:$19),0),ROW($1:$19))+1,1)*10^ROW($1:$19)/10)</f>
        <v>14</v>
      </c>
      <c r="K662">
        <f>SUMPRODUCT(MID(0&amp;feed!K852,LARGE(INDEX(ISNUMBER(--MID(feed!K852,ROW($1:$19),1))*
ROW($1:$19),0),ROW($1:$19))+1,1)*10^ROW($1:$19)/10)</f>
        <v>12</v>
      </c>
      <c r="L662">
        <f>SUMPRODUCT(MID(0&amp;feed!L852,LARGE(INDEX(ISNUMBER(--MID(feed!L852,ROW($1:$19),1))*
ROW($1:$19),0),ROW($1:$19))+1,1)*10^ROW($1:$19)/10)</f>
        <v>5</v>
      </c>
      <c r="M662" t="str">
        <f>feed!M852</f>
        <v>Central Planning</v>
      </c>
      <c r="N662">
        <f>SUMPRODUCT(MID(0&amp;feed!N852,LARGE(INDEX(ISNUMBER(--MID(feed!N852,ROW($1:$5),1))*
ROW($1:$5),0),ROW($1:$5))+1,1)*10^ROW($1:$5)/10)</f>
        <v>511</v>
      </c>
      <c r="O662">
        <f>SUMPRODUCT(MID(0&amp;feed!O852,LARGE(INDEX(ISNUMBER(--MID(feed!O852,ROW($1:$5),1))*
ROW($1:$5),0),ROW($1:$5))+1,1)*10^ROW($1:$5)/10)</f>
        <v>1927</v>
      </c>
      <c r="P662" t="str">
        <f>feed!P852</f>
        <v>Untapped</v>
      </c>
      <c r="Q662">
        <f>IF(P662=0,40, IF(P662="Depleted",0, IF(P662="Near Depletion",10, IF(P662="Plentiful",70, IF(P662="Untapped",90,"Error")))))</f>
        <v>90</v>
      </c>
      <c r="R662" t="str">
        <f>feed!Q852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feed!R852</f>
        <v>Arabia</v>
      </c>
      <c r="U662" t="str">
        <f>feed!S852</f>
        <v>Soviet Union</v>
      </c>
      <c r="V66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24388</v>
      </c>
      <c r="W662" t="str">
        <f>feed!U852</f>
        <v>http://blocgame.com/stats.php?id=65400</v>
      </c>
      <c r="X662" s="4">
        <f>SUMPRODUCT(MID(0&amp;feed!V852,LARGE(INDEX(ISNUMBER(--MID(feed!V852,ROW($1:$5),1))*
ROW($1:$5),0),ROW($1:$5))+1,1)*10^ROW($1:$5)/10)</f>
        <v>0</v>
      </c>
      <c r="Y662">
        <f>feed!W852</f>
        <v>0</v>
      </c>
      <c r="Z662" s="4">
        <f>V662-H662*750-K662*375-L662*375</f>
        <v>17263</v>
      </c>
      <c r="AA662" s="8">
        <f>V662/N662</f>
        <v>47.726027397260275</v>
      </c>
      <c r="AB662" s="4">
        <f>N662/6</f>
        <v>85.166666666666671</v>
      </c>
      <c r="AC662" s="4">
        <f>V662/6</f>
        <v>4064.6666666666665</v>
      </c>
    </row>
    <row r="663" spans="1:29" hidden="1" x14ac:dyDescent="0.25">
      <c r="A663" t="str">
        <f>feed!A679</f>
        <v>place in asia</v>
      </c>
      <c r="B663" t="str">
        <f>feed!B679</f>
        <v>Fomalhaut</v>
      </c>
      <c r="C663">
        <f>feed!C679</f>
        <v>0</v>
      </c>
      <c r="D663">
        <f>SUMPRODUCT(MID(0&amp;feed!D679,LARGE(INDEX(ISNUMBER(--MID(feed!D679,ROW($1:$19),1))*
ROW($1:$19),0),ROW($1:$19))+1,1)*10^ROW($1:$19)/10)</f>
        <v>1</v>
      </c>
      <c r="E663">
        <f>SUMPRODUCT(MID(0&amp;feed!E679,LARGE(INDEX(ISNUMBER(--MID(feed!E679,ROW($1:$19),1))*
ROW($1:$19),0),ROW($1:$19))+1,1)*10^ROW($1:$19)/10)</f>
        <v>0</v>
      </c>
      <c r="F663" t="str">
        <f>feed!F679</f>
        <v>First World War surplus</v>
      </c>
      <c r="G663" t="str">
        <f>feed!G679</f>
        <v>Gandhi-like</v>
      </c>
      <c r="H663">
        <f>SUMPRODUCT(MID(0&amp;feed!H679,LARGE(INDEX(ISNUMBER(--MID(feed!H679,ROW($1:$19),1))*
ROW($1:$19),0),ROW($1:$19))+1,1)*10^ROW($1:$19)/10)</f>
        <v>1</v>
      </c>
      <c r="I663" t="str">
        <f>feed!I679</f>
        <v>Good</v>
      </c>
      <c r="J663">
        <f>SUMPRODUCT(MID(0&amp;feed!J679,LARGE(INDEX(ISNUMBER(--MID(feed!J679,ROW($1:$19),1))*
ROW($1:$19),0),ROW($1:$19))+1,1)*10^ROW($1:$19)/10)</f>
        <v>14</v>
      </c>
      <c r="K663">
        <f>SUMPRODUCT(MID(0&amp;feed!K679,LARGE(INDEX(ISNUMBER(--MID(feed!K679,ROW($1:$19),1))*
ROW($1:$19),0),ROW($1:$19))+1,1)*10^ROW($1:$19)/10)</f>
        <v>6</v>
      </c>
      <c r="L663">
        <f>SUMPRODUCT(MID(0&amp;feed!L679,LARGE(INDEX(ISNUMBER(--MID(feed!L679,ROW($1:$19),1))*
ROW($1:$19),0),ROW($1:$19))+1,1)*10^ROW($1:$19)/10)</f>
        <v>6</v>
      </c>
      <c r="M663" t="str">
        <f>feed!M679</f>
        <v>Central Planning</v>
      </c>
      <c r="N663">
        <f>SUMPRODUCT(MID(0&amp;feed!N679,LARGE(INDEX(ISNUMBER(--MID(feed!N679,ROW($1:$5),1))*
ROW($1:$5),0),ROW($1:$5))+1,1)*10^ROW($1:$5)/10)</f>
        <v>848</v>
      </c>
      <c r="O663">
        <f>SUMPRODUCT(MID(0&amp;feed!O679,LARGE(INDEX(ISNUMBER(--MID(feed!O679,ROW($1:$5),1))*
ROW($1:$5),0),ROW($1:$5))+1,1)*10^ROW($1:$5)/10)</f>
        <v>379</v>
      </c>
      <c r="P663" t="str">
        <f>feed!P679</f>
        <v>Untapped</v>
      </c>
      <c r="Q663">
        <f>IF(P663=0,40, IF(P663="Depleted",0, IF(P663="Near Depletion",10, IF(P663="Plentiful",70, IF(P663="Untapped",90,"Error")))))</f>
        <v>90</v>
      </c>
      <c r="R663" t="str">
        <f>feed!Q679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feed!R679</f>
        <v>Pacific Rim</v>
      </c>
      <c r="U663" t="str">
        <f>feed!S679</f>
        <v>Neutral</v>
      </c>
      <c r="V663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22825</v>
      </c>
      <c r="W663" t="str">
        <f>feed!U679</f>
        <v>http://blocgame.com/stats.php?id=63538</v>
      </c>
      <c r="X663" s="4">
        <f>SUMPRODUCT(MID(0&amp;feed!V679,LARGE(INDEX(ISNUMBER(--MID(feed!V679,ROW($1:$5),1))*
ROW($1:$5),0),ROW($1:$5))+1,1)*10^ROW($1:$5)/10)</f>
        <v>0</v>
      </c>
      <c r="Y663">
        <f>feed!W679</f>
        <v>0</v>
      </c>
      <c r="Z663" s="4">
        <f>V663-H663*750-K663*375-L663*375</f>
        <v>17575</v>
      </c>
      <c r="AA663" s="8">
        <f>V663/N663</f>
        <v>26.91627358490566</v>
      </c>
      <c r="AB663" s="4">
        <f>N663/6</f>
        <v>141.33333333333334</v>
      </c>
      <c r="AC663" s="4">
        <f>V663/6</f>
        <v>3804.1666666666665</v>
      </c>
    </row>
    <row r="664" spans="1:29" hidden="1" x14ac:dyDescent="0.25">
      <c r="A664" t="str">
        <f>feed!A725</f>
        <v>Coalition</v>
      </c>
      <c r="B664" t="str">
        <f>feed!B725</f>
        <v>Bilingo</v>
      </c>
      <c r="C664" t="str">
        <f>feed!C725</f>
        <v>United Democracies</v>
      </c>
      <c r="D664">
        <f>SUMPRODUCT(MID(0&amp;feed!D725,LARGE(INDEX(ISNUMBER(--MID(feed!D725,ROW($1:$19),1))*
ROW($1:$19),0),ROW($1:$19))+1,1)*10^ROW($1:$19)/10)</f>
        <v>12</v>
      </c>
      <c r="E664">
        <f>SUMPRODUCT(MID(0&amp;feed!E725,LARGE(INDEX(ISNUMBER(--MID(feed!E725,ROW($1:$19),1))*
ROW($1:$19),0),ROW($1:$19))+1,1)*10^ROW($1:$19)/10)</f>
        <v>0</v>
      </c>
      <c r="F664" t="str">
        <f>feed!F725</f>
        <v>First World War surplus</v>
      </c>
      <c r="G664" t="str">
        <f>feed!G725</f>
        <v>Isolated</v>
      </c>
      <c r="H664">
        <f>SUMPRODUCT(MID(0&amp;feed!H725,LARGE(INDEX(ISNUMBER(--MID(feed!H725,ROW($1:$19),1))*
ROW($1:$19),0),ROW($1:$19))+1,1)*10^ROW($1:$19)/10)</f>
        <v>1</v>
      </c>
      <c r="I664" t="str">
        <f>feed!I725</f>
        <v>Elite</v>
      </c>
      <c r="J664">
        <f>SUMPRODUCT(MID(0&amp;feed!J725,LARGE(INDEX(ISNUMBER(--MID(feed!J725,ROW($1:$19),1))*
ROW($1:$19),0),ROW($1:$19))+1,1)*10^ROW($1:$19)/10)</f>
        <v>14</v>
      </c>
      <c r="K664">
        <f>SUMPRODUCT(MID(0&amp;feed!K725,LARGE(INDEX(ISNUMBER(--MID(feed!K725,ROW($1:$19),1))*
ROW($1:$19),0),ROW($1:$19))+1,1)*10^ROW($1:$19)/10)</f>
        <v>8</v>
      </c>
      <c r="L664">
        <f>SUMPRODUCT(MID(0&amp;feed!L725,LARGE(INDEX(ISNUMBER(--MID(feed!L725,ROW($1:$19),1))*
ROW($1:$19),0),ROW($1:$19))+1,1)*10^ROW($1:$19)/10)</f>
        <v>3</v>
      </c>
      <c r="M664" t="str">
        <f>feed!M725</f>
        <v>Free Market</v>
      </c>
      <c r="N664">
        <f>SUMPRODUCT(MID(0&amp;feed!N725,LARGE(INDEX(ISNUMBER(--MID(feed!N725,ROW($1:$5),1))*
ROW($1:$5),0),ROW($1:$5))+1,1)*10^ROW($1:$5)/10)</f>
        <v>750</v>
      </c>
      <c r="O664">
        <f>SUMPRODUCT(MID(0&amp;feed!O725,LARGE(INDEX(ISNUMBER(--MID(feed!O725,ROW($1:$5),1))*
ROW($1:$5),0),ROW($1:$5))+1,1)*10^ROW($1:$5)/10)</f>
        <v>268</v>
      </c>
      <c r="P664">
        <f>feed!P725</f>
        <v>0</v>
      </c>
      <c r="Q664">
        <f>IF(P664=0,40, IF(P664="Depleted",0, IF(P664="Near Depletion",10, IF(P664="Plentiful",70, IF(P664="Untapped",90,"Error")))))</f>
        <v>40</v>
      </c>
      <c r="R664" t="str">
        <f>feed!Q725</f>
        <v>Small</v>
      </c>
      <c r="S664">
        <f>IF(R664="None",0, IF(R664="Meagre",1.5, IF(R664="Small",3, IF(R664="Mediocre",4.5, IF(R664="Somewhat Large",6, IF(R664="Large",7.5, IF(R664="Powerful",9, IF(R664="Very Powerful",10,"Error"))))))))</f>
        <v>3</v>
      </c>
      <c r="T664" t="str">
        <f>feed!R725</f>
        <v>Mesoamerica</v>
      </c>
      <c r="U664" t="str">
        <f>feed!S725</f>
        <v>United States</v>
      </c>
      <c r="V664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16483</v>
      </c>
      <c r="W664" t="str">
        <f>feed!U725</f>
        <v>http://blocgame.com/stats.php?id=65008</v>
      </c>
      <c r="X664" s="4">
        <f>SUMPRODUCT(MID(0&amp;feed!V725,LARGE(INDEX(ISNUMBER(--MID(feed!V725,ROW($1:$5),1))*
ROW($1:$5),0),ROW($1:$5))+1,1)*10^ROW($1:$5)/10)</f>
        <v>0</v>
      </c>
      <c r="Y664">
        <f>feed!W725</f>
        <v>0</v>
      </c>
      <c r="Z664" s="4">
        <f>V664-H664*750-K664*375-L664*375</f>
        <v>11608</v>
      </c>
      <c r="AA664" s="8">
        <f>V664/N664</f>
        <v>21.977333333333334</v>
      </c>
      <c r="AB664" s="4">
        <f>N664/6</f>
        <v>125</v>
      </c>
      <c r="AC664" s="4">
        <f>V664/6</f>
        <v>2747.1666666666665</v>
      </c>
    </row>
    <row r="665" spans="1:29" hidden="1" x14ac:dyDescent="0.25">
      <c r="A665" t="str">
        <f>feed!A628</f>
        <v>Lanun johor</v>
      </c>
      <c r="B665" t="str">
        <f>feed!B628</f>
        <v>Aqildaniyal</v>
      </c>
      <c r="C665" t="str">
        <f>feed!C628</f>
        <v>PIRATES</v>
      </c>
      <c r="D665">
        <f>SUMPRODUCT(MID(0&amp;feed!D628,LARGE(INDEX(ISNUMBER(--MID(feed!D628,ROW($1:$19),1))*
ROW($1:$19),0),ROW($1:$19))+1,1)*10^ROW($1:$19)/10)</f>
        <v>42</v>
      </c>
      <c r="E665">
        <f>SUMPRODUCT(MID(0&amp;feed!E628,LARGE(INDEX(ISNUMBER(--MID(feed!E628,ROW($1:$19),1))*
ROW($1:$19),0),ROW($1:$19))+1,1)*10^ROW($1:$19)/10)</f>
        <v>0</v>
      </c>
      <c r="F665" t="str">
        <f>feed!F628</f>
        <v>Second World War surplus</v>
      </c>
      <c r="G665" t="str">
        <f>feed!G628</f>
        <v>Gandhi-like</v>
      </c>
      <c r="H665">
        <f>SUMPRODUCT(MID(0&amp;feed!H628,LARGE(INDEX(ISNUMBER(--MID(feed!H628,ROW($1:$19),1))*
ROW($1:$19),0),ROW($1:$19))+1,1)*10^ROW($1:$19)/10)</f>
        <v>1</v>
      </c>
      <c r="I665" t="str">
        <f>feed!I628</f>
        <v>Undisciplined Rabble</v>
      </c>
      <c r="J665">
        <f>SUMPRODUCT(MID(0&amp;feed!J628,LARGE(INDEX(ISNUMBER(--MID(feed!J628,ROW($1:$19),1))*
ROW($1:$19),0),ROW($1:$19))+1,1)*10^ROW($1:$19)/10)</f>
        <v>14</v>
      </c>
      <c r="K665">
        <f>SUMPRODUCT(MID(0&amp;feed!K628,LARGE(INDEX(ISNUMBER(--MID(feed!K628,ROW($1:$19),1))*
ROW($1:$19),0),ROW($1:$19))+1,1)*10^ROW($1:$19)/10)</f>
        <v>6</v>
      </c>
      <c r="L665">
        <f>SUMPRODUCT(MID(0&amp;feed!L628,LARGE(INDEX(ISNUMBER(--MID(feed!L628,ROW($1:$19),1))*
ROW($1:$19),0),ROW($1:$19))+1,1)*10^ROW($1:$19)/10)</f>
        <v>7</v>
      </c>
      <c r="M665" t="str">
        <f>feed!M628</f>
        <v>Central Planning</v>
      </c>
      <c r="N665">
        <f>SUMPRODUCT(MID(0&amp;feed!N628,LARGE(INDEX(ISNUMBER(--MID(feed!N628,ROW($1:$5),1))*
ROW($1:$5),0),ROW($1:$5))+1,1)*10^ROW($1:$5)/10)</f>
        <v>942</v>
      </c>
      <c r="O665">
        <f>SUMPRODUCT(MID(0&amp;feed!O628,LARGE(INDEX(ISNUMBER(--MID(feed!O628,ROW($1:$5),1))*
ROW($1:$5),0),ROW($1:$5))+1,1)*10^ROW($1:$5)/10)</f>
        <v>923</v>
      </c>
      <c r="P665">
        <f>feed!P628</f>
        <v>0</v>
      </c>
      <c r="Q665">
        <f>IF(P665=0,40, IF(P665="Depleted",0, IF(P665="Near Depletion",10, IF(P665="Plentiful",70, IF(P665="Untapped",90,"Error")))))</f>
        <v>40</v>
      </c>
      <c r="R665" t="str">
        <f>feed!Q628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feed!R628</f>
        <v>Persia</v>
      </c>
      <c r="U665" t="str">
        <f>feed!S628</f>
        <v>Neutral</v>
      </c>
      <c r="V665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19504</v>
      </c>
      <c r="W665" t="str">
        <f>feed!U628</f>
        <v>http://blocgame.com/stats.php?id=64514</v>
      </c>
      <c r="X665" s="4">
        <f>SUMPRODUCT(MID(0&amp;feed!V628,LARGE(INDEX(ISNUMBER(--MID(feed!V628,ROW($1:$5),1))*
ROW($1:$5),0),ROW($1:$5))+1,1)*10^ROW($1:$5)/10)</f>
        <v>1</v>
      </c>
      <c r="Y665">
        <f>feed!W628</f>
        <v>0</v>
      </c>
      <c r="Z665" s="4">
        <f>V665-H665*750-K665*375-L665*375</f>
        <v>13879</v>
      </c>
      <c r="AA665" s="8">
        <f>V665/N665</f>
        <v>20.704883227176222</v>
      </c>
      <c r="AB665" s="4">
        <f>N665/6</f>
        <v>157</v>
      </c>
      <c r="AC665" s="4">
        <f>V665/6</f>
        <v>3250.6666666666665</v>
      </c>
    </row>
    <row r="666" spans="1:29" hidden="1" x14ac:dyDescent="0.25">
      <c r="A666" t="str">
        <f>feed!A275</f>
        <v>kitts</v>
      </c>
      <c r="B666" t="str">
        <f>feed!B275</f>
        <v>kids</v>
      </c>
      <c r="C666" t="str">
        <f>feed!C275</f>
        <v>PIRATES</v>
      </c>
      <c r="D666">
        <f>SUMPRODUCT(MID(0&amp;feed!D275,LARGE(INDEX(ISNUMBER(--MID(feed!D275,ROW($1:$19),1))*
ROW($1:$19),0),ROW($1:$19))+1,1)*10^ROW($1:$19)/10)</f>
        <v>17</v>
      </c>
      <c r="E666">
        <f>SUMPRODUCT(MID(0&amp;feed!E275,LARGE(INDEX(ISNUMBER(--MID(feed!E275,ROW($1:$19),1))*
ROW($1:$19),0),ROW($1:$19))+1,1)*10^ROW($1:$19)/10)</f>
        <v>0</v>
      </c>
      <c r="F666" t="str">
        <f>feed!F275</f>
        <v>Second World War surplus</v>
      </c>
      <c r="G666" t="str">
        <f>feed!G275</f>
        <v>Gandhi-like</v>
      </c>
      <c r="H666">
        <f>SUMPRODUCT(MID(0&amp;feed!H275,LARGE(INDEX(ISNUMBER(--MID(feed!H275,ROW($1:$19),1))*
ROW($1:$19),0),ROW($1:$19))+1,1)*10^ROW($1:$19)/10)</f>
        <v>1</v>
      </c>
      <c r="I666" t="str">
        <f>feed!I275</f>
        <v>Good</v>
      </c>
      <c r="J666">
        <f>SUMPRODUCT(MID(0&amp;feed!J275,LARGE(INDEX(ISNUMBER(--MID(feed!J275,ROW($1:$19),1))*
ROW($1:$19),0),ROW($1:$19))+1,1)*10^ROW($1:$19)/10)</f>
        <v>14</v>
      </c>
      <c r="K666">
        <f>SUMPRODUCT(MID(0&amp;feed!K275,LARGE(INDEX(ISNUMBER(--MID(feed!K275,ROW($1:$19),1))*
ROW($1:$19),0),ROW($1:$19))+1,1)*10^ROW($1:$19)/10)</f>
        <v>11</v>
      </c>
      <c r="L666">
        <f>SUMPRODUCT(MID(0&amp;feed!L275,LARGE(INDEX(ISNUMBER(--MID(feed!L275,ROW($1:$19),1))*
ROW($1:$19),0),ROW($1:$19))+1,1)*10^ROW($1:$19)/10)</f>
        <v>9</v>
      </c>
      <c r="M666" t="str">
        <f>feed!M275</f>
        <v>Central Planning</v>
      </c>
      <c r="N666">
        <f>SUMPRODUCT(MID(0&amp;feed!N275,LARGE(INDEX(ISNUMBER(--MID(feed!N275,ROW($1:$5),1))*
ROW($1:$5),0),ROW($1:$5))+1,1)*10^ROW($1:$5)/10)</f>
        <v>2143</v>
      </c>
      <c r="O666">
        <f>SUMPRODUCT(MID(0&amp;feed!O275,LARGE(INDEX(ISNUMBER(--MID(feed!O275,ROW($1:$5),1))*
ROW($1:$5),0),ROW($1:$5))+1,1)*10^ROW($1:$5)/10)</f>
        <v>153</v>
      </c>
      <c r="P666" t="str">
        <f>feed!P275</f>
        <v>Untapped</v>
      </c>
      <c r="Q666">
        <f>IF(P666=0,40, IF(P666="Depleted",0, IF(P666="Near Depletion",10, IF(P666="Plentiful",70, IF(P666="Untapped",90,"Error")))))</f>
        <v>90</v>
      </c>
      <c r="R666" t="str">
        <f>feed!Q275</f>
        <v>Very Powerful</v>
      </c>
      <c r="S666">
        <f>IF(R666="None",0, IF(R666="Meagre",1.5, IF(R666="Small",3, IF(R666="Mediocre",4.5, IF(R666="Somewhat Large",6, IF(R666="Large",7.5, IF(R666="Powerful",9, IF(R666="Very Powerful",10,"Error"))))))))</f>
        <v>10</v>
      </c>
      <c r="T666" t="str">
        <f>feed!R275</f>
        <v>China</v>
      </c>
      <c r="U666" t="str">
        <f>feed!S275</f>
        <v>Neutral</v>
      </c>
      <c r="V666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16500</v>
      </c>
      <c r="W666" t="str">
        <f>feed!U275</f>
        <v>http://blocgame.com/stats.php?id=64269</v>
      </c>
      <c r="X666" s="4">
        <f>SUMPRODUCT(MID(0&amp;feed!V275,LARGE(INDEX(ISNUMBER(--MID(feed!V275,ROW($1:$5),1))*
ROW($1:$5),0),ROW($1:$5))+1,1)*10^ROW($1:$5)/10)</f>
        <v>0</v>
      </c>
      <c r="Y666">
        <f>feed!W275</f>
        <v>0</v>
      </c>
      <c r="Z666" s="4">
        <f>V666-H666*750-K666*375-L666*375</f>
        <v>8250</v>
      </c>
      <c r="AA666" s="8">
        <f>V666/N666</f>
        <v>7.6994867008866077</v>
      </c>
      <c r="AB666" s="4">
        <f>N666/6</f>
        <v>357.16666666666669</v>
      </c>
      <c r="AC666" s="4">
        <f>V666/6</f>
        <v>2750</v>
      </c>
    </row>
    <row r="667" spans="1:29" x14ac:dyDescent="0.25">
      <c r="A667" t="str">
        <f>feed!A1028</f>
        <v>Auria</v>
      </c>
      <c r="B667" t="str">
        <f>feed!B1028</f>
        <v>SuperKamiGuru</v>
      </c>
      <c r="C667">
        <f>feed!C1028</f>
        <v>0</v>
      </c>
      <c r="D667">
        <f>SUMPRODUCT(MID(0&amp;feed!D1028,LARGE(INDEX(ISNUMBER(--MID(feed!D1028,ROW($1:$19),1))*
ROW($1:$19),0),ROW($1:$19))+1,1)*10^ROW($1:$19)/10)</f>
        <v>15</v>
      </c>
      <c r="E667">
        <f>SUMPRODUCT(MID(0&amp;feed!E1028,LARGE(INDEX(ISNUMBER(--MID(feed!E1028,ROW($1:$19),1))*
ROW($1:$19),0),ROW($1:$19))+1,1)*10^ROW($1:$19)/10)</f>
        <v>0</v>
      </c>
      <c r="F667" t="str">
        <f>feed!F1028</f>
        <v>First World War surplus</v>
      </c>
      <c r="G667" t="str">
        <f>feed!G1028</f>
        <v>Good</v>
      </c>
      <c r="H667">
        <f>SUMPRODUCT(MID(0&amp;feed!H1028,LARGE(INDEX(ISNUMBER(--MID(feed!H1028,ROW($1:$19),1))*
ROW($1:$19),0),ROW($1:$19))+1,1)*10^ROW($1:$19)/10)</f>
        <v>1</v>
      </c>
      <c r="I667" t="str">
        <f>feed!I1028</f>
        <v>Standard</v>
      </c>
      <c r="J667">
        <f>SUMPRODUCT(MID(0&amp;feed!J1028,LARGE(INDEX(ISNUMBER(--MID(feed!J1028,ROW($1:$19),1))*
ROW($1:$19),0),ROW($1:$19))+1,1)*10^ROW($1:$19)/10)</f>
        <v>11</v>
      </c>
      <c r="K667">
        <f>SUMPRODUCT(MID(0&amp;feed!K1028,LARGE(INDEX(ISNUMBER(--MID(feed!K1028,ROW($1:$19),1))*
ROW($1:$19),0),ROW($1:$19))+1,1)*10^ROW($1:$19)/10)</f>
        <v>3</v>
      </c>
      <c r="L667">
        <f>SUMPRODUCT(MID(0&amp;feed!L1028,LARGE(INDEX(ISNUMBER(--MID(feed!L1028,ROW($1:$19),1))*
ROW($1:$19),0),ROW($1:$19))+1,1)*10^ROW($1:$19)/10)</f>
        <v>3</v>
      </c>
      <c r="M667" t="str">
        <f>feed!M1028</f>
        <v>Free Market</v>
      </c>
      <c r="N667">
        <f>SUMPRODUCT(MID(0&amp;feed!N1028,LARGE(INDEX(ISNUMBER(--MID(feed!N1028,ROW($1:$5),1))*
ROW($1:$5),0),ROW($1:$5))+1,1)*10^ROW($1:$5)/10)</f>
        <v>348</v>
      </c>
      <c r="O667">
        <f>SUMPRODUCT(MID(0&amp;feed!O1028,LARGE(INDEX(ISNUMBER(--MID(feed!O1028,ROW($1:$5),1))*
ROW($1:$5),0),ROW($1:$5))+1,1)*10^ROW($1:$5)/10)</f>
        <v>247</v>
      </c>
      <c r="P667" t="str">
        <f>feed!P1028</f>
        <v>Untapped</v>
      </c>
      <c r="Q667">
        <f>IF(P667=0,40, IF(P667="Depleted",0, IF(P667="Near Depletion",10, IF(P667="Plentiful",70, IF(P667="Untapped",90,"Error")))))</f>
        <v>90</v>
      </c>
      <c r="R667" t="str">
        <f>feed!Q1028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feed!R1028</f>
        <v>China</v>
      </c>
      <c r="U667" t="str">
        <f>feed!S1028</f>
        <v>United States</v>
      </c>
      <c r="V66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22527</v>
      </c>
      <c r="W667" t="str">
        <f>feed!U1028</f>
        <v>http://blocgame.com/stats.php?id=65658</v>
      </c>
      <c r="X667" s="4">
        <f>SUMPRODUCT(MID(0&amp;feed!V1028,LARGE(INDEX(ISNUMBER(--MID(feed!V1028,ROW($1:$5),1))*
ROW($1:$5),0),ROW($1:$5))+1,1)*10^ROW($1:$5)/10)</f>
        <v>0</v>
      </c>
      <c r="Y667">
        <f>feed!W1028</f>
        <v>0</v>
      </c>
      <c r="Z667" s="4">
        <f>V667-H667*750-K667*375-L667*375</f>
        <v>19527</v>
      </c>
      <c r="AA667" s="8">
        <f>V667/N667</f>
        <v>64.732758620689651</v>
      </c>
      <c r="AB667" s="4">
        <f>N667/6</f>
        <v>58</v>
      </c>
      <c r="AC667" s="4">
        <f>V667/6</f>
        <v>3754.5</v>
      </c>
    </row>
    <row r="668" spans="1:29" hidden="1" x14ac:dyDescent="0.25">
      <c r="A668" t="str">
        <f>feed!A792</f>
        <v>Tojo</v>
      </c>
      <c r="B668" t="str">
        <f>feed!B792</f>
        <v>RafaelTrigo1</v>
      </c>
      <c r="C668">
        <f>feed!C792</f>
        <v>0</v>
      </c>
      <c r="D668">
        <f>SUMPRODUCT(MID(0&amp;feed!D792,LARGE(INDEX(ISNUMBER(--MID(feed!D792,ROW($1:$19),1))*
ROW($1:$19),0),ROW($1:$19))+1,1)*10^ROW($1:$19)/10)</f>
        <v>9</v>
      </c>
      <c r="E668">
        <f>SUMPRODUCT(MID(0&amp;feed!E792,LARGE(INDEX(ISNUMBER(--MID(feed!E792,ROW($1:$19),1))*
ROW($1:$19),0),ROW($1:$19))+1,1)*10^ROW($1:$19)/10)</f>
        <v>0</v>
      </c>
      <c r="F668" t="str">
        <f>feed!F792</f>
        <v>First World War surplus</v>
      </c>
      <c r="G668" t="str">
        <f>feed!G792</f>
        <v>Angelic</v>
      </c>
      <c r="H668">
        <f>SUMPRODUCT(MID(0&amp;feed!H792,LARGE(INDEX(ISNUMBER(--MID(feed!H792,ROW($1:$19),1))*
ROW($1:$19),0),ROW($1:$19))+1,1)*10^ROW($1:$19)/10)</f>
        <v>1</v>
      </c>
      <c r="I668" t="str">
        <f>feed!I792</f>
        <v>Elite</v>
      </c>
      <c r="J668">
        <f>SUMPRODUCT(MID(0&amp;feed!J792,LARGE(INDEX(ISNUMBER(--MID(feed!J792,ROW($1:$19),1))*
ROW($1:$19),0),ROW($1:$19))+1,1)*10^ROW($1:$19)/10)</f>
        <v>13</v>
      </c>
      <c r="K668">
        <f>SUMPRODUCT(MID(0&amp;feed!K792,LARGE(INDEX(ISNUMBER(--MID(feed!K792,ROW($1:$19),1))*
ROW($1:$19),0),ROW($1:$19))+1,1)*10^ROW($1:$19)/10)</f>
        <v>12</v>
      </c>
      <c r="L668">
        <f>SUMPRODUCT(MID(0&amp;feed!L792,LARGE(INDEX(ISNUMBER(--MID(feed!L792,ROW($1:$19),1))*
ROW($1:$19),0),ROW($1:$19))+1,1)*10^ROW($1:$19)/10)</f>
        <v>1</v>
      </c>
      <c r="M668" t="str">
        <f>feed!M792</f>
        <v>Central Planning</v>
      </c>
      <c r="N668">
        <f>SUMPRODUCT(MID(0&amp;feed!N792,LARGE(INDEX(ISNUMBER(--MID(feed!N792,ROW($1:$5),1))*
ROW($1:$5),0),ROW($1:$5))+1,1)*10^ROW($1:$5)/10)</f>
        <v>616</v>
      </c>
      <c r="O668">
        <f>SUMPRODUCT(MID(0&amp;feed!O792,LARGE(INDEX(ISNUMBER(--MID(feed!O792,ROW($1:$5),1))*
ROW($1:$5),0),ROW($1:$5))+1,1)*10^ROW($1:$5)/10)</f>
        <v>478</v>
      </c>
      <c r="P668" t="str">
        <f>feed!P792</f>
        <v>Untapped</v>
      </c>
      <c r="Q668">
        <f>IF(P668=0,40, IF(P668="Depleted",0, IF(P668="Near Depletion",10, IF(P668="Plentiful",70, IF(P668="Untapped",90,"Error")))))</f>
        <v>90</v>
      </c>
      <c r="R668" t="str">
        <f>feed!Q792</f>
        <v>Small</v>
      </c>
      <c r="S668">
        <f>IF(R668="None",0, IF(R668="Meagre",1.5, IF(R668="Small",3, IF(R668="Mediocre",4.5, IF(R668="Somewhat Large",6, IF(R668="Large",7.5, IF(R668="Powerful",9, IF(R668="Very Powerful",10,"Error"))))))))</f>
        <v>3</v>
      </c>
      <c r="T668" t="str">
        <f>feed!R792</f>
        <v>Gran Colombia</v>
      </c>
      <c r="U668" t="str">
        <f>feed!S792</f>
        <v>Soviet Union</v>
      </c>
      <c r="V668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16667</v>
      </c>
      <c r="W668" t="str">
        <f>feed!U792</f>
        <v>http://blocgame.com/stats.php?id=50821</v>
      </c>
      <c r="X668" s="4">
        <f>SUMPRODUCT(MID(0&amp;feed!V792,LARGE(INDEX(ISNUMBER(--MID(feed!V792,ROW($1:$5),1))*
ROW($1:$5),0),ROW($1:$5))+1,1)*10^ROW($1:$5)/10)</f>
        <v>0</v>
      </c>
      <c r="Y668">
        <f>feed!W792</f>
        <v>0</v>
      </c>
      <c r="Z668" s="4">
        <f>V668-H668*750-K668*375-L668*375</f>
        <v>11042</v>
      </c>
      <c r="AA668" s="8">
        <f>V668/N668</f>
        <v>27.056818181818183</v>
      </c>
      <c r="AB668" s="4">
        <f>N668/6</f>
        <v>102.66666666666667</v>
      </c>
      <c r="AC668" s="4">
        <f>V668/6</f>
        <v>2777.8333333333335</v>
      </c>
    </row>
    <row r="669" spans="1:29" hidden="1" x14ac:dyDescent="0.25">
      <c r="A669" t="str">
        <f>feed!A345</f>
        <v>Hatmistan</v>
      </c>
      <c r="B669" t="str">
        <f>feed!B345</f>
        <v>Pertti II</v>
      </c>
      <c r="C669" t="str">
        <f>feed!C345</f>
        <v>Socialist Arab Union</v>
      </c>
      <c r="D669">
        <f>SUMPRODUCT(MID(0&amp;feed!D345,LARGE(INDEX(ISNUMBER(--MID(feed!D345,ROW($1:$19),1))*
ROW($1:$19),0),ROW($1:$19))+1,1)*10^ROW($1:$19)/10)</f>
        <v>14</v>
      </c>
      <c r="E669">
        <f>SUMPRODUCT(MID(0&amp;feed!E345,LARGE(INDEX(ISNUMBER(--MID(feed!E345,ROW($1:$19),1))*
ROW($1:$19),0),ROW($1:$19))+1,1)*10^ROW($1:$19)/10)</f>
        <v>0</v>
      </c>
      <c r="F669" t="str">
        <f>feed!F345</f>
        <v>Second World War surplus</v>
      </c>
      <c r="G669" t="str">
        <f>feed!G345</f>
        <v>Angelic</v>
      </c>
      <c r="H669">
        <f>SUMPRODUCT(MID(0&amp;feed!H345,LARGE(INDEX(ISNUMBER(--MID(feed!H345,ROW($1:$19),1))*
ROW($1:$19),0),ROW($1:$19))+1,1)*10^ROW($1:$19)/10)</f>
        <v>1</v>
      </c>
      <c r="I669" t="str">
        <f>feed!I345</f>
        <v>Good</v>
      </c>
      <c r="J669">
        <f>SUMPRODUCT(MID(0&amp;feed!J345,LARGE(INDEX(ISNUMBER(--MID(feed!J345,ROW($1:$19),1))*
ROW($1:$19),0),ROW($1:$19))+1,1)*10^ROW($1:$19)/10)</f>
        <v>13</v>
      </c>
      <c r="K669">
        <f>SUMPRODUCT(MID(0&amp;feed!K345,LARGE(INDEX(ISNUMBER(--MID(feed!K345,ROW($1:$19),1))*
ROW($1:$19),0),ROW($1:$19))+1,1)*10^ROW($1:$19)/10)</f>
        <v>5</v>
      </c>
      <c r="L669">
        <f>SUMPRODUCT(MID(0&amp;feed!L345,LARGE(INDEX(ISNUMBER(--MID(feed!L345,ROW($1:$19),1))*
ROW($1:$19),0),ROW($1:$19))+1,1)*10^ROW($1:$19)/10)</f>
        <v>3</v>
      </c>
      <c r="M669" t="str">
        <f>feed!M345</f>
        <v>Central Planning</v>
      </c>
      <c r="N669">
        <f>SUMPRODUCT(MID(0&amp;feed!N345,LARGE(INDEX(ISNUMBER(--MID(feed!N345,ROW($1:$5),1))*
ROW($1:$5),0),ROW($1:$5))+1,1)*10^ROW($1:$5)/10)</f>
        <v>1841</v>
      </c>
      <c r="O669">
        <f>SUMPRODUCT(MID(0&amp;feed!O345,LARGE(INDEX(ISNUMBER(--MID(feed!O345,ROW($1:$5),1))*
ROW($1:$5),0),ROW($1:$5))+1,1)*10^ROW($1:$5)/10)</f>
        <v>1339</v>
      </c>
      <c r="P669" t="str">
        <f>feed!P345</f>
        <v>Plentiful</v>
      </c>
      <c r="Q669">
        <f>IF(P669=0,40, IF(P669="Depleted",0, IF(P669="Near Depletion",10, IF(P669="Plentiful",70, IF(P669="Untapped",90,"Error")))))</f>
        <v>70</v>
      </c>
      <c r="R669" t="str">
        <f>feed!Q345</f>
        <v>Mediocre</v>
      </c>
      <c r="S669">
        <f>IF(R669="None",0, IF(R669="Meagre",1.5, IF(R669="Small",3, IF(R669="Mediocre",4.5, IF(R669="Somewhat Large",6, IF(R669="Large",7.5, IF(R669="Powerful",9, IF(R669="Very Powerful",10,"Error"))))))))</f>
        <v>4.5</v>
      </c>
      <c r="T669" t="str">
        <f>feed!R345</f>
        <v>Atlas</v>
      </c>
      <c r="U669" t="str">
        <f>feed!S345</f>
        <v>Neutral</v>
      </c>
      <c r="V669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18676</v>
      </c>
      <c r="W669" t="str">
        <f>feed!U345</f>
        <v>http://blocgame.com/stats.php?id=46162</v>
      </c>
      <c r="X669" s="4">
        <f>SUMPRODUCT(MID(0&amp;feed!V345,LARGE(INDEX(ISNUMBER(--MID(feed!V345,ROW($1:$5),1))*
ROW($1:$5),0),ROW($1:$5))+1,1)*10^ROW($1:$5)/10)</f>
        <v>0</v>
      </c>
      <c r="Y669">
        <f>feed!W345</f>
        <v>0</v>
      </c>
      <c r="Z669" s="4">
        <f>V669-H669*750-K669*375-L669*375</f>
        <v>14926</v>
      </c>
      <c r="AA669" s="8">
        <f>V669/N669</f>
        <v>10.144486692015208</v>
      </c>
      <c r="AB669" s="4">
        <f>N669/6</f>
        <v>306.83333333333331</v>
      </c>
      <c r="AC669" s="4">
        <f>V669/6</f>
        <v>3112.6666666666665</v>
      </c>
    </row>
    <row r="670" spans="1:29" hidden="1" x14ac:dyDescent="0.25">
      <c r="A670" t="str">
        <f>feed!A975</f>
        <v>BrownPeople</v>
      </c>
      <c r="B670" t="str">
        <f>feed!B975</f>
        <v>Nightman</v>
      </c>
      <c r="C670" t="str">
        <f>feed!C975</f>
        <v>Socialist Arab Union</v>
      </c>
      <c r="D670">
        <f>SUMPRODUCT(MID(0&amp;feed!D975,LARGE(INDEX(ISNUMBER(--MID(feed!D975,ROW($1:$19),1))*
ROW($1:$19),0),ROW($1:$19))+1,1)*10^ROW($1:$19)/10)</f>
        <v>52</v>
      </c>
      <c r="E670">
        <f>SUMPRODUCT(MID(0&amp;feed!E975,LARGE(INDEX(ISNUMBER(--MID(feed!E975,ROW($1:$19),1))*
ROW($1:$19),0),ROW($1:$19))+1,1)*10^ROW($1:$19)/10)</f>
        <v>0</v>
      </c>
      <c r="F670" t="str">
        <f>feed!F975</f>
        <v>Finest of the 19th century</v>
      </c>
      <c r="G670" t="str">
        <f>feed!G975</f>
        <v>Normal</v>
      </c>
      <c r="H670">
        <f>SUMPRODUCT(MID(0&amp;feed!H975,LARGE(INDEX(ISNUMBER(--MID(feed!H975,ROW($1:$19),1))*
ROW($1:$19),0),ROW($1:$19))+1,1)*10^ROW($1:$19)/10)</f>
        <v>1</v>
      </c>
      <c r="I670" t="str">
        <f>feed!I975</f>
        <v>Undisciplined Rabble</v>
      </c>
      <c r="J670">
        <f>SUMPRODUCT(MID(0&amp;feed!J975,LARGE(INDEX(ISNUMBER(--MID(feed!J975,ROW($1:$19),1))*
ROW($1:$19),0),ROW($1:$19))+1,1)*10^ROW($1:$19)/10)</f>
        <v>12</v>
      </c>
      <c r="K670">
        <f>SUMPRODUCT(MID(0&amp;feed!K975,LARGE(INDEX(ISNUMBER(--MID(feed!K975,ROW($1:$19),1))*
ROW($1:$19),0),ROW($1:$19))+1,1)*10^ROW($1:$19)/10)</f>
        <v>12</v>
      </c>
      <c r="L670">
        <f>SUMPRODUCT(MID(0&amp;feed!L975,LARGE(INDEX(ISNUMBER(--MID(feed!L975,ROW($1:$19),1))*
ROW($1:$19),0),ROW($1:$19))+1,1)*10^ROW($1:$19)/10)</f>
        <v>1</v>
      </c>
      <c r="M670" t="str">
        <f>feed!M975</f>
        <v>Mixed Economy</v>
      </c>
      <c r="N670">
        <f>SUMPRODUCT(MID(0&amp;feed!N975,LARGE(INDEX(ISNUMBER(--MID(feed!N975,ROW($1:$5),1))*
ROW($1:$5),0),ROW($1:$5))+1,1)*10^ROW($1:$5)/10)</f>
        <v>376</v>
      </c>
      <c r="O670">
        <f>SUMPRODUCT(MID(0&amp;feed!O975,LARGE(INDEX(ISNUMBER(--MID(feed!O975,ROW($1:$5),1))*
ROW($1:$5),0),ROW($1:$5))+1,1)*10^ROW($1:$5)/10)</f>
        <v>321</v>
      </c>
      <c r="P670" t="str">
        <f>feed!P975</f>
        <v>Untapped</v>
      </c>
      <c r="Q670">
        <f>IF(P670=0,40, IF(P670="Depleted",0, IF(P670="Near Depletion",10, IF(P670="Plentiful",70, IF(P670="Untapped",90,"Error")))))</f>
        <v>90</v>
      </c>
      <c r="R670" t="str">
        <f>feed!Q975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feed!R975</f>
        <v>East Africa</v>
      </c>
      <c r="U670" t="str">
        <f>feed!S975</f>
        <v>Neutral</v>
      </c>
      <c r="V670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16194</v>
      </c>
      <c r="W670" t="str">
        <f>feed!U975</f>
        <v>http://blocgame.com/stats.php?id=64484</v>
      </c>
      <c r="X670" s="4">
        <f>SUMPRODUCT(MID(0&amp;feed!V975,LARGE(INDEX(ISNUMBER(--MID(feed!V975,ROW($1:$5),1))*
ROW($1:$5),0),ROW($1:$5))+1,1)*10^ROW($1:$5)/10)</f>
        <v>0</v>
      </c>
      <c r="Y670">
        <f>feed!W975</f>
        <v>0</v>
      </c>
      <c r="Z670" s="4">
        <f>V670-H670*750-K670*375-L670*375</f>
        <v>10569</v>
      </c>
      <c r="AA670" s="8">
        <f>V670/N670</f>
        <v>43.069148936170215</v>
      </c>
      <c r="AB670" s="4">
        <f>N670/6</f>
        <v>62.666666666666664</v>
      </c>
      <c r="AC670" s="4">
        <f>V670/6</f>
        <v>2699</v>
      </c>
    </row>
    <row r="671" spans="1:29" hidden="1" x14ac:dyDescent="0.25">
      <c r="A671" t="str">
        <f>feed!A753</f>
        <v>Union Mech</v>
      </c>
      <c r="B671" t="str">
        <f>feed!B753</f>
        <v>Particleman</v>
      </c>
      <c r="C671" t="str">
        <f>feed!C753</f>
        <v>SPQR</v>
      </c>
      <c r="D671">
        <f>SUMPRODUCT(MID(0&amp;feed!D753,LARGE(INDEX(ISNUMBER(--MID(feed!D753,ROW($1:$19),1))*
ROW($1:$19),0),ROW($1:$19))+1,1)*10^ROW($1:$19)/10)</f>
        <v>7</v>
      </c>
      <c r="E671">
        <f>SUMPRODUCT(MID(0&amp;feed!E753,LARGE(INDEX(ISNUMBER(--MID(feed!E753,ROW($1:$19),1))*
ROW($1:$19),0),ROW($1:$19))+1,1)*10^ROW($1:$19)/10)</f>
        <v>0</v>
      </c>
      <c r="F671" t="str">
        <f>feed!F753</f>
        <v>First World War surplus</v>
      </c>
      <c r="G671" t="str">
        <f>feed!G753</f>
        <v>Questionable</v>
      </c>
      <c r="H671">
        <f>SUMPRODUCT(MID(0&amp;feed!H753,LARGE(INDEX(ISNUMBER(--MID(feed!H753,ROW($1:$19),1))*
ROW($1:$19),0),ROW($1:$19))+1,1)*10^ROW($1:$19)/10)</f>
        <v>1</v>
      </c>
      <c r="I671" t="str">
        <f>feed!I753</f>
        <v>Elite</v>
      </c>
      <c r="J671">
        <f>SUMPRODUCT(MID(0&amp;feed!J753,LARGE(INDEX(ISNUMBER(--MID(feed!J753,ROW($1:$19),1))*
ROW($1:$19),0),ROW($1:$19))+1,1)*10^ROW($1:$19)/10)</f>
        <v>12</v>
      </c>
      <c r="K671">
        <f>SUMPRODUCT(MID(0&amp;feed!K753,LARGE(INDEX(ISNUMBER(--MID(feed!K753,ROW($1:$19),1))*
ROW($1:$19),0),ROW($1:$19))+1,1)*10^ROW($1:$19)/10)</f>
        <v>11</v>
      </c>
      <c r="L671">
        <f>SUMPRODUCT(MID(0&amp;feed!L753,LARGE(INDEX(ISNUMBER(--MID(feed!L753,ROW($1:$19),1))*
ROW($1:$19),0),ROW($1:$19))+1,1)*10^ROW($1:$19)/10)</f>
        <v>5</v>
      </c>
      <c r="M671" t="str">
        <f>feed!M753</f>
        <v>Mixed Economy</v>
      </c>
      <c r="N671">
        <f>SUMPRODUCT(MID(0&amp;feed!N753,LARGE(INDEX(ISNUMBER(--MID(feed!N753,ROW($1:$5),1))*
ROW($1:$5),0),ROW($1:$5))+1,1)*10^ROW($1:$5)/10)</f>
        <v>686</v>
      </c>
      <c r="O671">
        <f>SUMPRODUCT(MID(0&amp;feed!O753,LARGE(INDEX(ISNUMBER(--MID(feed!O753,ROW($1:$5),1))*
ROW($1:$5),0),ROW($1:$5))+1,1)*10^ROW($1:$5)/10)</f>
        <v>70</v>
      </c>
      <c r="P671" t="str">
        <f>feed!P753</f>
        <v>Untapped</v>
      </c>
      <c r="Q671">
        <f>IF(P671=0,40, IF(P671="Depleted",0, IF(P671="Near Depletion",10, IF(P671="Plentiful",70, IF(P671="Untapped",90,"Error")))))</f>
        <v>90</v>
      </c>
      <c r="R671" t="str">
        <f>feed!Q753</f>
        <v>Powerful</v>
      </c>
      <c r="S671">
        <f>IF(R671="None",0, IF(R671="Meagre",1.5, IF(R671="Small",3, IF(R671="Mediocre",4.5, IF(R671="Somewhat Large",6, IF(R671="Large",7.5, IF(R671="Powerful",9, IF(R671="Very Powerful",10,"Error"))))))))</f>
        <v>9</v>
      </c>
      <c r="T671" t="str">
        <f>feed!R753</f>
        <v>East Africa</v>
      </c>
      <c r="U671" t="str">
        <f>feed!S753</f>
        <v>Neutral</v>
      </c>
      <c r="V671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20525</v>
      </c>
      <c r="W671" t="str">
        <f>feed!U753</f>
        <v>http://blocgame.com/stats.php?id=64591</v>
      </c>
      <c r="X671" s="4">
        <f>SUMPRODUCT(MID(0&amp;feed!V753,LARGE(INDEX(ISNUMBER(--MID(feed!V753,ROW($1:$5),1))*
ROW($1:$5),0),ROW($1:$5))+1,1)*10^ROW($1:$5)/10)</f>
        <v>0</v>
      </c>
      <c r="Y671">
        <f>feed!W753</f>
        <v>0</v>
      </c>
      <c r="Z671" s="4">
        <f>V671-H671*750-K671*375-L671*375</f>
        <v>13775</v>
      </c>
      <c r="AA671" s="8">
        <f>V671/N671</f>
        <v>29.919825072886297</v>
      </c>
      <c r="AB671" s="4">
        <f>N671/6</f>
        <v>114.33333333333333</v>
      </c>
      <c r="AC671" s="4">
        <f>V671/6</f>
        <v>3420.8333333333335</v>
      </c>
    </row>
    <row r="672" spans="1:29" hidden="1" x14ac:dyDescent="0.25">
      <c r="A672" t="str">
        <f>feed!A777</f>
        <v>Rinish</v>
      </c>
      <c r="B672" t="str">
        <f>feed!B777</f>
        <v>Semmus</v>
      </c>
      <c r="C672">
        <f>feed!C777</f>
        <v>0</v>
      </c>
      <c r="D672">
        <f>SUMPRODUCT(MID(0&amp;feed!D777,LARGE(INDEX(ISNUMBER(--MID(feed!D777,ROW($1:$19),1))*
ROW($1:$19),0),ROW($1:$19))+1,1)*10^ROW($1:$19)/10)</f>
        <v>12</v>
      </c>
      <c r="E672">
        <f>SUMPRODUCT(MID(0&amp;feed!E777,LARGE(INDEX(ISNUMBER(--MID(feed!E777,ROW($1:$19),1))*
ROW($1:$19),0),ROW($1:$19))+1,1)*10^ROW($1:$19)/10)</f>
        <v>0</v>
      </c>
      <c r="F672" t="str">
        <f>feed!F777</f>
        <v>Finest of the 19th century</v>
      </c>
      <c r="G672" t="str">
        <f>feed!G777</f>
        <v>Gandhi-like</v>
      </c>
      <c r="H672">
        <f>SUMPRODUCT(MID(0&amp;feed!H777,LARGE(INDEX(ISNUMBER(--MID(feed!H777,ROW($1:$19),1))*
ROW($1:$19),0),ROW($1:$19))+1,1)*10^ROW($1:$19)/10)</f>
        <v>1</v>
      </c>
      <c r="I672" t="str">
        <f>feed!I777</f>
        <v>Elite</v>
      </c>
      <c r="J672">
        <f>SUMPRODUCT(MID(0&amp;feed!J777,LARGE(INDEX(ISNUMBER(--MID(feed!J777,ROW($1:$19),1))*
ROW($1:$19),0),ROW($1:$19))+1,1)*10^ROW($1:$19)/10)</f>
        <v>12</v>
      </c>
      <c r="K672">
        <f>SUMPRODUCT(MID(0&amp;feed!K777,LARGE(INDEX(ISNUMBER(--MID(feed!K777,ROW($1:$19),1))*
ROW($1:$19),0),ROW($1:$19))+1,1)*10^ROW($1:$19)/10)</f>
        <v>2</v>
      </c>
      <c r="L672">
        <f>SUMPRODUCT(MID(0&amp;feed!L777,LARGE(INDEX(ISNUMBER(--MID(feed!L777,ROW($1:$19),1))*
ROW($1:$19),0),ROW($1:$19))+1,1)*10^ROW($1:$19)/10)</f>
        <v>3</v>
      </c>
      <c r="M672" t="str">
        <f>feed!M777</f>
        <v>Mixed Economy</v>
      </c>
      <c r="N672">
        <f>SUMPRODUCT(MID(0&amp;feed!N777,LARGE(INDEX(ISNUMBER(--MID(feed!N777,ROW($1:$5),1))*
ROW($1:$5),0),ROW($1:$5))+1,1)*10^ROW($1:$5)/10)</f>
        <v>642</v>
      </c>
      <c r="O672">
        <f>SUMPRODUCT(MID(0&amp;feed!O777,LARGE(INDEX(ISNUMBER(--MID(feed!O777,ROW($1:$5),1))*
ROW($1:$5),0),ROW($1:$5))+1,1)*10^ROW($1:$5)/10)</f>
        <v>3103</v>
      </c>
      <c r="P672">
        <f>feed!P777</f>
        <v>0</v>
      </c>
      <c r="Q672">
        <f>IF(P672=0,40, IF(P672="Depleted",0, IF(P672="Near Depletion",10, IF(P672="Plentiful",70, IF(P672="Untapped",90,"Error")))))</f>
        <v>40</v>
      </c>
      <c r="R672" t="str">
        <f>feed!Q777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feed!R777</f>
        <v>Egypt</v>
      </c>
      <c r="U672" t="str">
        <f>feed!S777</f>
        <v>United States</v>
      </c>
      <c r="V67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17782</v>
      </c>
      <c r="W672" t="str">
        <f>feed!U777</f>
        <v>http://blocgame.com/stats.php?id=65415</v>
      </c>
      <c r="X672" s="4">
        <f>SUMPRODUCT(MID(0&amp;feed!V777,LARGE(INDEX(ISNUMBER(--MID(feed!V777,ROW($1:$5),1))*
ROW($1:$5),0),ROW($1:$5))+1,1)*10^ROW($1:$5)/10)</f>
        <v>0</v>
      </c>
      <c r="Y672">
        <f>feed!W777</f>
        <v>0</v>
      </c>
      <c r="Z672" s="4">
        <f>V672-H672*750-K672*375-L672*375</f>
        <v>15157</v>
      </c>
      <c r="AA672" s="8">
        <f>V672/N672</f>
        <v>27.697819314641745</v>
      </c>
      <c r="AB672" s="4">
        <f>N672/6</f>
        <v>107</v>
      </c>
      <c r="AC672" s="4">
        <f>V672/6</f>
        <v>2963.6666666666665</v>
      </c>
    </row>
    <row r="673" spans="1:29" hidden="1" x14ac:dyDescent="0.25">
      <c r="A673" t="str">
        <f>feed!A646</f>
        <v>Glueyou</v>
      </c>
      <c r="B673" t="str">
        <f>feed!B646</f>
        <v>Soupcockporkpie</v>
      </c>
      <c r="C673" t="str">
        <f>feed!C646</f>
        <v>The Order</v>
      </c>
      <c r="D673">
        <f>SUMPRODUCT(MID(0&amp;feed!D646,LARGE(INDEX(ISNUMBER(--MID(feed!D646,ROW($1:$19),1))*
ROW($1:$19),0),ROW($1:$19))+1,1)*10^ROW($1:$19)/10)</f>
        <v>76</v>
      </c>
      <c r="E673">
        <f>SUMPRODUCT(MID(0&amp;feed!E646,LARGE(INDEX(ISNUMBER(--MID(feed!E646,ROW($1:$19),1))*
ROW($1:$19),0),ROW($1:$19))+1,1)*10^ROW($1:$19)/10)</f>
        <v>0</v>
      </c>
      <c r="F673" t="str">
        <f>feed!F646</f>
        <v>Second World War surplus</v>
      </c>
      <c r="G673" t="str">
        <f>feed!G646</f>
        <v>Gandhi-like</v>
      </c>
      <c r="H673">
        <f>SUMPRODUCT(MID(0&amp;feed!H646,LARGE(INDEX(ISNUMBER(--MID(feed!H646,ROW($1:$19),1))*
ROW($1:$19),0),ROW($1:$19))+1,1)*10^ROW($1:$19)/10)</f>
        <v>1</v>
      </c>
      <c r="I673" t="str">
        <f>feed!I646</f>
        <v>Elite</v>
      </c>
      <c r="J673">
        <f>SUMPRODUCT(MID(0&amp;feed!J646,LARGE(INDEX(ISNUMBER(--MID(feed!J646,ROW($1:$19),1))*
ROW($1:$19),0),ROW($1:$19))+1,1)*10^ROW($1:$19)/10)</f>
        <v>12</v>
      </c>
      <c r="K673">
        <f>SUMPRODUCT(MID(0&amp;feed!K646,LARGE(INDEX(ISNUMBER(--MID(feed!K646,ROW($1:$19),1))*
ROW($1:$19),0),ROW($1:$19))+1,1)*10^ROW($1:$19)/10)</f>
        <v>8</v>
      </c>
      <c r="L673">
        <f>SUMPRODUCT(MID(0&amp;feed!L646,LARGE(INDEX(ISNUMBER(--MID(feed!L646,ROW($1:$19),1))*
ROW($1:$19),0),ROW($1:$19))+1,1)*10^ROW($1:$19)/10)</f>
        <v>3</v>
      </c>
      <c r="M673" t="str">
        <f>feed!M646</f>
        <v>Mixed Economy</v>
      </c>
      <c r="N673">
        <f>SUMPRODUCT(MID(0&amp;feed!N646,LARGE(INDEX(ISNUMBER(--MID(feed!N646,ROW($1:$5),1))*
ROW($1:$5),0),ROW($1:$5))+1,1)*10^ROW($1:$5)/10)</f>
        <v>911</v>
      </c>
      <c r="O673">
        <f>SUMPRODUCT(MID(0&amp;feed!O646,LARGE(INDEX(ISNUMBER(--MID(feed!O646,ROW($1:$5),1))*
ROW($1:$5),0),ROW($1:$5))+1,1)*10^ROW($1:$5)/10)</f>
        <v>104</v>
      </c>
      <c r="P673" t="str">
        <f>feed!P646</f>
        <v>Untapped</v>
      </c>
      <c r="Q673">
        <f>IF(P673=0,40, IF(P673="Depleted",0, IF(P673="Near Depletion",10, IF(P673="Plentiful",70, IF(P673="Untapped",90,"Error")))))</f>
        <v>90</v>
      </c>
      <c r="R673" t="str">
        <f>feed!Q646</f>
        <v>Very Powerful</v>
      </c>
      <c r="S673">
        <f>IF(R673="None",0, IF(R673="Meagre",1.5, IF(R673="Small",3, IF(R673="Mediocre",4.5, IF(R673="Somewhat Large",6, IF(R673="Large",7.5, IF(R673="Powerful",9, IF(R673="Very Powerful",10,"Error"))))))))</f>
        <v>10</v>
      </c>
      <c r="T673" t="str">
        <f>feed!R646</f>
        <v>Pacific Rim</v>
      </c>
      <c r="U673" t="str">
        <f>feed!S646</f>
        <v>Soviet Union</v>
      </c>
      <c r="V67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23990</v>
      </c>
      <c r="W673" t="str">
        <f>feed!U646</f>
        <v>http://blocgame.com/stats.php?id=63842</v>
      </c>
      <c r="X673" s="4">
        <f>SUMPRODUCT(MID(0&amp;feed!V646,LARGE(INDEX(ISNUMBER(--MID(feed!V646,ROW($1:$5),1))*
ROW($1:$5),0),ROW($1:$5))+1,1)*10^ROW($1:$5)/10)</f>
        <v>0</v>
      </c>
      <c r="Y673">
        <f>feed!W646</f>
        <v>0</v>
      </c>
      <c r="Z673" s="4">
        <f>V673-H673*750-K673*375-L673*375</f>
        <v>19115</v>
      </c>
      <c r="AA673" s="8">
        <f>V673/N673</f>
        <v>26.333699231613611</v>
      </c>
      <c r="AB673" s="4">
        <f>N673/6</f>
        <v>151.83333333333334</v>
      </c>
      <c r="AC673" s="4">
        <f>V673/6</f>
        <v>3998.3333333333335</v>
      </c>
    </row>
    <row r="674" spans="1:29" hidden="1" x14ac:dyDescent="0.25">
      <c r="A674" t="str">
        <f>feed!A745</f>
        <v>WHITEPOWER</v>
      </c>
      <c r="B674" t="str">
        <f>feed!B745</f>
        <v>ilikeike</v>
      </c>
      <c r="C674" t="str">
        <f>feed!C745</f>
        <v>Schutzstaffel</v>
      </c>
      <c r="D674">
        <f>SUMPRODUCT(MID(0&amp;feed!D745,LARGE(INDEX(ISNUMBER(--MID(feed!D745,ROW($1:$19),1))*
ROW($1:$19),0),ROW($1:$19))+1,1)*10^ROW($1:$19)/10)</f>
        <v>10</v>
      </c>
      <c r="E674">
        <f>SUMPRODUCT(MID(0&amp;feed!E745,LARGE(INDEX(ISNUMBER(--MID(feed!E745,ROW($1:$19),1))*
ROW($1:$19),0),ROW($1:$19))+1,1)*10^ROW($1:$19)/10)</f>
        <v>0</v>
      </c>
      <c r="F674" t="str">
        <f>feed!F745</f>
        <v>First World War surplus</v>
      </c>
      <c r="G674" t="str">
        <f>feed!G745</f>
        <v>Questionable</v>
      </c>
      <c r="H674">
        <f>SUMPRODUCT(MID(0&amp;feed!H745,LARGE(INDEX(ISNUMBER(--MID(feed!H745,ROW($1:$19),1))*
ROW($1:$19),0),ROW($1:$19))+1,1)*10^ROW($1:$19)/10)</f>
        <v>1</v>
      </c>
      <c r="I674" t="str">
        <f>feed!I745</f>
        <v>Undisciplined Rabble</v>
      </c>
      <c r="J674">
        <f>SUMPRODUCT(MID(0&amp;feed!J745,LARGE(INDEX(ISNUMBER(--MID(feed!J745,ROW($1:$19),1))*
ROW($1:$19),0),ROW($1:$19))+1,1)*10^ROW($1:$19)/10)</f>
        <v>12</v>
      </c>
      <c r="K674">
        <f>SUMPRODUCT(MID(0&amp;feed!K745,LARGE(INDEX(ISNUMBER(--MID(feed!K745,ROW($1:$19),1))*
ROW($1:$19),0),ROW($1:$19))+1,1)*10^ROW($1:$19)/10)</f>
        <v>16</v>
      </c>
      <c r="L674">
        <f>SUMPRODUCT(MID(0&amp;feed!L745,LARGE(INDEX(ISNUMBER(--MID(feed!L745,ROW($1:$19),1))*
ROW($1:$19),0),ROW($1:$19))+1,1)*10^ROW($1:$19)/10)</f>
        <v>5</v>
      </c>
      <c r="M674" t="str">
        <f>feed!M745</f>
        <v>Mixed Economy</v>
      </c>
      <c r="N674">
        <f>SUMPRODUCT(MID(0&amp;feed!N745,LARGE(INDEX(ISNUMBER(--MID(feed!N745,ROW($1:$5),1))*
ROW($1:$5),0),ROW($1:$5))+1,1)*10^ROW($1:$5)/10)</f>
        <v>700</v>
      </c>
      <c r="O674">
        <f>SUMPRODUCT(MID(0&amp;feed!O745,LARGE(INDEX(ISNUMBER(--MID(feed!O745,ROW($1:$5),1))*
ROW($1:$5),0),ROW($1:$5))+1,1)*10^ROW($1:$5)/10)</f>
        <v>174</v>
      </c>
      <c r="P674">
        <f>feed!P745</f>
        <v>0</v>
      </c>
      <c r="Q674">
        <f>IF(P674=0,40, IF(P674="Depleted",0, IF(P674="Near Depletion",10, IF(P674="Plentiful",70, IF(P674="Untapped",90,"Error")))))</f>
        <v>40</v>
      </c>
      <c r="R674" t="str">
        <f>feed!Q745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feed!R745</f>
        <v>East Africa</v>
      </c>
      <c r="U674" t="str">
        <f>feed!S745</f>
        <v>Neutral</v>
      </c>
      <c r="V674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11027</v>
      </c>
      <c r="W674" t="str">
        <f>feed!U745</f>
        <v>http://blocgame.com/stats.php?id=64482</v>
      </c>
      <c r="X674" s="4">
        <f>SUMPRODUCT(MID(0&amp;feed!V745,LARGE(INDEX(ISNUMBER(--MID(feed!V745,ROW($1:$5),1))*
ROW($1:$5),0),ROW($1:$5))+1,1)*10^ROW($1:$5)/10)</f>
        <v>0</v>
      </c>
      <c r="Y674">
        <f>feed!W745</f>
        <v>0</v>
      </c>
      <c r="Z674" s="4">
        <f>V674-H674*750-K674*375-L674*375</f>
        <v>2402</v>
      </c>
      <c r="AA674" s="8">
        <f>V674/N674</f>
        <v>15.752857142857144</v>
      </c>
      <c r="AB674" s="4">
        <f>N674/6</f>
        <v>116.66666666666667</v>
      </c>
      <c r="AC674" s="4">
        <f>V674/6</f>
        <v>1837.8333333333333</v>
      </c>
    </row>
    <row r="675" spans="1:29" hidden="1" x14ac:dyDescent="0.25">
      <c r="A675" t="str">
        <f>feed!A794</f>
        <v>Picanninia</v>
      </c>
      <c r="B675" t="str">
        <f>feed!B794</f>
        <v>oppengrubenfuhrer</v>
      </c>
      <c r="C675" t="str">
        <f>feed!C794</f>
        <v>The Khilafah</v>
      </c>
      <c r="D675">
        <f>SUMPRODUCT(MID(0&amp;feed!D794,LARGE(INDEX(ISNUMBER(--MID(feed!D794,ROW($1:$19),1))*
ROW($1:$19),0),ROW($1:$19))+1,1)*10^ROW($1:$19)/10)</f>
        <v>7</v>
      </c>
      <c r="E675">
        <f>SUMPRODUCT(MID(0&amp;feed!E794,LARGE(INDEX(ISNUMBER(--MID(feed!E794,ROW($1:$19),1))*
ROW($1:$19),0),ROW($1:$19))+1,1)*10^ROW($1:$19)/10)</f>
        <v>0</v>
      </c>
      <c r="F675" t="str">
        <f>feed!F794</f>
        <v>First World War surplus</v>
      </c>
      <c r="G675" t="str">
        <f>feed!G794</f>
        <v>Normal</v>
      </c>
      <c r="H675">
        <f>SUMPRODUCT(MID(0&amp;feed!H794,LARGE(INDEX(ISNUMBER(--MID(feed!H794,ROW($1:$19),1))*
ROW($1:$19),0),ROW($1:$19))+1,1)*10^ROW($1:$19)/10)</f>
        <v>1</v>
      </c>
      <c r="I675" t="str">
        <f>feed!I794</f>
        <v>Undisciplined Rabble</v>
      </c>
      <c r="J675">
        <f>SUMPRODUCT(MID(0&amp;feed!J794,LARGE(INDEX(ISNUMBER(--MID(feed!J794,ROW($1:$19),1))*
ROW($1:$19),0),ROW($1:$19))+1,1)*10^ROW($1:$19)/10)</f>
        <v>12</v>
      </c>
      <c r="K675">
        <f>SUMPRODUCT(MID(0&amp;feed!K794,LARGE(INDEX(ISNUMBER(--MID(feed!K794,ROW($1:$19),1))*
ROW($1:$19),0),ROW($1:$19))+1,1)*10^ROW($1:$19)/10)</f>
        <v>15</v>
      </c>
      <c r="L675">
        <f>SUMPRODUCT(MID(0&amp;feed!L794,LARGE(INDEX(ISNUMBER(--MID(feed!L794,ROW($1:$19),1))*
ROW($1:$19),0),ROW($1:$19))+1,1)*10^ROW($1:$19)/10)</f>
        <v>3</v>
      </c>
      <c r="M675" t="str">
        <f>feed!M794</f>
        <v>Mixed Economy</v>
      </c>
      <c r="N675">
        <f>SUMPRODUCT(MID(0&amp;feed!N794,LARGE(INDEX(ISNUMBER(--MID(feed!N794,ROW($1:$5),1))*
ROW($1:$5),0),ROW($1:$5))+1,1)*10^ROW($1:$5)/10)</f>
        <v>614</v>
      </c>
      <c r="O675">
        <f>SUMPRODUCT(MID(0&amp;feed!O794,LARGE(INDEX(ISNUMBER(--MID(feed!O794,ROW($1:$5),1))*
ROW($1:$5),0),ROW($1:$5))+1,1)*10^ROW($1:$5)/10)</f>
        <v>228</v>
      </c>
      <c r="P675" t="str">
        <f>feed!P794</f>
        <v>Untapped</v>
      </c>
      <c r="Q675">
        <f>IF(P675=0,40, IF(P675="Depleted",0, IF(P675="Near Depletion",10, IF(P675="Plentiful",70, IF(P675="Untapped",90,"Error")))))</f>
        <v>90</v>
      </c>
      <c r="R675" t="str">
        <f>feed!Q794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feed!R794</f>
        <v>East Africa</v>
      </c>
      <c r="U675" t="str">
        <f>feed!S794</f>
        <v>Neutral</v>
      </c>
      <c r="V675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9647</v>
      </c>
      <c r="W675" t="str">
        <f>feed!U794</f>
        <v>http://blocgame.com/stats.php?id=64400</v>
      </c>
      <c r="X675" s="4">
        <f>SUMPRODUCT(MID(0&amp;feed!V794,LARGE(INDEX(ISNUMBER(--MID(feed!V794,ROW($1:$5),1))*
ROW($1:$5),0),ROW($1:$5))+1,1)*10^ROW($1:$5)/10)</f>
        <v>0</v>
      </c>
      <c r="Y675">
        <f>feed!W794</f>
        <v>0</v>
      </c>
      <c r="Z675" s="4">
        <f>V675-H675*750-K675*375-L675*375</f>
        <v>2147</v>
      </c>
      <c r="AA675" s="8">
        <f>V675/N675</f>
        <v>15.711726384364821</v>
      </c>
      <c r="AB675" s="4">
        <f>N675/6</f>
        <v>102.33333333333333</v>
      </c>
      <c r="AC675" s="4">
        <f>V675/6</f>
        <v>1607.8333333333333</v>
      </c>
    </row>
    <row r="676" spans="1:29" hidden="1" x14ac:dyDescent="0.25">
      <c r="A676" t="str">
        <f>feed!A427</f>
        <v>The Core</v>
      </c>
      <c r="B676" t="str">
        <f>feed!B427</f>
        <v>BelSon</v>
      </c>
      <c r="C676" t="str">
        <f>feed!C427</f>
        <v>Dictators United</v>
      </c>
      <c r="D676">
        <f>SUMPRODUCT(MID(0&amp;feed!D427,LARGE(INDEX(ISNUMBER(--MID(feed!D427,ROW($1:$19),1))*
ROW($1:$19),0),ROW($1:$19))+1,1)*10^ROW($1:$19)/10)</f>
        <v>24</v>
      </c>
      <c r="E676">
        <f>SUMPRODUCT(MID(0&amp;feed!E427,LARGE(INDEX(ISNUMBER(--MID(feed!E427,ROW($1:$19),1))*
ROW($1:$19),0),ROW($1:$19))+1,1)*10^ROW($1:$19)/10)</f>
        <v>0</v>
      </c>
      <c r="F676" t="str">
        <f>feed!F427</f>
        <v>Second World War surplus</v>
      </c>
      <c r="G676" t="str">
        <f>feed!G427</f>
        <v>Gandhi-like</v>
      </c>
      <c r="H676">
        <f>SUMPRODUCT(MID(0&amp;feed!H427,LARGE(INDEX(ISNUMBER(--MID(feed!H427,ROW($1:$19),1))*
ROW($1:$19),0),ROW($1:$19))+1,1)*10^ROW($1:$19)/10)</f>
        <v>1</v>
      </c>
      <c r="I676" t="str">
        <f>feed!I427</f>
        <v>Elite</v>
      </c>
      <c r="J676">
        <f>SUMPRODUCT(MID(0&amp;feed!J427,LARGE(INDEX(ISNUMBER(--MID(feed!J427,ROW($1:$19),1))*
ROW($1:$19),0),ROW($1:$19))+1,1)*10^ROW($1:$19)/10)</f>
        <v>12</v>
      </c>
      <c r="K676">
        <f>SUMPRODUCT(MID(0&amp;feed!K427,LARGE(INDEX(ISNUMBER(--MID(feed!K427,ROW($1:$19),1))*
ROW($1:$19),0),ROW($1:$19))+1,1)*10^ROW($1:$19)/10)</f>
        <v>21</v>
      </c>
      <c r="L676">
        <f>SUMPRODUCT(MID(0&amp;feed!L427,LARGE(INDEX(ISNUMBER(--MID(feed!L427,ROW($1:$19),1))*
ROW($1:$19),0),ROW($1:$19))+1,1)*10^ROW($1:$19)/10)</f>
        <v>2</v>
      </c>
      <c r="M676" t="str">
        <f>feed!M427</f>
        <v>Free Market</v>
      </c>
      <c r="N676">
        <f>SUMPRODUCT(MID(0&amp;feed!N427,LARGE(INDEX(ISNUMBER(--MID(feed!N427,ROW($1:$5),1))*
ROW($1:$5),0),ROW($1:$5))+1,1)*10^ROW($1:$5)/10)</f>
        <v>1568</v>
      </c>
      <c r="O676">
        <f>SUMPRODUCT(MID(0&amp;feed!O427,LARGE(INDEX(ISNUMBER(--MID(feed!O427,ROW($1:$5),1))*
ROW($1:$5),0),ROW($1:$5))+1,1)*10^ROW($1:$5)/10)</f>
        <v>63</v>
      </c>
      <c r="P676" t="str">
        <f>feed!P427</f>
        <v>Untapped</v>
      </c>
      <c r="Q676">
        <f>IF(P676=0,40, IF(P676="Depleted",0, IF(P676="Near Depletion",10, IF(P676="Plentiful",70, IF(P676="Untapped",90,"Error")))))</f>
        <v>90</v>
      </c>
      <c r="R676" t="str">
        <f>feed!Q427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feed!R427</f>
        <v>Pacific Rim</v>
      </c>
      <c r="U676" t="str">
        <f>feed!S427</f>
        <v>Neutral</v>
      </c>
      <c r="V676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9640</v>
      </c>
      <c r="W676" t="str">
        <f>feed!U427</f>
        <v>http://blocgame.com/stats.php?id=64480</v>
      </c>
      <c r="X676" s="4">
        <f>SUMPRODUCT(MID(0&amp;feed!V427,LARGE(INDEX(ISNUMBER(--MID(feed!V427,ROW($1:$5),1))*
ROW($1:$5),0),ROW($1:$5))+1,1)*10^ROW($1:$5)/10)</f>
        <v>0</v>
      </c>
      <c r="Y676">
        <f>feed!W427</f>
        <v>0</v>
      </c>
      <c r="Z676" s="4">
        <f>V676-H676*750-K676*375-L676*375</f>
        <v>265</v>
      </c>
      <c r="AA676" s="8">
        <f>V676/N676</f>
        <v>6.1479591836734695</v>
      </c>
      <c r="AB676" s="4">
        <f>N676/6</f>
        <v>261.33333333333331</v>
      </c>
      <c r="AC676" s="4">
        <f>V676/6</f>
        <v>1606.6666666666667</v>
      </c>
    </row>
    <row r="677" spans="1:29" hidden="1" x14ac:dyDescent="0.25">
      <c r="A677" t="str">
        <f>feed!A967</f>
        <v>Xelegor</v>
      </c>
      <c r="B677" t="str">
        <f>feed!B967</f>
        <v>Steph</v>
      </c>
      <c r="C677" t="str">
        <f>feed!C967</f>
        <v>The Order</v>
      </c>
      <c r="D677">
        <f>SUMPRODUCT(MID(0&amp;feed!D967,LARGE(INDEX(ISNUMBER(--MID(feed!D967,ROW($1:$19),1))*
ROW($1:$19),0),ROW($1:$19))+1,1)*10^ROW($1:$19)/10)</f>
        <v>59</v>
      </c>
      <c r="E677">
        <f>SUMPRODUCT(MID(0&amp;feed!E967,LARGE(INDEX(ISNUMBER(--MID(feed!E967,ROW($1:$19),1))*
ROW($1:$19),0),ROW($1:$19))+1,1)*10^ROW($1:$19)/10)</f>
        <v>0</v>
      </c>
      <c r="F677" t="str">
        <f>feed!F967</f>
        <v>First World War surplus</v>
      </c>
      <c r="G677" t="str">
        <f>feed!G967</f>
        <v>Gandhi-like</v>
      </c>
      <c r="H677">
        <f>SUMPRODUCT(MID(0&amp;feed!H967,LARGE(INDEX(ISNUMBER(--MID(feed!H967,ROW($1:$19),1))*
ROW($1:$19),0),ROW($1:$19))+1,1)*10^ROW($1:$19)/10)</f>
        <v>1</v>
      </c>
      <c r="I677" t="str">
        <f>feed!I967</f>
        <v>Standard</v>
      </c>
      <c r="J677">
        <f>SUMPRODUCT(MID(0&amp;feed!J967,LARGE(INDEX(ISNUMBER(--MID(feed!J967,ROW($1:$19),1))*
ROW($1:$19),0),ROW($1:$19))+1,1)*10^ROW($1:$19)/10)</f>
        <v>11</v>
      </c>
      <c r="K677">
        <f>SUMPRODUCT(MID(0&amp;feed!K967,LARGE(INDEX(ISNUMBER(--MID(feed!K967,ROW($1:$19),1))*
ROW($1:$19),0),ROW($1:$19))+1,1)*10^ROW($1:$19)/10)</f>
        <v>12</v>
      </c>
      <c r="L677">
        <f>SUMPRODUCT(MID(0&amp;feed!L967,LARGE(INDEX(ISNUMBER(--MID(feed!L967,ROW($1:$19),1))*
ROW($1:$19),0),ROW($1:$19))+1,1)*10^ROW($1:$19)/10)</f>
        <v>2</v>
      </c>
      <c r="M677" t="str">
        <f>feed!M967</f>
        <v>Free Market</v>
      </c>
      <c r="N677">
        <f>SUMPRODUCT(MID(0&amp;feed!N967,LARGE(INDEX(ISNUMBER(--MID(feed!N967,ROW($1:$5),1))*
ROW($1:$5),0),ROW($1:$5))+1,1)*10^ROW($1:$5)/10)</f>
        <v>383</v>
      </c>
      <c r="O677">
        <f>SUMPRODUCT(MID(0&amp;feed!O967,LARGE(INDEX(ISNUMBER(--MID(feed!O967,ROW($1:$5),1))*
ROW($1:$5),0),ROW($1:$5))+1,1)*10^ROW($1:$5)/10)</f>
        <v>485</v>
      </c>
      <c r="P677" t="str">
        <f>feed!P967</f>
        <v>Plentiful</v>
      </c>
      <c r="Q677">
        <f>IF(P677=0,40, IF(P677="Depleted",0, IF(P677="Near Depletion",10, IF(P677="Plentiful",70, IF(P677="Untapped",90,"Error")))))</f>
        <v>70</v>
      </c>
      <c r="R677" t="str">
        <f>feed!Q967</f>
        <v>Somewhat Large</v>
      </c>
      <c r="S677">
        <f>IF(R677="None",0, IF(R677="Meagre",1.5, IF(R677="Small",3, IF(R677="Mediocre",4.5, IF(R677="Somewhat Large",6, IF(R677="Large",7.5, IF(R677="Powerful",9, IF(R677="Very Powerful",10,"Error"))))))))</f>
        <v>6</v>
      </c>
      <c r="T677" t="str">
        <f>feed!R967</f>
        <v>Amazonia</v>
      </c>
      <c r="U677" t="str">
        <f>feed!S967</f>
        <v>United States</v>
      </c>
      <c r="V67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39715</v>
      </c>
      <c r="W677" t="str">
        <f>feed!U967</f>
        <v>http://blocgame.com/stats.php?id=65347</v>
      </c>
      <c r="X677" s="4">
        <f>SUMPRODUCT(MID(0&amp;feed!V967,LARGE(INDEX(ISNUMBER(--MID(feed!V967,ROW($1:$5),1))*
ROW($1:$5),0),ROW($1:$5))+1,1)*10^ROW($1:$5)/10)</f>
        <v>0</v>
      </c>
      <c r="Y677">
        <f>feed!W967</f>
        <v>0</v>
      </c>
      <c r="Z677" s="4">
        <f>V677-H677*750-K677*375-L677*375</f>
        <v>33715</v>
      </c>
      <c r="AA677" s="8">
        <f>V677/N677</f>
        <v>103.69451697127937</v>
      </c>
      <c r="AB677" s="4">
        <f>N677/6</f>
        <v>63.833333333333336</v>
      </c>
      <c r="AC677" s="4">
        <f>V677/6</f>
        <v>6619.166666666667</v>
      </c>
    </row>
    <row r="678" spans="1:29" hidden="1" x14ac:dyDescent="0.25">
      <c r="A678" t="str">
        <f>feed!A1150</f>
        <v>Verbona</v>
      </c>
      <c r="B678" t="str">
        <f>feed!B1150</f>
        <v>Omar</v>
      </c>
      <c r="C678" t="str">
        <f>feed!C1150</f>
        <v>Interpol</v>
      </c>
      <c r="D678">
        <f>SUMPRODUCT(MID(0&amp;feed!D1150,LARGE(INDEX(ISNUMBER(--MID(feed!D1150,ROW($1:$19),1))*
ROW($1:$19),0),ROW($1:$19))+1,1)*10^ROW($1:$19)/10)</f>
        <v>58</v>
      </c>
      <c r="E678">
        <f>SUMPRODUCT(MID(0&amp;feed!E1150,LARGE(INDEX(ISNUMBER(--MID(feed!E1150,ROW($1:$19),1))*
ROW($1:$19),0),ROW($1:$19))+1,1)*10^ROW($1:$19)/10)</f>
        <v>0</v>
      </c>
      <c r="F678" t="str">
        <f>feed!F1150</f>
        <v>First World War surplus</v>
      </c>
      <c r="G678" t="str">
        <f>feed!G1150</f>
        <v>Gandhi-like</v>
      </c>
      <c r="H678">
        <f>SUMPRODUCT(MID(0&amp;feed!H1150,LARGE(INDEX(ISNUMBER(--MID(feed!H1150,ROW($1:$19),1))*
ROW($1:$19),0),ROW($1:$19))+1,1)*10^ROW($1:$19)/10)</f>
        <v>1</v>
      </c>
      <c r="I678" t="str">
        <f>feed!I1150</f>
        <v>Standard</v>
      </c>
      <c r="J678">
        <f>SUMPRODUCT(MID(0&amp;feed!J1150,LARGE(INDEX(ISNUMBER(--MID(feed!J1150,ROW($1:$19),1))*
ROW($1:$19),0),ROW($1:$19))+1,1)*10^ROW($1:$19)/10)</f>
        <v>11</v>
      </c>
      <c r="K678">
        <f>SUMPRODUCT(MID(0&amp;feed!K1150,LARGE(INDEX(ISNUMBER(--MID(feed!K1150,ROW($1:$19),1))*
ROW($1:$19),0),ROW($1:$19))+1,1)*10^ROW($1:$19)/10)</f>
        <v>10</v>
      </c>
      <c r="L678">
        <f>SUMPRODUCT(MID(0&amp;feed!L1150,LARGE(INDEX(ISNUMBER(--MID(feed!L1150,ROW($1:$19),1))*
ROW($1:$19),0),ROW($1:$19))+1,1)*10^ROW($1:$19)/10)</f>
        <v>5</v>
      </c>
      <c r="M678" t="str">
        <f>feed!M1150</f>
        <v>Central Planning</v>
      </c>
      <c r="N678">
        <f>SUMPRODUCT(MID(0&amp;feed!N1150,LARGE(INDEX(ISNUMBER(--MID(feed!N1150,ROW($1:$5),1))*
ROW($1:$5),0),ROW($1:$5))+1,1)*10^ROW($1:$5)/10)</f>
        <v>307</v>
      </c>
      <c r="O678">
        <f>SUMPRODUCT(MID(0&amp;feed!O1150,LARGE(INDEX(ISNUMBER(--MID(feed!O1150,ROW($1:$5),1))*
ROW($1:$5),0),ROW($1:$5))+1,1)*10^ROW($1:$5)/10)</f>
        <v>2987</v>
      </c>
      <c r="P678" t="str">
        <f>feed!P1150</f>
        <v>Untapped</v>
      </c>
      <c r="Q678">
        <f>IF(P678=0,40, IF(P678="Depleted",0, IF(P678="Near Depletion",10, IF(P678="Plentiful",70, IF(P678="Untapped",90,"Error")))))</f>
        <v>90</v>
      </c>
      <c r="R678" t="str">
        <f>feed!Q1150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feed!R1150</f>
        <v>Egypt</v>
      </c>
      <c r="U678" t="str">
        <f>feed!S1150</f>
        <v>Soviet Union</v>
      </c>
      <c r="V678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31144</v>
      </c>
      <c r="W678" t="str">
        <f>feed!U1150</f>
        <v>http://blocgame.com/stats.php?id=65345</v>
      </c>
      <c r="X678" s="4">
        <f>SUMPRODUCT(MID(0&amp;feed!V1150,LARGE(INDEX(ISNUMBER(--MID(feed!V1150,ROW($1:$5),1))*
ROW($1:$5),0),ROW($1:$5))+1,1)*10^ROW($1:$5)/10)</f>
        <v>0</v>
      </c>
      <c r="Y678">
        <f>feed!W1150</f>
        <v>0</v>
      </c>
      <c r="Z678" s="4">
        <f>V678-H678*750-K678*375-L678*375</f>
        <v>24769</v>
      </c>
      <c r="AA678" s="8">
        <f>V678/N678</f>
        <v>101.44625407166124</v>
      </c>
      <c r="AB678" s="4">
        <f>N678/6</f>
        <v>51.166666666666664</v>
      </c>
      <c r="AC678" s="4">
        <f>V678/6</f>
        <v>5190.666666666667</v>
      </c>
    </row>
    <row r="679" spans="1:29" hidden="1" x14ac:dyDescent="0.25">
      <c r="A679" t="str">
        <f>feed!A884</f>
        <v>Tiad</v>
      </c>
      <c r="B679" t="str">
        <f>feed!B884</f>
        <v>Sizzle</v>
      </c>
      <c r="C679" t="str">
        <f>feed!C884</f>
        <v>Brotherhood of Nod</v>
      </c>
      <c r="D679">
        <f>SUMPRODUCT(MID(0&amp;feed!D884,LARGE(INDEX(ISNUMBER(--MID(feed!D884,ROW($1:$19),1))*
ROW($1:$19),0),ROW($1:$19))+1,1)*10^ROW($1:$19)/10)</f>
        <v>57</v>
      </c>
      <c r="E679">
        <f>SUMPRODUCT(MID(0&amp;feed!E884,LARGE(INDEX(ISNUMBER(--MID(feed!E884,ROW($1:$19),1))*
ROW($1:$19),0),ROW($1:$19))+1,1)*10^ROW($1:$19)/10)</f>
        <v>0</v>
      </c>
      <c r="F679" t="str">
        <f>feed!F884</f>
        <v>First World War surplus</v>
      </c>
      <c r="G679" t="str">
        <f>feed!G884</f>
        <v>Gandhi-like</v>
      </c>
      <c r="H679">
        <f>SUMPRODUCT(MID(0&amp;feed!H884,LARGE(INDEX(ISNUMBER(--MID(feed!H884,ROW($1:$19),1))*
ROW($1:$19),0),ROW($1:$19))+1,1)*10^ROW($1:$19)/10)</f>
        <v>1</v>
      </c>
      <c r="I679" t="str">
        <f>feed!I884</f>
        <v>Standard</v>
      </c>
      <c r="J679">
        <f>SUMPRODUCT(MID(0&amp;feed!J884,LARGE(INDEX(ISNUMBER(--MID(feed!J884,ROW($1:$19),1))*
ROW($1:$19),0),ROW($1:$19))+1,1)*10^ROW($1:$19)/10)</f>
        <v>11</v>
      </c>
      <c r="K679">
        <f>SUMPRODUCT(MID(0&amp;feed!K884,LARGE(INDEX(ISNUMBER(--MID(feed!K884,ROW($1:$19),1))*
ROW($1:$19),0),ROW($1:$19))+1,1)*10^ROW($1:$19)/10)</f>
        <v>11</v>
      </c>
      <c r="L679">
        <f>SUMPRODUCT(MID(0&amp;feed!L884,LARGE(INDEX(ISNUMBER(--MID(feed!L884,ROW($1:$19),1))*
ROW($1:$19),0),ROW($1:$19))+1,1)*10^ROW($1:$19)/10)</f>
        <v>6</v>
      </c>
      <c r="M679" t="str">
        <f>feed!M884</f>
        <v>Central Planning</v>
      </c>
      <c r="N679">
        <f>SUMPRODUCT(MID(0&amp;feed!N884,LARGE(INDEX(ISNUMBER(--MID(feed!N884,ROW($1:$5),1))*
ROW($1:$5),0),ROW($1:$5))+1,1)*10^ROW($1:$5)/10)</f>
        <v>464</v>
      </c>
      <c r="O679">
        <f>SUMPRODUCT(MID(0&amp;feed!O884,LARGE(INDEX(ISNUMBER(--MID(feed!O884,ROW($1:$5),1))*
ROW($1:$5),0),ROW($1:$5))+1,1)*10^ROW($1:$5)/10)</f>
        <v>2509</v>
      </c>
      <c r="P679" t="str">
        <f>feed!P884</f>
        <v>Untapped</v>
      </c>
      <c r="Q679">
        <f>IF(P679=0,40, IF(P679="Depleted",0, IF(P679="Near Depletion",10, IF(P679="Plentiful",70, IF(P679="Untapped",90,"Error")))))</f>
        <v>90</v>
      </c>
      <c r="R679" t="str">
        <f>feed!Q884</f>
        <v>Large</v>
      </c>
      <c r="S679">
        <f>IF(R679="None",0, IF(R679="Meagre",1.5, IF(R679="Small",3, IF(R679="Mediocre",4.5, IF(R679="Somewhat Large",6, IF(R679="Large",7.5, IF(R679="Powerful",9, IF(R679="Very Powerful",10,"Error"))))))))</f>
        <v>7.5</v>
      </c>
      <c r="T679" t="str">
        <f>feed!R884</f>
        <v>Atlas</v>
      </c>
      <c r="U679" t="str">
        <f>feed!S884</f>
        <v>Soviet Union</v>
      </c>
      <c r="V679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46133</v>
      </c>
      <c r="W679" t="str">
        <f>feed!U884</f>
        <v>http://blocgame.com/stats.php?id=50332</v>
      </c>
      <c r="X679" s="4">
        <f>SUMPRODUCT(MID(0&amp;feed!V884,LARGE(INDEX(ISNUMBER(--MID(feed!V884,ROW($1:$5),1))*
ROW($1:$5),0),ROW($1:$5))+1,1)*10^ROW($1:$5)/10)</f>
        <v>0</v>
      </c>
      <c r="Y679">
        <f>feed!W884</f>
        <v>0</v>
      </c>
      <c r="Z679" s="4">
        <f>V679-H679*750-K679*375-L679*375</f>
        <v>39008</v>
      </c>
      <c r="AA679" s="8">
        <f>V679/N679</f>
        <v>99.424568965517238</v>
      </c>
      <c r="AB679" s="4">
        <f>N679/6</f>
        <v>77.333333333333329</v>
      </c>
      <c r="AC679" s="4">
        <f>V679/6</f>
        <v>7688.833333333333</v>
      </c>
    </row>
    <row r="680" spans="1:29" x14ac:dyDescent="0.25">
      <c r="A680" t="str">
        <f>feed!A930</f>
        <v>Origanium</v>
      </c>
      <c r="B680" t="str">
        <f>feed!B930</f>
        <v>Kallima</v>
      </c>
      <c r="C680" t="str">
        <f>feed!C930</f>
        <v>The Order</v>
      </c>
      <c r="D680">
        <f>SUMPRODUCT(MID(0&amp;feed!D930,LARGE(INDEX(ISNUMBER(--MID(feed!D930,ROW($1:$19),1))*
ROW($1:$19),0),ROW($1:$19))+1,1)*10^ROW($1:$19)/10)</f>
        <v>68</v>
      </c>
      <c r="E680">
        <f>SUMPRODUCT(MID(0&amp;feed!E930,LARGE(INDEX(ISNUMBER(--MID(feed!E930,ROW($1:$19),1))*
ROW($1:$19),0),ROW($1:$19))+1,1)*10^ROW($1:$19)/10)</f>
        <v>0</v>
      </c>
      <c r="F680" t="str">
        <f>feed!F930</f>
        <v>First World War surplus</v>
      </c>
      <c r="G680" t="str">
        <f>feed!G930</f>
        <v>Gandhi-like</v>
      </c>
      <c r="H680">
        <f>SUMPRODUCT(MID(0&amp;feed!H930,LARGE(INDEX(ISNUMBER(--MID(feed!H930,ROW($1:$19),1))*
ROW($1:$19),0),ROW($1:$19))+1,1)*10^ROW($1:$19)/10)</f>
        <v>1</v>
      </c>
      <c r="I680" t="str">
        <f>feed!I930</f>
        <v>Standard</v>
      </c>
      <c r="J680">
        <f>SUMPRODUCT(MID(0&amp;feed!J930,LARGE(INDEX(ISNUMBER(--MID(feed!J930,ROW($1:$19),1))*
ROW($1:$19),0),ROW($1:$19))+1,1)*10^ROW($1:$19)/10)</f>
        <v>14</v>
      </c>
      <c r="K680">
        <f>SUMPRODUCT(MID(0&amp;feed!K930,LARGE(INDEX(ISNUMBER(--MID(feed!K930,ROW($1:$19),1))*
ROW($1:$19),0),ROW($1:$19))+1,1)*10^ROW($1:$19)/10)</f>
        <v>10</v>
      </c>
      <c r="L680">
        <f>SUMPRODUCT(MID(0&amp;feed!L930,LARGE(INDEX(ISNUMBER(--MID(feed!L930,ROW($1:$19),1))*
ROW($1:$19),0),ROW($1:$19))+1,1)*10^ROW($1:$19)/10)</f>
        <v>4</v>
      </c>
      <c r="M680" t="str">
        <f>feed!M930</f>
        <v>Central Planning</v>
      </c>
      <c r="N680">
        <f>SUMPRODUCT(MID(0&amp;feed!N930,LARGE(INDEX(ISNUMBER(--MID(feed!N930,ROW($1:$5),1))*
ROW($1:$5),0),ROW($1:$5))+1,1)*10^ROW($1:$5)/10)</f>
        <v>420</v>
      </c>
      <c r="O680">
        <f>SUMPRODUCT(MID(0&amp;feed!O930,LARGE(INDEX(ISNUMBER(--MID(feed!O930,ROW($1:$5),1))*
ROW($1:$5),0),ROW($1:$5))+1,1)*10^ROW($1:$5)/10)</f>
        <v>363</v>
      </c>
      <c r="P680" t="str">
        <f>feed!P930</f>
        <v>Untapped</v>
      </c>
      <c r="Q680">
        <f>IF(P680=0,40, IF(P680="Depleted",0, IF(P680="Near Depletion",10, IF(P680="Plentiful",70, IF(P680="Untapped",90,"Error")))))</f>
        <v>90</v>
      </c>
      <c r="R680" t="str">
        <f>feed!Q930</f>
        <v>Powerful</v>
      </c>
      <c r="S680">
        <f>IF(R680="None",0, IF(R680="Meagre",1.5, IF(R680="Small",3, IF(R680="Mediocre",4.5, IF(R680="Somewhat Large",6, IF(R680="Large",7.5, IF(R680="Powerful",9, IF(R680="Very Powerful",10,"Error"))))))))</f>
        <v>9</v>
      </c>
      <c r="T680" t="str">
        <f>feed!R930</f>
        <v>The Subcontinent</v>
      </c>
      <c r="U680" t="str">
        <f>feed!S930</f>
        <v>Soviet Union</v>
      </c>
      <c r="V68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21890</v>
      </c>
      <c r="W680" t="str">
        <f>feed!U930</f>
        <v>http://blocgame.com/stats.php?id=65399</v>
      </c>
      <c r="X680" s="4">
        <f>SUMPRODUCT(MID(0&amp;feed!V930,LARGE(INDEX(ISNUMBER(--MID(feed!V930,ROW($1:$5),1))*
ROW($1:$5),0),ROW($1:$5))+1,1)*10^ROW($1:$5)/10)</f>
        <v>0</v>
      </c>
      <c r="Y680">
        <f>feed!W930</f>
        <v>0</v>
      </c>
      <c r="Z680" s="4">
        <f>V680-H680*750-K680*375-L680*375</f>
        <v>15890</v>
      </c>
      <c r="AA680" s="8">
        <f>V680/N680</f>
        <v>52.11904761904762</v>
      </c>
      <c r="AB680" s="4">
        <f>N680/6</f>
        <v>70</v>
      </c>
      <c r="AC680" s="4">
        <f>V680/6</f>
        <v>3648.3333333333335</v>
      </c>
    </row>
    <row r="681" spans="1:29" x14ac:dyDescent="0.25">
      <c r="A681" t="str">
        <f>feed!A895</f>
        <v>Huka</v>
      </c>
      <c r="B681" t="str">
        <f>feed!B895</f>
        <v>stir</v>
      </c>
      <c r="C681" t="str">
        <f>feed!C895</f>
        <v>Brotherhood of Nod</v>
      </c>
      <c r="D681">
        <f>SUMPRODUCT(MID(0&amp;feed!D895,LARGE(INDEX(ISNUMBER(--MID(feed!D895,ROW($1:$19),1))*
ROW($1:$19),0),ROW($1:$19))+1,1)*10^ROW($1:$19)/10)</f>
        <v>65</v>
      </c>
      <c r="E681">
        <f>SUMPRODUCT(MID(0&amp;feed!E895,LARGE(INDEX(ISNUMBER(--MID(feed!E895,ROW($1:$19),1))*
ROW($1:$19),0),ROW($1:$19))+1,1)*10^ROW($1:$19)/10)</f>
        <v>0</v>
      </c>
      <c r="F681" t="str">
        <f>feed!F895</f>
        <v>Second World War surplus</v>
      </c>
      <c r="G681" t="str">
        <f>feed!G895</f>
        <v>Gandhi-like</v>
      </c>
      <c r="H681">
        <f>SUMPRODUCT(MID(0&amp;feed!H895,LARGE(INDEX(ISNUMBER(--MID(feed!H895,ROW($1:$19),1))*
ROW($1:$19),0),ROW($1:$19))+1,1)*10^ROW($1:$19)/10)</f>
        <v>2</v>
      </c>
      <c r="I681" t="str">
        <f>feed!I895</f>
        <v>Poor</v>
      </c>
      <c r="J681">
        <f>SUMPRODUCT(MID(0&amp;feed!J895,LARGE(INDEX(ISNUMBER(--MID(feed!J895,ROW($1:$19),1))*
ROW($1:$19),0),ROW($1:$19))+1,1)*10^ROW($1:$19)/10)</f>
        <v>8</v>
      </c>
      <c r="K681">
        <f>SUMPRODUCT(MID(0&amp;feed!K895,LARGE(INDEX(ISNUMBER(--MID(feed!K895,ROW($1:$19),1))*
ROW($1:$19),0),ROW($1:$19))+1,1)*10^ROW($1:$19)/10)</f>
        <v>5</v>
      </c>
      <c r="L681">
        <f>SUMPRODUCT(MID(0&amp;feed!L895,LARGE(INDEX(ISNUMBER(--MID(feed!L895,ROW($1:$19),1))*
ROW($1:$19),0),ROW($1:$19))+1,1)*10^ROW($1:$19)/10)</f>
        <v>7</v>
      </c>
      <c r="M681" t="str">
        <f>feed!M895</f>
        <v>Mixed Economy</v>
      </c>
      <c r="N681">
        <f>SUMPRODUCT(MID(0&amp;feed!N895,LARGE(INDEX(ISNUMBER(--MID(feed!N895,ROW($1:$5),1))*
ROW($1:$5),0),ROW($1:$5))+1,1)*10^ROW($1:$5)/10)</f>
        <v>449</v>
      </c>
      <c r="O681">
        <f>SUMPRODUCT(MID(0&amp;feed!O895,LARGE(INDEX(ISNUMBER(--MID(feed!O895,ROW($1:$5),1))*
ROW($1:$5),0),ROW($1:$5))+1,1)*10^ROW($1:$5)/10)</f>
        <v>2288</v>
      </c>
      <c r="P681">
        <f>feed!P895</f>
        <v>0</v>
      </c>
      <c r="Q681">
        <f>IF(P681=0,40, IF(P681="Depleted",0, IF(P681="Near Depletion",10, IF(P681="Plentiful",70, IF(P681="Untapped",90,"Error")))))</f>
        <v>40</v>
      </c>
      <c r="R681" t="str">
        <f>feed!Q895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feed!R895</f>
        <v>Persia</v>
      </c>
      <c r="U681" t="str">
        <f>feed!S895</f>
        <v>Neutral</v>
      </c>
      <c r="V681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20997</v>
      </c>
      <c r="W681" t="str">
        <f>feed!U895</f>
        <v>http://blocgame.com/stats.php?id=64966</v>
      </c>
      <c r="X681" s="4">
        <f>SUMPRODUCT(MID(0&amp;feed!V895,LARGE(INDEX(ISNUMBER(--MID(feed!V895,ROW($1:$5),1))*
ROW($1:$5),0),ROW($1:$5))+1,1)*10^ROW($1:$5)/10)</f>
        <v>0</v>
      </c>
      <c r="Y681">
        <f>feed!W895</f>
        <v>0</v>
      </c>
      <c r="Z681" s="4">
        <f>V681-H681*750-K681*375-L681*375</f>
        <v>14997</v>
      </c>
      <c r="AA681" s="8">
        <f>V681/N681</f>
        <v>46.763919821826278</v>
      </c>
      <c r="AB681" s="4">
        <f>N681/6</f>
        <v>74.833333333333329</v>
      </c>
      <c r="AC681" s="4">
        <f>V681/6</f>
        <v>3499.5</v>
      </c>
    </row>
    <row r="682" spans="1:29" hidden="1" x14ac:dyDescent="0.25">
      <c r="A682" t="str">
        <f>feed!A922</f>
        <v>Pegrram</v>
      </c>
      <c r="B682" t="str">
        <f>feed!B922</f>
        <v>Unhold</v>
      </c>
      <c r="C682" t="str">
        <f>feed!C922</f>
        <v>The Order</v>
      </c>
      <c r="D682">
        <f>SUMPRODUCT(MID(0&amp;feed!D922,LARGE(INDEX(ISNUMBER(--MID(feed!D922,ROW($1:$19),1))*
ROW($1:$19),0),ROW($1:$19))+1,1)*10^ROW($1:$19)/10)</f>
        <v>68</v>
      </c>
      <c r="E682">
        <f>SUMPRODUCT(MID(0&amp;feed!E922,LARGE(INDEX(ISNUMBER(--MID(feed!E922,ROW($1:$19),1))*
ROW($1:$19),0),ROW($1:$19))+1,1)*10^ROW($1:$19)/10)</f>
        <v>0</v>
      </c>
      <c r="F682" t="str">
        <f>feed!F922</f>
        <v>First World War surplus</v>
      </c>
      <c r="G682" t="str">
        <f>feed!G922</f>
        <v>Gandhi-like</v>
      </c>
      <c r="H682">
        <f>SUMPRODUCT(MID(0&amp;feed!H922,LARGE(INDEX(ISNUMBER(--MID(feed!H922,ROW($1:$19),1))*
ROW($1:$19),0),ROW($1:$19))+1,1)*10^ROW($1:$19)/10)</f>
        <v>1</v>
      </c>
      <c r="I682" t="str">
        <f>feed!I922</f>
        <v>Standard</v>
      </c>
      <c r="J682">
        <f>SUMPRODUCT(MID(0&amp;feed!J922,LARGE(INDEX(ISNUMBER(--MID(feed!J922,ROW($1:$19),1))*
ROW($1:$19),0),ROW($1:$19))+1,1)*10^ROW($1:$19)/10)</f>
        <v>11</v>
      </c>
      <c r="K682">
        <f>SUMPRODUCT(MID(0&amp;feed!K922,LARGE(INDEX(ISNUMBER(--MID(feed!K922,ROW($1:$19),1))*
ROW($1:$19),0),ROW($1:$19))+1,1)*10^ROW($1:$19)/10)</f>
        <v>10</v>
      </c>
      <c r="L682">
        <f>SUMPRODUCT(MID(0&amp;feed!L922,LARGE(INDEX(ISNUMBER(--MID(feed!L922,ROW($1:$19),1))*
ROW($1:$19),0),ROW($1:$19))+1,1)*10^ROW($1:$19)/10)</f>
        <v>2</v>
      </c>
      <c r="M682" t="str">
        <f>feed!M922</f>
        <v>Central Planning</v>
      </c>
      <c r="N682">
        <f>SUMPRODUCT(MID(0&amp;feed!N922,LARGE(INDEX(ISNUMBER(--MID(feed!N922,ROW($1:$5),1))*
ROW($1:$5),0),ROW($1:$5))+1,1)*10^ROW($1:$5)/10)</f>
        <v>427</v>
      </c>
      <c r="O682">
        <f>SUMPRODUCT(MID(0&amp;feed!O922,LARGE(INDEX(ISNUMBER(--MID(feed!O922,ROW($1:$5),1))*
ROW($1:$5),0),ROW($1:$5))+1,1)*10^ROW($1:$5)/10)</f>
        <v>961</v>
      </c>
      <c r="P682" t="str">
        <f>feed!P922</f>
        <v>Untapped</v>
      </c>
      <c r="Q682">
        <f>IF(P682=0,40, IF(P682="Depleted",0, IF(P682="Near Depletion",10, IF(P682="Plentiful",70, IF(P682="Untapped",90,"Error")))))</f>
        <v>90</v>
      </c>
      <c r="R682" t="str">
        <f>feed!Q922</f>
        <v>Small</v>
      </c>
      <c r="S682">
        <f>IF(R682="None",0, IF(R682="Meagre",1.5, IF(R682="Small",3, IF(R682="Mediocre",4.5, IF(R682="Somewhat Large",6, IF(R682="Large",7.5, IF(R682="Powerful",9, IF(R682="Very Powerful",10,"Error"))))))))</f>
        <v>3</v>
      </c>
      <c r="T682" t="str">
        <f>feed!R922</f>
        <v>Guinea</v>
      </c>
      <c r="U682" t="str">
        <f>feed!S922</f>
        <v>Soviet Union</v>
      </c>
      <c r="V68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25109</v>
      </c>
      <c r="W682" t="str">
        <f>feed!U922</f>
        <v>http://blocgame.com/stats.php?id=65383</v>
      </c>
      <c r="X682" s="4">
        <f>SUMPRODUCT(MID(0&amp;feed!V922,LARGE(INDEX(ISNUMBER(--MID(feed!V922,ROW($1:$5),1))*
ROW($1:$5),0),ROW($1:$5))+1,1)*10^ROW($1:$5)/10)</f>
        <v>0</v>
      </c>
      <c r="Y682">
        <f>feed!W922</f>
        <v>0</v>
      </c>
      <c r="Z682" s="4">
        <f>V682-H682*750-K682*375-L682*375</f>
        <v>19859</v>
      </c>
      <c r="AA682" s="8">
        <f>V682/N682</f>
        <v>58.803278688524593</v>
      </c>
      <c r="AB682" s="4">
        <f>N682/6</f>
        <v>71.166666666666671</v>
      </c>
      <c r="AC682" s="4">
        <f>V682/6</f>
        <v>4184.833333333333</v>
      </c>
    </row>
    <row r="683" spans="1:29" hidden="1" x14ac:dyDescent="0.25">
      <c r="A683" t="str">
        <f>feed!A927</f>
        <v>Sunshine Coast</v>
      </c>
      <c r="B683" t="str">
        <f>feed!B927</f>
        <v>sharpshooter2231</v>
      </c>
      <c r="C683">
        <f>feed!C927</f>
        <v>0</v>
      </c>
      <c r="D683">
        <f>SUMPRODUCT(MID(0&amp;feed!D927,LARGE(INDEX(ISNUMBER(--MID(feed!D927,ROW($1:$19),1))*
ROW($1:$19),0),ROW($1:$19))+1,1)*10^ROW($1:$19)/10)</f>
        <v>29</v>
      </c>
      <c r="E683">
        <f>SUMPRODUCT(MID(0&amp;feed!E927,LARGE(INDEX(ISNUMBER(--MID(feed!E927,ROW($1:$19),1))*
ROW($1:$19),0),ROW($1:$19))+1,1)*10^ROW($1:$19)/10)</f>
        <v>0</v>
      </c>
      <c r="F683" t="str">
        <f>feed!F927</f>
        <v>First World War surplus</v>
      </c>
      <c r="G683" t="str">
        <f>feed!G927</f>
        <v>Gandhi-like</v>
      </c>
      <c r="H683">
        <f>SUMPRODUCT(MID(0&amp;feed!H927,LARGE(INDEX(ISNUMBER(--MID(feed!H927,ROW($1:$19),1))*
ROW($1:$19),0),ROW($1:$19))+1,1)*10^ROW($1:$19)/10)</f>
        <v>1</v>
      </c>
      <c r="I683" t="str">
        <f>feed!I927</f>
        <v>Standard</v>
      </c>
      <c r="J683">
        <f>SUMPRODUCT(MID(0&amp;feed!J927,LARGE(INDEX(ISNUMBER(--MID(feed!J927,ROW($1:$19),1))*
ROW($1:$19),0),ROW($1:$19))+1,1)*10^ROW($1:$19)/10)</f>
        <v>11</v>
      </c>
      <c r="K683">
        <f>SUMPRODUCT(MID(0&amp;feed!K927,LARGE(INDEX(ISNUMBER(--MID(feed!K927,ROW($1:$19),1))*
ROW($1:$19),0),ROW($1:$19))+1,1)*10^ROW($1:$19)/10)</f>
        <v>3</v>
      </c>
      <c r="L683">
        <f>SUMPRODUCT(MID(0&amp;feed!L927,LARGE(INDEX(ISNUMBER(--MID(feed!L927,ROW($1:$19),1))*
ROW($1:$19),0),ROW($1:$19))+1,1)*10^ROW($1:$19)/10)</f>
        <v>2</v>
      </c>
      <c r="M683" t="str">
        <f>feed!M927</f>
        <v>Central Planning</v>
      </c>
      <c r="N683">
        <f>SUMPRODUCT(MID(0&amp;feed!N927,LARGE(INDEX(ISNUMBER(--MID(feed!N927,ROW($1:$5),1))*
ROW($1:$5),0),ROW($1:$5))+1,1)*10^ROW($1:$5)/10)</f>
        <v>425</v>
      </c>
      <c r="O683">
        <f>SUMPRODUCT(MID(0&amp;feed!O927,LARGE(INDEX(ISNUMBER(--MID(feed!O927,ROW($1:$5),1))*
ROW($1:$5),0),ROW($1:$5))+1,1)*10^ROW($1:$5)/10)</f>
        <v>327</v>
      </c>
      <c r="P683" t="str">
        <f>feed!P927</f>
        <v>Untapped</v>
      </c>
      <c r="Q683">
        <f>IF(P683=0,40, IF(P683="Depleted",0, IF(P683="Near Depletion",10, IF(P683="Plentiful",70, IF(P683="Untapped",90,"Error")))))</f>
        <v>90</v>
      </c>
      <c r="R683" t="str">
        <f>feed!Q927</f>
        <v>Mediocre</v>
      </c>
      <c r="S683">
        <f>IF(R683="None",0, IF(R683="Meagre",1.5, IF(R683="Small",3, IF(R683="Mediocre",4.5, IF(R683="Somewhat Large",6, IF(R683="Large",7.5, IF(R683="Powerful",9, IF(R683="Very Powerful",10,"Error"))))))))</f>
        <v>4.5</v>
      </c>
      <c r="T683" t="str">
        <f>feed!R927</f>
        <v>Pacific Rim</v>
      </c>
      <c r="U683" t="str">
        <f>feed!S927</f>
        <v>Soviet Union</v>
      </c>
      <c r="V683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683" t="str">
        <f>feed!U927</f>
        <v>http://blocgame.com/stats.php?id=65566</v>
      </c>
      <c r="X683" s="4">
        <f>SUMPRODUCT(MID(0&amp;feed!V927,LARGE(INDEX(ISNUMBER(--MID(feed!V927,ROW($1:$5),1))*
ROW($1:$5),0),ROW($1:$5))+1,1)*10^ROW($1:$5)/10)</f>
        <v>0</v>
      </c>
      <c r="Y683">
        <f>feed!W927</f>
        <v>0</v>
      </c>
      <c r="Z683" s="4">
        <f>V683-H683*750-K683*375-L683*375</f>
        <v>21203</v>
      </c>
      <c r="AA683" s="8">
        <f>V683/N683</f>
        <v>56.065882352941173</v>
      </c>
      <c r="AB683" s="4">
        <f>N683/6</f>
        <v>70.833333333333329</v>
      </c>
      <c r="AC683" s="4">
        <f>V683/6</f>
        <v>3971.3333333333335</v>
      </c>
    </row>
    <row r="684" spans="1:29" hidden="1" x14ac:dyDescent="0.25">
      <c r="A684" t="str">
        <f>feed!A608</f>
        <v>Wolfveiria</v>
      </c>
      <c r="B684" t="str">
        <f>feed!B608</f>
        <v>Sharuez</v>
      </c>
      <c r="C684" t="str">
        <f>feed!C608</f>
        <v>Schutzstaffel</v>
      </c>
      <c r="D684">
        <f>SUMPRODUCT(MID(0&amp;feed!D608,LARGE(INDEX(ISNUMBER(--MID(feed!D608,ROW($1:$19),1))*
ROW($1:$19),0),ROW($1:$19))+1,1)*10^ROW($1:$19)/10)</f>
        <v>29</v>
      </c>
      <c r="E684">
        <f>SUMPRODUCT(MID(0&amp;feed!E608,LARGE(INDEX(ISNUMBER(--MID(feed!E608,ROW($1:$19),1))*
ROW($1:$19),0),ROW($1:$19))+1,1)*10^ROW($1:$19)/10)</f>
        <v>0</v>
      </c>
      <c r="F684" t="str">
        <f>feed!F608</f>
        <v>Second World War surplus</v>
      </c>
      <c r="G684" t="str">
        <f>feed!G608</f>
        <v>Angelic</v>
      </c>
      <c r="H684">
        <f>SUMPRODUCT(MID(0&amp;feed!H608,LARGE(INDEX(ISNUMBER(--MID(feed!H608,ROW($1:$19),1))*
ROW($1:$19),0),ROW($1:$19))+1,1)*10^ROW($1:$19)/10)</f>
        <v>1</v>
      </c>
      <c r="I684" t="str">
        <f>feed!I608</f>
        <v>Good</v>
      </c>
      <c r="J684">
        <f>SUMPRODUCT(MID(0&amp;feed!J608,LARGE(INDEX(ISNUMBER(--MID(feed!J608,ROW($1:$19),1))*
ROW($1:$19),0),ROW($1:$19))+1,1)*10^ROW($1:$19)/10)</f>
        <v>11</v>
      </c>
      <c r="K684">
        <f>SUMPRODUCT(MID(0&amp;feed!K608,LARGE(INDEX(ISNUMBER(--MID(feed!K608,ROW($1:$19),1))*
ROW($1:$19),0),ROW($1:$19))+1,1)*10^ROW($1:$19)/10)</f>
        <v>8</v>
      </c>
      <c r="L684">
        <f>SUMPRODUCT(MID(0&amp;feed!L608,LARGE(INDEX(ISNUMBER(--MID(feed!L608,ROW($1:$19),1))*
ROW($1:$19),0),ROW($1:$19))+1,1)*10^ROW($1:$19)/10)</f>
        <v>2</v>
      </c>
      <c r="M684" t="str">
        <f>feed!M608</f>
        <v>Central Planning</v>
      </c>
      <c r="N684">
        <f>SUMPRODUCT(MID(0&amp;feed!N608,LARGE(INDEX(ISNUMBER(--MID(feed!N608,ROW($1:$5),1))*
ROW($1:$5),0),ROW($1:$5))+1,1)*10^ROW($1:$5)/10)</f>
        <v>978</v>
      </c>
      <c r="O684">
        <f>SUMPRODUCT(MID(0&amp;feed!O608,LARGE(INDEX(ISNUMBER(--MID(feed!O608,ROW($1:$5),1))*
ROW($1:$5),0),ROW($1:$5))+1,1)*10^ROW($1:$5)/10)</f>
        <v>75</v>
      </c>
      <c r="P684" t="str">
        <f>feed!P608</f>
        <v>Untapped</v>
      </c>
      <c r="Q684">
        <f>IF(P684=0,40, IF(P684="Depleted",0, IF(P684="Near Depletion",10, IF(P684="Plentiful",70, IF(P684="Untapped",90,"Error")))))</f>
        <v>90</v>
      </c>
      <c r="R684" t="str">
        <f>feed!Q608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feed!R608</f>
        <v>Mesoamerica</v>
      </c>
      <c r="U684" t="str">
        <f>feed!S608</f>
        <v>Soviet Union</v>
      </c>
      <c r="V684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23296</v>
      </c>
      <c r="W684" t="str">
        <f>feed!U608</f>
        <v>http://blocgame.com/stats.php?id=64523</v>
      </c>
      <c r="X684" s="4">
        <f>SUMPRODUCT(MID(0&amp;feed!V608,LARGE(INDEX(ISNUMBER(--MID(feed!V608,ROW($1:$5),1))*
ROW($1:$5),0),ROW($1:$5))+1,1)*10^ROW($1:$5)/10)</f>
        <v>0</v>
      </c>
      <c r="Y684">
        <f>feed!W608</f>
        <v>0</v>
      </c>
      <c r="Z684" s="4">
        <f>V684-H684*750-K684*375-L684*375</f>
        <v>18796</v>
      </c>
      <c r="AA684" s="8">
        <f>V684/N684</f>
        <v>23.820040899795501</v>
      </c>
      <c r="AB684" s="4">
        <f>N684/6</f>
        <v>163</v>
      </c>
      <c r="AC684" s="4">
        <f>V684/6</f>
        <v>3882.6666666666665</v>
      </c>
    </row>
    <row r="685" spans="1:29" hidden="1" x14ac:dyDescent="0.25">
      <c r="A685" t="str">
        <f>feed!A590</f>
        <v>Koreochina</v>
      </c>
      <c r="B685" t="str">
        <f>feed!B590</f>
        <v>knight_raider</v>
      </c>
      <c r="C685" t="str">
        <f>feed!C590</f>
        <v>Dictators United</v>
      </c>
      <c r="D685">
        <f>SUMPRODUCT(MID(0&amp;feed!D590,LARGE(INDEX(ISNUMBER(--MID(feed!D590,ROW($1:$19),1))*
ROW($1:$19),0),ROW($1:$19))+1,1)*10^ROW($1:$19)/10)</f>
        <v>29</v>
      </c>
      <c r="E685">
        <f>SUMPRODUCT(MID(0&amp;feed!E590,LARGE(INDEX(ISNUMBER(--MID(feed!E590,ROW($1:$19),1))*
ROW($1:$19),0),ROW($1:$19))+1,1)*10^ROW($1:$19)/10)</f>
        <v>0</v>
      </c>
      <c r="F685" t="str">
        <f>feed!F590</f>
        <v>Second World War surplus</v>
      </c>
      <c r="G685" t="str">
        <f>feed!G590</f>
        <v>Gandhi-like</v>
      </c>
      <c r="H685">
        <f>SUMPRODUCT(MID(0&amp;feed!H590,LARGE(INDEX(ISNUMBER(--MID(feed!H590,ROW($1:$19),1))*
ROW($1:$19),0),ROW($1:$19))+1,1)*10^ROW($1:$19)/10)</f>
        <v>1</v>
      </c>
      <c r="I685" t="str">
        <f>feed!I590</f>
        <v>Elite</v>
      </c>
      <c r="J685">
        <f>SUMPRODUCT(MID(0&amp;feed!J590,LARGE(INDEX(ISNUMBER(--MID(feed!J590,ROW($1:$19),1))*
ROW($1:$19),0),ROW($1:$19))+1,1)*10^ROW($1:$19)/10)</f>
        <v>11</v>
      </c>
      <c r="K685">
        <f>SUMPRODUCT(MID(0&amp;feed!K590,LARGE(INDEX(ISNUMBER(--MID(feed!K590,ROW($1:$19),1))*
ROW($1:$19),0),ROW($1:$19))+1,1)*10^ROW($1:$19)/10)</f>
        <v>5</v>
      </c>
      <c r="L685">
        <f>SUMPRODUCT(MID(0&amp;feed!L590,LARGE(INDEX(ISNUMBER(--MID(feed!L590,ROW($1:$19),1))*
ROW($1:$19),0),ROW($1:$19))+1,1)*10^ROW($1:$19)/10)</f>
        <v>2</v>
      </c>
      <c r="M685" t="str">
        <f>feed!M590</f>
        <v>Central Planning</v>
      </c>
      <c r="N685">
        <f>SUMPRODUCT(MID(0&amp;feed!N590,LARGE(INDEX(ISNUMBER(--MID(feed!N590,ROW($1:$5),1))*
ROW($1:$5),0),ROW($1:$5))+1,1)*10^ROW($1:$5)/10)</f>
        <v>1019</v>
      </c>
      <c r="O685">
        <f>SUMPRODUCT(MID(0&amp;feed!O590,LARGE(INDEX(ISNUMBER(--MID(feed!O590,ROW($1:$5),1))*
ROW($1:$5),0),ROW($1:$5))+1,1)*10^ROW($1:$5)/10)</f>
        <v>76</v>
      </c>
      <c r="P685" t="str">
        <f>feed!P590</f>
        <v>Untapped</v>
      </c>
      <c r="Q685">
        <f>IF(P685=0,40, IF(P685="Depleted",0, IF(P685="Near Depletion",10, IF(P685="Plentiful",70, IF(P685="Untapped",90,"Error")))))</f>
        <v>90</v>
      </c>
      <c r="R685" t="str">
        <f>feed!Q590</f>
        <v>Small</v>
      </c>
      <c r="S685">
        <f>IF(R685="None",0, IF(R685="Meagre",1.5, IF(R685="Small",3, IF(R685="Mediocre",4.5, IF(R685="Somewhat Large",6, IF(R685="Large",7.5, IF(R685="Powerful",9, IF(R685="Very Powerful",10,"Error"))))))))</f>
        <v>3</v>
      </c>
      <c r="T685" t="str">
        <f>feed!R590</f>
        <v>Pacific Rim</v>
      </c>
      <c r="U685" t="str">
        <f>feed!S590</f>
        <v>Soviet Union</v>
      </c>
      <c r="V685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685" t="str">
        <f>feed!U590</f>
        <v>http://blocgame.com/stats.php?id=64961</v>
      </c>
      <c r="X685" s="4">
        <f>SUMPRODUCT(MID(0&amp;feed!V590,LARGE(INDEX(ISNUMBER(--MID(feed!V590,ROW($1:$5),1))*
ROW($1:$5),0),ROW($1:$5))+1,1)*10^ROW($1:$5)/10)</f>
        <v>0</v>
      </c>
      <c r="Y685">
        <f>feed!W590</f>
        <v>0</v>
      </c>
      <c r="Z685" s="4">
        <f>V685-H685*750-K685*375-L685*375</f>
        <v>12960</v>
      </c>
      <c r="AA685" s="8">
        <f>V685/N685</f>
        <v>16.030421982335625</v>
      </c>
      <c r="AB685" s="4">
        <f>N685/6</f>
        <v>169.83333333333334</v>
      </c>
      <c r="AC685" s="4">
        <f>V685/6</f>
        <v>2722.5</v>
      </c>
    </row>
    <row r="686" spans="1:29" hidden="1" x14ac:dyDescent="0.25">
      <c r="A686" t="str">
        <f>feed!A386</f>
        <v>New Abyssinia</v>
      </c>
      <c r="B686" t="str">
        <f>feed!B386</f>
        <v>GenesisEra</v>
      </c>
      <c r="C686" t="str">
        <f>feed!C386</f>
        <v>Schutzstaffel</v>
      </c>
      <c r="D686">
        <f>SUMPRODUCT(MID(0&amp;feed!D386,LARGE(INDEX(ISNUMBER(--MID(feed!D386,ROW($1:$19),1))*
ROW($1:$19),0),ROW($1:$19))+1,1)*10^ROW($1:$19)/10)</f>
        <v>12</v>
      </c>
      <c r="E686">
        <f>SUMPRODUCT(MID(0&amp;feed!E386,LARGE(INDEX(ISNUMBER(--MID(feed!E386,ROW($1:$19),1))*
ROW($1:$19),0),ROW($1:$19))+1,1)*10^ROW($1:$19)/10)</f>
        <v>0</v>
      </c>
      <c r="F686" t="str">
        <f>feed!F386</f>
        <v>Second World War surplus</v>
      </c>
      <c r="G686" t="str">
        <f>feed!G386</f>
        <v>Gandhi-like</v>
      </c>
      <c r="H686">
        <f>SUMPRODUCT(MID(0&amp;feed!H386,LARGE(INDEX(ISNUMBER(--MID(feed!H386,ROW($1:$19),1))*
ROW($1:$19),0),ROW($1:$19))+1,1)*10^ROW($1:$19)/10)</f>
        <v>1</v>
      </c>
      <c r="I686" t="str">
        <f>feed!I386</f>
        <v>Undisciplined Rabble</v>
      </c>
      <c r="J686">
        <f>SUMPRODUCT(MID(0&amp;feed!J386,LARGE(INDEX(ISNUMBER(--MID(feed!J386,ROW($1:$19),1))*
ROW($1:$19),0),ROW($1:$19))+1,1)*10^ROW($1:$19)/10)</f>
        <v>11</v>
      </c>
      <c r="K686">
        <f>SUMPRODUCT(MID(0&amp;feed!K386,LARGE(INDEX(ISNUMBER(--MID(feed!K386,ROW($1:$19),1))*
ROW($1:$19),0),ROW($1:$19))+1,1)*10^ROW($1:$19)/10)</f>
        <v>4</v>
      </c>
      <c r="L686">
        <f>SUMPRODUCT(MID(0&amp;feed!L386,LARGE(INDEX(ISNUMBER(--MID(feed!L386,ROW($1:$19),1))*
ROW($1:$19),0),ROW($1:$19))+1,1)*10^ROW($1:$19)/10)</f>
        <v>3</v>
      </c>
      <c r="M686" t="str">
        <f>feed!M386</f>
        <v>Mixed Economy</v>
      </c>
      <c r="N686">
        <f>SUMPRODUCT(MID(0&amp;feed!N386,LARGE(INDEX(ISNUMBER(--MID(feed!N386,ROW($1:$5),1))*
ROW($1:$5),0),ROW($1:$5))+1,1)*10^ROW($1:$5)/10)</f>
        <v>1705</v>
      </c>
      <c r="O686">
        <f>SUMPRODUCT(MID(0&amp;feed!O386,LARGE(INDEX(ISNUMBER(--MID(feed!O386,ROW($1:$5),1))*
ROW($1:$5),0),ROW($1:$5))+1,1)*10^ROW($1:$5)/10)</f>
        <v>270</v>
      </c>
      <c r="P686">
        <f>feed!P386</f>
        <v>0</v>
      </c>
      <c r="Q686">
        <f>IF(P686=0,40, IF(P686="Depleted",0, IF(P686="Near Depletion",10, IF(P686="Plentiful",70, IF(P686="Untapped",90,"Error")))))</f>
        <v>40</v>
      </c>
      <c r="R686" t="str">
        <f>feed!Q386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feed!R386</f>
        <v>East Africa</v>
      </c>
      <c r="U686" t="str">
        <f>feed!S386</f>
        <v>Neutral</v>
      </c>
      <c r="V6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10967</v>
      </c>
      <c r="W686" t="str">
        <f>feed!U386</f>
        <v>http://blocgame.com/stats.php?id=42676</v>
      </c>
      <c r="X686" s="4">
        <f>SUMPRODUCT(MID(0&amp;feed!V386,LARGE(INDEX(ISNUMBER(--MID(feed!V386,ROW($1:$5),1))*
ROW($1:$5),0),ROW($1:$5))+1,1)*10^ROW($1:$5)/10)</f>
        <v>0</v>
      </c>
      <c r="Y686">
        <f>feed!W386</f>
        <v>0</v>
      </c>
      <c r="Z686" s="4">
        <f>V686-H686*750-K686*375-L686*375</f>
        <v>7592</v>
      </c>
      <c r="AA686" s="8">
        <f>V686/N686</f>
        <v>6.4322580645161294</v>
      </c>
      <c r="AB686" s="4">
        <f>N686/6</f>
        <v>284.16666666666669</v>
      </c>
      <c r="AC686" s="4">
        <f>V686/6</f>
        <v>1827.8333333333333</v>
      </c>
    </row>
    <row r="687" spans="1:29" x14ac:dyDescent="0.25">
      <c r="A687" t="str">
        <f>feed!A879</f>
        <v>mentari</v>
      </c>
      <c r="B687" t="str">
        <f>feed!B879</f>
        <v>duda</v>
      </c>
      <c r="C687" t="str">
        <f>feed!C879</f>
        <v>SPQR</v>
      </c>
      <c r="D687">
        <f>SUMPRODUCT(MID(0&amp;feed!D879,LARGE(INDEX(ISNUMBER(--MID(feed!D879,ROW($1:$19),1))*
ROW($1:$19),0),ROW($1:$19))+1,1)*10^ROW($1:$19)/10)</f>
        <v>48</v>
      </c>
      <c r="E687">
        <f>SUMPRODUCT(MID(0&amp;feed!E879,LARGE(INDEX(ISNUMBER(--MID(feed!E879,ROW($1:$19),1))*
ROW($1:$19),0),ROW($1:$19))+1,1)*10^ROW($1:$19)/10)</f>
        <v>0</v>
      </c>
      <c r="F687" t="str">
        <f>feed!F879</f>
        <v>Second World War surplus</v>
      </c>
      <c r="G687" t="str">
        <f>feed!G879</f>
        <v>Angelic</v>
      </c>
      <c r="H687">
        <f>SUMPRODUCT(MID(0&amp;feed!H879,LARGE(INDEX(ISNUMBER(--MID(feed!H879,ROW($1:$19),1))*
ROW($1:$19),0),ROW($1:$19))+1,1)*10^ROW($1:$19)/10)</f>
        <v>2</v>
      </c>
      <c r="I687" t="str">
        <f>feed!I879</f>
        <v>Undisciplined Rabble</v>
      </c>
      <c r="J687">
        <f>SUMPRODUCT(MID(0&amp;feed!J879,LARGE(INDEX(ISNUMBER(--MID(feed!J879,ROW($1:$19),1))*
ROW($1:$19),0),ROW($1:$19))+1,1)*10^ROW($1:$19)/10)</f>
        <v>8</v>
      </c>
      <c r="K687">
        <f>SUMPRODUCT(MID(0&amp;feed!K879,LARGE(INDEX(ISNUMBER(--MID(feed!K879,ROW($1:$19),1))*
ROW($1:$19),0),ROW($1:$19))+1,1)*10^ROW($1:$19)/10)</f>
        <v>6</v>
      </c>
      <c r="L687">
        <f>SUMPRODUCT(MID(0&amp;feed!L879,LARGE(INDEX(ISNUMBER(--MID(feed!L879,ROW($1:$19),1))*
ROW($1:$19),0),ROW($1:$19))+1,1)*10^ROW($1:$19)/10)</f>
        <v>8</v>
      </c>
      <c r="M687" t="str">
        <f>feed!M879</f>
        <v>Mixed Economy</v>
      </c>
      <c r="N687">
        <f>SUMPRODUCT(MID(0&amp;feed!N879,LARGE(INDEX(ISNUMBER(--MID(feed!N879,ROW($1:$5),1))*
ROW($1:$5),0),ROW($1:$5))+1,1)*10^ROW($1:$5)/10)</f>
        <v>473</v>
      </c>
      <c r="O687">
        <f>SUMPRODUCT(MID(0&amp;feed!O879,LARGE(INDEX(ISNUMBER(--MID(feed!O879,ROW($1:$5),1))*
ROW($1:$5),0),ROW($1:$5))+1,1)*10^ROW($1:$5)/10)</f>
        <v>2063</v>
      </c>
      <c r="P687">
        <f>feed!P879</f>
        <v>0</v>
      </c>
      <c r="Q687">
        <f>IF(P687=0,40, IF(P687="Depleted",0, IF(P687="Near Depletion",10, IF(P687="Plentiful",70, IF(P687="Untapped",90,"Error")))))</f>
        <v>40</v>
      </c>
      <c r="R687" t="str">
        <f>feed!Q879</f>
        <v>Powerful</v>
      </c>
      <c r="S687">
        <f>IF(R687="None",0, IF(R687="Meagre",1.5, IF(R687="Small",3, IF(R687="Mediocre",4.5, IF(R687="Somewhat Large",6, IF(R687="Large",7.5, IF(R687="Powerful",9, IF(R687="Very Powerful",10,"Error"))))))))</f>
        <v>9</v>
      </c>
      <c r="T687" t="str">
        <f>feed!R879</f>
        <v>Persia</v>
      </c>
      <c r="U687" t="str">
        <f>feed!S879</f>
        <v>Neutral</v>
      </c>
      <c r="V687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20784</v>
      </c>
      <c r="W687" t="str">
        <f>feed!U879</f>
        <v>http://blocgame.com/stats.php?id=64986</v>
      </c>
      <c r="X687" s="4">
        <f>SUMPRODUCT(MID(0&amp;feed!V879,LARGE(INDEX(ISNUMBER(--MID(feed!V879,ROW($1:$5),1))*
ROW($1:$5),0),ROW($1:$5))+1,1)*10^ROW($1:$5)/10)</f>
        <v>0</v>
      </c>
      <c r="Y687">
        <f>feed!W879</f>
        <v>0</v>
      </c>
      <c r="Z687" s="4">
        <f>V687-H687*750-K687*375-L687*375</f>
        <v>14034</v>
      </c>
      <c r="AA687" s="8">
        <f>V687/N687</f>
        <v>43.940803382663844</v>
      </c>
      <c r="AB687" s="4">
        <f>N687/6</f>
        <v>78.833333333333329</v>
      </c>
      <c r="AC687" s="4">
        <f>V687/6</f>
        <v>3464</v>
      </c>
    </row>
    <row r="688" spans="1:29" hidden="1" x14ac:dyDescent="0.25">
      <c r="A688" t="str">
        <f>feed!A754</f>
        <v>empire hanafi</v>
      </c>
      <c r="B688" t="str">
        <f>feed!B754</f>
        <v>hanafi</v>
      </c>
      <c r="C688">
        <f>feed!C754</f>
        <v>0</v>
      </c>
      <c r="D688">
        <f>SUMPRODUCT(MID(0&amp;feed!D754,LARGE(INDEX(ISNUMBER(--MID(feed!D754,ROW($1:$19),1))*
ROW($1:$19),0),ROW($1:$19))+1,1)*10^ROW($1:$19)/10)</f>
        <v>39</v>
      </c>
      <c r="E688">
        <f>SUMPRODUCT(MID(0&amp;feed!E754,LARGE(INDEX(ISNUMBER(--MID(feed!E754,ROW($1:$19),1))*
ROW($1:$19),0),ROW($1:$19))+1,1)*10^ROW($1:$19)/10)</f>
        <v>0</v>
      </c>
      <c r="F688" t="str">
        <f>feed!F754</f>
        <v>Finest of the 19th century</v>
      </c>
      <c r="G688" t="str">
        <f>feed!G754</f>
        <v>Gandhi-like</v>
      </c>
      <c r="H688">
        <f>SUMPRODUCT(MID(0&amp;feed!H754,LARGE(INDEX(ISNUMBER(--MID(feed!H754,ROW($1:$19),1))*
ROW($1:$19),0),ROW($1:$19))+1,1)*10^ROW($1:$19)/10)</f>
        <v>1</v>
      </c>
      <c r="I688" t="str">
        <f>feed!I754</f>
        <v>Good</v>
      </c>
      <c r="J688">
        <f>SUMPRODUCT(MID(0&amp;feed!J754,LARGE(INDEX(ISNUMBER(--MID(feed!J754,ROW($1:$19),1))*
ROW($1:$19),0),ROW($1:$19))+1,1)*10^ROW($1:$19)/10)</f>
        <v>10</v>
      </c>
      <c r="K688">
        <f>SUMPRODUCT(MID(0&amp;feed!K754,LARGE(INDEX(ISNUMBER(--MID(feed!K754,ROW($1:$19),1))*
ROW($1:$19),0),ROW($1:$19))+1,1)*10^ROW($1:$19)/10)</f>
        <v>13</v>
      </c>
      <c r="L688">
        <f>SUMPRODUCT(MID(0&amp;feed!L754,LARGE(INDEX(ISNUMBER(--MID(feed!L754,ROW($1:$19),1))*
ROW($1:$19),0),ROW($1:$19))+1,1)*10^ROW($1:$19)/10)</f>
        <v>5</v>
      </c>
      <c r="M688" t="str">
        <f>feed!M754</f>
        <v>Central Planning</v>
      </c>
      <c r="N688">
        <f>SUMPRODUCT(MID(0&amp;feed!N754,LARGE(INDEX(ISNUMBER(--MID(feed!N754,ROW($1:$5),1))*
ROW($1:$5),0),ROW($1:$5))+1,1)*10^ROW($1:$5)/10)</f>
        <v>686</v>
      </c>
      <c r="O688">
        <f>SUMPRODUCT(MID(0&amp;feed!O754,LARGE(INDEX(ISNUMBER(--MID(feed!O754,ROW($1:$5),1))*
ROW($1:$5),0),ROW($1:$5))+1,1)*10^ROW($1:$5)/10)</f>
        <v>588</v>
      </c>
      <c r="P688" t="str">
        <f>feed!P754</f>
        <v>Near Depletion</v>
      </c>
      <c r="Q688">
        <f>IF(P688=0,40, IF(P688="Depleted",0, IF(P688="Near Depletion",10, IF(P688="Plentiful",70, IF(P688="Untapped",90,"Error")))))</f>
        <v>10</v>
      </c>
      <c r="R688" t="str">
        <f>feed!Q754</f>
        <v>Somewhat Large</v>
      </c>
      <c r="S688">
        <f>IF(R688="None",0, IF(R688="Meagre",1.5, IF(R688="Small",3, IF(R688="Mediocre",4.5, IF(R688="Somewhat Large",6, IF(R688="Large",7.5, IF(R688="Powerful",9, IF(R688="Very Powerful",10,"Error"))))))))</f>
        <v>6</v>
      </c>
      <c r="T688" t="str">
        <f>feed!R754</f>
        <v>East Indies</v>
      </c>
      <c r="U688" t="str">
        <f>feed!S754</f>
        <v>Soviet Union</v>
      </c>
      <c r="V688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24166</v>
      </c>
      <c r="W688" t="str">
        <f>feed!U754</f>
        <v>http://blocgame.com/stats.php?id=64663</v>
      </c>
      <c r="X688" s="4">
        <f>SUMPRODUCT(MID(0&amp;feed!V754,LARGE(INDEX(ISNUMBER(--MID(feed!V754,ROW($1:$5),1))*
ROW($1:$5),0),ROW($1:$5))+1,1)*10^ROW($1:$5)/10)</f>
        <v>0</v>
      </c>
      <c r="Y688">
        <f>feed!W754</f>
        <v>0</v>
      </c>
      <c r="Z688" s="4">
        <f>V688-H688*750-K688*375-L688*375</f>
        <v>16666</v>
      </c>
      <c r="AA688" s="8">
        <f>V688/N688</f>
        <v>35.227405247813408</v>
      </c>
      <c r="AB688" s="4">
        <f>N688/6</f>
        <v>114.33333333333333</v>
      </c>
      <c r="AC688" s="4">
        <f>V688/6</f>
        <v>4027.6666666666665</v>
      </c>
    </row>
    <row r="689" spans="1:29" hidden="1" x14ac:dyDescent="0.25">
      <c r="A689" t="str">
        <f>feed!A723</f>
        <v>Casa del Nolano</v>
      </c>
      <c r="B689" t="str">
        <f>feed!B723</f>
        <v>jnolat09</v>
      </c>
      <c r="C689" t="str">
        <f>feed!C723</f>
        <v>The Order</v>
      </c>
      <c r="D689">
        <f>SUMPRODUCT(MID(0&amp;feed!D723,LARGE(INDEX(ISNUMBER(--MID(feed!D723,ROW($1:$19),1))*
ROW($1:$19),0),ROW($1:$19))+1,1)*10^ROW($1:$19)/10)</f>
        <v>52</v>
      </c>
      <c r="E689">
        <f>SUMPRODUCT(MID(0&amp;feed!E723,LARGE(INDEX(ISNUMBER(--MID(feed!E723,ROW($1:$19),1))*
ROW($1:$19),0),ROW($1:$19))+1,1)*10^ROW($1:$19)/10)</f>
        <v>0</v>
      </c>
      <c r="F689" t="str">
        <f>feed!F723</f>
        <v>Korean War surplus</v>
      </c>
      <c r="G689" t="str">
        <f>feed!G723</f>
        <v>Gandhi-like</v>
      </c>
      <c r="H689">
        <f>SUMPRODUCT(MID(0&amp;feed!H723,LARGE(INDEX(ISNUMBER(--MID(feed!H723,ROW($1:$19),1))*
ROW($1:$19),0),ROW($1:$19))+1,1)*10^ROW($1:$19)/10)</f>
        <v>1</v>
      </c>
      <c r="I689" t="str">
        <f>feed!I723</f>
        <v>Standard</v>
      </c>
      <c r="J689">
        <f>SUMPRODUCT(MID(0&amp;feed!J723,LARGE(INDEX(ISNUMBER(--MID(feed!J723,ROW($1:$19),1))*
ROW($1:$19),0),ROW($1:$19))+1,1)*10^ROW($1:$19)/10)</f>
        <v>10</v>
      </c>
      <c r="K689">
        <f>SUMPRODUCT(MID(0&amp;feed!K723,LARGE(INDEX(ISNUMBER(--MID(feed!K723,ROW($1:$19),1))*
ROW($1:$19),0),ROW($1:$19))+1,1)*10^ROW($1:$19)/10)</f>
        <v>6</v>
      </c>
      <c r="L689">
        <f>SUMPRODUCT(MID(0&amp;feed!L723,LARGE(INDEX(ISNUMBER(--MID(feed!L723,ROW($1:$19),1))*
ROW($1:$19),0),ROW($1:$19))+1,1)*10^ROW($1:$19)/10)</f>
        <v>4</v>
      </c>
      <c r="M689" t="str">
        <f>feed!M723</f>
        <v>Free Market</v>
      </c>
      <c r="N689">
        <f>SUMPRODUCT(MID(0&amp;feed!N723,LARGE(INDEX(ISNUMBER(--MID(feed!N723,ROW($1:$5),1))*
ROW($1:$5),0),ROW($1:$5))+1,1)*10^ROW($1:$5)/10)</f>
        <v>753</v>
      </c>
      <c r="O689">
        <f>SUMPRODUCT(MID(0&amp;feed!O723,LARGE(INDEX(ISNUMBER(--MID(feed!O723,ROW($1:$5),1))*
ROW($1:$5),0),ROW($1:$5))+1,1)*10^ROW($1:$5)/10)</f>
        <v>27</v>
      </c>
      <c r="P689" t="str">
        <f>feed!P723</f>
        <v>Untapped</v>
      </c>
      <c r="Q689">
        <f>IF(P689=0,40, IF(P689="Depleted",0, IF(P689="Near Depletion",10, IF(P689="Plentiful",70, IF(P689="Untapped",90,"Error")))))</f>
        <v>90</v>
      </c>
      <c r="R689" t="str">
        <f>feed!Q723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feed!R723</f>
        <v>East Indies</v>
      </c>
      <c r="U689" t="str">
        <f>feed!S723</f>
        <v>Neutral</v>
      </c>
      <c r="V68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689" t="str">
        <f>feed!U723</f>
        <v>http://blocgame.com/stats.php?id=45936</v>
      </c>
      <c r="X689" s="4">
        <f>SUMPRODUCT(MID(0&amp;feed!V723,LARGE(INDEX(ISNUMBER(--MID(feed!V723,ROW($1:$5),1))*
ROW($1:$5),0),ROW($1:$5))+1,1)*10^ROW($1:$5)/10)</f>
        <v>0</v>
      </c>
      <c r="Y689">
        <f>feed!W723</f>
        <v>0</v>
      </c>
      <c r="Z689" s="4">
        <f>V689-H689*750-K689*375-L689*375</f>
        <v>15500</v>
      </c>
      <c r="AA689" s="8">
        <f>V689/N689</f>
        <v>26.56042496679947</v>
      </c>
      <c r="AB689" s="4">
        <f>N689/6</f>
        <v>125.5</v>
      </c>
      <c r="AC689" s="4">
        <f>V689/6</f>
        <v>3333.3333333333335</v>
      </c>
    </row>
    <row r="690" spans="1:29" hidden="1" x14ac:dyDescent="0.25">
      <c r="A690" t="str">
        <f>feed!A958</f>
        <v>AmTex</v>
      </c>
      <c r="B690" t="str">
        <f>feed!B958</f>
        <v>ktrotter</v>
      </c>
      <c r="C690">
        <f>feed!C958</f>
        <v>0</v>
      </c>
      <c r="D690">
        <f>SUMPRODUCT(MID(0&amp;feed!D958,LARGE(INDEX(ISNUMBER(--MID(feed!D958,ROW($1:$19),1))*
ROW($1:$19),0),ROW($1:$19))+1,1)*10^ROW($1:$19)/10)</f>
        <v>25</v>
      </c>
      <c r="E690">
        <f>SUMPRODUCT(MID(0&amp;feed!E958,LARGE(INDEX(ISNUMBER(--MID(feed!E958,ROW($1:$19),1))*
ROW($1:$19),0),ROW($1:$19))+1,1)*10^ROW($1:$19)/10)</f>
        <v>0</v>
      </c>
      <c r="F690" t="str">
        <f>feed!F958</f>
        <v>First World War surplus</v>
      </c>
      <c r="G690" t="str">
        <f>feed!G958</f>
        <v>Pariah</v>
      </c>
      <c r="H690">
        <f>SUMPRODUCT(MID(0&amp;feed!H958,LARGE(INDEX(ISNUMBER(--MID(feed!H958,ROW($1:$19),1))*
ROW($1:$19),0),ROW($1:$19))+1,1)*10^ROW($1:$19)/10)</f>
        <v>1</v>
      </c>
      <c r="I690" t="str">
        <f>feed!I958</f>
        <v>Elite</v>
      </c>
      <c r="J690">
        <f>SUMPRODUCT(MID(0&amp;feed!J958,LARGE(INDEX(ISNUMBER(--MID(feed!J958,ROW($1:$19),1))*
ROW($1:$19),0),ROW($1:$19))+1,1)*10^ROW($1:$19)/10)</f>
        <v>9</v>
      </c>
      <c r="K690">
        <f>SUMPRODUCT(MID(0&amp;feed!K958,LARGE(INDEX(ISNUMBER(--MID(feed!K958,ROW($1:$19),1))*
ROW($1:$19),0),ROW($1:$19))+1,1)*10^ROW($1:$19)/10)</f>
        <v>6</v>
      </c>
      <c r="L690">
        <f>SUMPRODUCT(MID(0&amp;feed!L958,LARGE(INDEX(ISNUMBER(--MID(feed!L958,ROW($1:$19),1))*
ROW($1:$19),0),ROW($1:$19))+1,1)*10^ROW($1:$19)/10)</f>
        <v>2</v>
      </c>
      <c r="M690" t="str">
        <f>feed!M958</f>
        <v>Central Planning</v>
      </c>
      <c r="N690">
        <f>SUMPRODUCT(MID(0&amp;feed!N958,LARGE(INDEX(ISNUMBER(--MID(feed!N958,ROW($1:$5),1))*
ROW($1:$5),0),ROW($1:$5))+1,1)*10^ROW($1:$5)/10)</f>
        <v>393</v>
      </c>
      <c r="O690">
        <f>SUMPRODUCT(MID(0&amp;feed!O958,LARGE(INDEX(ISNUMBER(--MID(feed!O958,ROW($1:$5),1))*
ROW($1:$5),0),ROW($1:$5))+1,1)*10^ROW($1:$5)/10)</f>
        <v>429</v>
      </c>
      <c r="P690" t="str">
        <f>feed!P958</f>
        <v>Untapped</v>
      </c>
      <c r="Q690">
        <f>IF(P690=0,40, IF(P690="Depleted",0, IF(P690="Near Depletion",10, IF(P690="Plentiful",70, IF(P690="Untapped",90,"Error")))))</f>
        <v>90</v>
      </c>
      <c r="R690" t="str">
        <f>feed!Q958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feed!R958</f>
        <v>Caribbean</v>
      </c>
      <c r="U690" t="str">
        <f>feed!S958</f>
        <v>Soviet Union</v>
      </c>
      <c r="V690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690" t="str">
        <f>feed!U958</f>
        <v>http://blocgame.com/stats.php?id=65568</v>
      </c>
      <c r="X690" s="4">
        <f>SUMPRODUCT(MID(0&amp;feed!V958,LARGE(INDEX(ISNUMBER(--MID(feed!V958,ROW($1:$5),1))*
ROW($1:$5),0),ROW($1:$5))+1,1)*10^ROW($1:$5)/10)</f>
        <v>0</v>
      </c>
      <c r="Y690">
        <f>feed!W958</f>
        <v>0</v>
      </c>
      <c r="Z690" s="4">
        <f>V690-H690*750-K690*375-L690*375</f>
        <v>16250</v>
      </c>
      <c r="AA690" s="8">
        <f>V690/N690</f>
        <v>50.890585241730278</v>
      </c>
      <c r="AB690" s="4">
        <f>N690/6</f>
        <v>65.5</v>
      </c>
      <c r="AC690" s="4">
        <f>V690/6</f>
        <v>3333.3333333333335</v>
      </c>
    </row>
    <row r="691" spans="1:29" hidden="1" x14ac:dyDescent="0.25">
      <c r="A691" t="str">
        <f>feed!A798</f>
        <v>PENGHASUT</v>
      </c>
      <c r="B691" t="str">
        <f>feed!B798</f>
        <v>pegasus</v>
      </c>
      <c r="C691" t="str">
        <f>feed!C798</f>
        <v>The Order</v>
      </c>
      <c r="D691">
        <f>SUMPRODUCT(MID(0&amp;feed!D798,LARGE(INDEX(ISNUMBER(--MID(feed!D798,ROW($1:$19),1))*
ROW($1:$19),0),ROW($1:$19))+1,1)*10^ROW($1:$19)/10)</f>
        <v>171</v>
      </c>
      <c r="E691">
        <f>SUMPRODUCT(MID(0&amp;feed!E798,LARGE(INDEX(ISNUMBER(--MID(feed!E798,ROW($1:$19),1))*
ROW($1:$19),0),ROW($1:$19))+1,1)*10^ROW($1:$19)/10)</f>
        <v>0</v>
      </c>
      <c r="F691" t="str">
        <f>feed!F798</f>
        <v>Second World War surplus</v>
      </c>
      <c r="G691" t="str">
        <f>feed!G798</f>
        <v>Normal</v>
      </c>
      <c r="H691">
        <f>SUMPRODUCT(MID(0&amp;feed!H798,LARGE(INDEX(ISNUMBER(--MID(feed!H798,ROW($1:$19),1))*
ROW($1:$19),0),ROW($1:$19))+1,1)*10^ROW($1:$19)/10)</f>
        <v>1</v>
      </c>
      <c r="I691" t="str">
        <f>feed!I798</f>
        <v>Poor</v>
      </c>
      <c r="J691">
        <f>SUMPRODUCT(MID(0&amp;feed!J798,LARGE(INDEX(ISNUMBER(--MID(feed!J798,ROW($1:$19),1))*
ROW($1:$19),0),ROW($1:$19))+1,1)*10^ROW($1:$19)/10)</f>
        <v>9</v>
      </c>
      <c r="K691">
        <f>SUMPRODUCT(MID(0&amp;feed!K798,LARGE(INDEX(ISNUMBER(--MID(feed!K798,ROW($1:$19),1))*
ROW($1:$19),0),ROW($1:$19))+1,1)*10^ROW($1:$19)/10)</f>
        <v>19</v>
      </c>
      <c r="L691">
        <f>SUMPRODUCT(MID(0&amp;feed!L798,LARGE(INDEX(ISNUMBER(--MID(feed!L798,ROW($1:$19),1))*
ROW($1:$19),0),ROW($1:$19))+1,1)*10^ROW($1:$19)/10)</f>
        <v>1</v>
      </c>
      <c r="M691" t="str">
        <f>feed!M798</f>
        <v>Mixed Economy</v>
      </c>
      <c r="N691">
        <f>SUMPRODUCT(MID(0&amp;feed!N798,LARGE(INDEX(ISNUMBER(--MID(feed!N798,ROW($1:$5),1))*
ROW($1:$5),0),ROW($1:$5))+1,1)*10^ROW($1:$5)/10)</f>
        <v>609</v>
      </c>
      <c r="O691">
        <f>SUMPRODUCT(MID(0&amp;feed!O798,LARGE(INDEX(ISNUMBER(--MID(feed!O798,ROW($1:$5),1))*
ROW($1:$5),0),ROW($1:$5))+1,1)*10^ROW($1:$5)/10)</f>
        <v>23</v>
      </c>
      <c r="P691" t="str">
        <f>feed!P798</f>
        <v>Near Depletion</v>
      </c>
      <c r="Q691">
        <f>IF(P691=0,40, IF(P691="Depleted",0, IF(P691="Near Depletion",10, IF(P691="Plentiful",70, IF(P691="Untapped",90,"Error")))))</f>
        <v>10</v>
      </c>
      <c r="R691" t="str">
        <f>feed!Q798</f>
        <v>Powerful</v>
      </c>
      <c r="S691">
        <f>IF(R691="None",0, IF(R691="Meagre",1.5, IF(R691="Small",3, IF(R691="Mediocre",4.5, IF(R691="Somewhat Large",6, IF(R691="Large",7.5, IF(R691="Powerful",9, IF(R691="Very Powerful",10,"Error"))))))))</f>
        <v>9</v>
      </c>
      <c r="T691" t="str">
        <f>feed!R798</f>
        <v>East Indies</v>
      </c>
      <c r="U691" t="str">
        <f>feed!S798</f>
        <v>Soviet Union</v>
      </c>
      <c r="V691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30232</v>
      </c>
      <c r="W691" t="str">
        <f>feed!U798</f>
        <v>http://blocgame.com/stats.php?id=64637</v>
      </c>
      <c r="X691" s="4">
        <f>SUMPRODUCT(MID(0&amp;feed!V798,LARGE(INDEX(ISNUMBER(--MID(feed!V798,ROW($1:$5),1))*
ROW($1:$5),0),ROW($1:$5))+1,1)*10^ROW($1:$5)/10)</f>
        <v>0</v>
      </c>
      <c r="Y691">
        <f>feed!W798</f>
        <v>0</v>
      </c>
      <c r="Z691" s="4">
        <f>V691-H691*750-K691*375-L691*375</f>
        <v>21982</v>
      </c>
      <c r="AA691" s="8">
        <f>V691/N691</f>
        <v>49.642036124794743</v>
      </c>
      <c r="AB691" s="4">
        <f>N691/6</f>
        <v>101.5</v>
      </c>
      <c r="AC691" s="4">
        <f>V691/6</f>
        <v>5038.666666666667</v>
      </c>
    </row>
    <row r="692" spans="1:29" hidden="1" x14ac:dyDescent="0.25">
      <c r="A692" t="str">
        <f>feed!A760</f>
        <v>macai</v>
      </c>
      <c r="B692" t="str">
        <f>feed!B760</f>
        <v>macibai</v>
      </c>
      <c r="C692" t="str">
        <f>feed!C760</f>
        <v>Armat Corporation</v>
      </c>
      <c r="D692">
        <f>SUMPRODUCT(MID(0&amp;feed!D760,LARGE(INDEX(ISNUMBER(--MID(feed!D760,ROW($1:$19),1))*
ROW($1:$19),0),ROW($1:$19))+1,1)*10^ROW($1:$19)/10)</f>
        <v>68</v>
      </c>
      <c r="E692">
        <f>SUMPRODUCT(MID(0&amp;feed!E760,LARGE(INDEX(ISNUMBER(--MID(feed!E760,ROW($1:$19),1))*
ROW($1:$19),0),ROW($1:$19))+1,1)*10^ROW($1:$19)/10)</f>
        <v>0</v>
      </c>
      <c r="F692" t="str">
        <f>feed!F760</f>
        <v>Second World War surplus</v>
      </c>
      <c r="G692" t="str">
        <f>feed!G760</f>
        <v>Pariah</v>
      </c>
      <c r="H692">
        <f>SUMPRODUCT(MID(0&amp;feed!H760,LARGE(INDEX(ISNUMBER(--MID(feed!H760,ROW($1:$19),1))*
ROW($1:$19),0),ROW($1:$19))+1,1)*10^ROW($1:$19)/10)</f>
        <v>1</v>
      </c>
      <c r="I692" t="str">
        <f>feed!I760</f>
        <v>Standard</v>
      </c>
      <c r="J692">
        <f>SUMPRODUCT(MID(0&amp;feed!J760,LARGE(INDEX(ISNUMBER(--MID(feed!J760,ROW($1:$19),1))*
ROW($1:$19),0),ROW($1:$19))+1,1)*10^ROW($1:$19)/10)</f>
        <v>9</v>
      </c>
      <c r="K692">
        <f>SUMPRODUCT(MID(0&amp;feed!K760,LARGE(INDEX(ISNUMBER(--MID(feed!K760,ROW($1:$19),1))*
ROW($1:$19),0),ROW($1:$19))+1,1)*10^ROW($1:$19)/10)</f>
        <v>19</v>
      </c>
      <c r="L692">
        <f>SUMPRODUCT(MID(0&amp;feed!L760,LARGE(INDEX(ISNUMBER(--MID(feed!L760,ROW($1:$19),1))*
ROW($1:$19),0),ROW($1:$19))+1,1)*10^ROW($1:$19)/10)</f>
        <v>0</v>
      </c>
      <c r="M692" t="str">
        <f>feed!M760</f>
        <v>Mixed Economy</v>
      </c>
      <c r="N692">
        <f>SUMPRODUCT(MID(0&amp;feed!N760,LARGE(INDEX(ISNUMBER(--MID(feed!N760,ROW($1:$5),1))*
ROW($1:$5),0),ROW($1:$5))+1,1)*10^ROW($1:$5)/10)</f>
        <v>671</v>
      </c>
      <c r="O692">
        <f>SUMPRODUCT(MID(0&amp;feed!O760,LARGE(INDEX(ISNUMBER(--MID(feed!O760,ROW($1:$5),1))*
ROW($1:$5),0),ROW($1:$5))+1,1)*10^ROW($1:$5)/10)</f>
        <v>0</v>
      </c>
      <c r="P692" t="str">
        <f>feed!P760</f>
        <v>Near Depletion</v>
      </c>
      <c r="Q692">
        <f>IF(P692=0,40, IF(P692="Depleted",0, IF(P692="Near Depletion",10, IF(P692="Plentiful",70, IF(P692="Untapped",90,"Error")))))</f>
        <v>10</v>
      </c>
      <c r="R692" t="str">
        <f>feed!Q760</f>
        <v>Small</v>
      </c>
      <c r="S692">
        <f>IF(R692="None",0, IF(R692="Meagre",1.5, IF(R692="Small",3, IF(R692="Mediocre",4.5, IF(R692="Somewhat Large",6, IF(R692="Large",7.5, IF(R692="Powerful",9, IF(R692="Very Powerful",10,"Error"))))))))</f>
        <v>3</v>
      </c>
      <c r="T692" t="str">
        <f>feed!R760</f>
        <v>Caribbean</v>
      </c>
      <c r="U692" t="str">
        <f>feed!S760</f>
        <v>United States</v>
      </c>
      <c r="V692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31205</v>
      </c>
      <c r="W692" t="str">
        <f>feed!U760</f>
        <v>http://blocgame.com/stats.php?id=65044</v>
      </c>
      <c r="X692" s="4">
        <f>SUMPRODUCT(MID(0&amp;feed!V760,LARGE(INDEX(ISNUMBER(--MID(feed!V760,ROW($1:$5),1))*
ROW($1:$5),0),ROW($1:$5))+1,1)*10^ROW($1:$5)/10)</f>
        <v>0</v>
      </c>
      <c r="Y692">
        <f>feed!W760</f>
        <v>0</v>
      </c>
      <c r="Z692" s="4">
        <f>V692-H692*750-K692*375-L692*375</f>
        <v>23330</v>
      </c>
      <c r="AA692" s="8">
        <f>V692/N692</f>
        <v>46.505216095380028</v>
      </c>
      <c r="AB692" s="4">
        <f>N692/6</f>
        <v>111.83333333333333</v>
      </c>
      <c r="AC692" s="4">
        <f>V692/6</f>
        <v>5200.833333333333</v>
      </c>
    </row>
    <row r="693" spans="1:29" hidden="1" x14ac:dyDescent="0.25">
      <c r="A693" t="str">
        <f>feed!A569</f>
        <v>kebulur</v>
      </c>
      <c r="B693" t="str">
        <f>feed!B569</f>
        <v>Lapar</v>
      </c>
      <c r="C693" t="str">
        <f>feed!C569</f>
        <v>The Order</v>
      </c>
      <c r="D693">
        <f>SUMPRODUCT(MID(0&amp;feed!D569,LARGE(INDEX(ISNUMBER(--MID(feed!D569,ROW($1:$19),1))*
ROW($1:$19),0),ROW($1:$19))+1,1)*10^ROW($1:$19)/10)</f>
        <v>34</v>
      </c>
      <c r="E693">
        <f>SUMPRODUCT(MID(0&amp;feed!E569,LARGE(INDEX(ISNUMBER(--MID(feed!E569,ROW($1:$19),1))*
ROW($1:$19),0),ROW($1:$19))+1,1)*10^ROW($1:$19)/10)</f>
        <v>0</v>
      </c>
      <c r="F693" t="str">
        <f>feed!F569</f>
        <v>Second World War surplus</v>
      </c>
      <c r="G693" t="str">
        <f>feed!G569</f>
        <v>Gandhi-like</v>
      </c>
      <c r="H693">
        <f>SUMPRODUCT(MID(0&amp;feed!H569,LARGE(INDEX(ISNUMBER(--MID(feed!H569,ROW($1:$19),1))*
ROW($1:$19),0),ROW($1:$19))+1,1)*10^ROW($1:$19)/10)</f>
        <v>1</v>
      </c>
      <c r="I693" t="str">
        <f>feed!I569</f>
        <v>Standard</v>
      </c>
      <c r="J693">
        <f>SUMPRODUCT(MID(0&amp;feed!J569,LARGE(INDEX(ISNUMBER(--MID(feed!J569,ROW($1:$19),1))*
ROW($1:$19),0),ROW($1:$19))+1,1)*10^ROW($1:$19)/10)</f>
        <v>9</v>
      </c>
      <c r="K693">
        <f>SUMPRODUCT(MID(0&amp;feed!K569,LARGE(INDEX(ISNUMBER(--MID(feed!K569,ROW($1:$19),1))*
ROW($1:$19),0),ROW($1:$19))+1,1)*10^ROW($1:$19)/10)</f>
        <v>9</v>
      </c>
      <c r="L693">
        <f>SUMPRODUCT(MID(0&amp;feed!L569,LARGE(INDEX(ISNUMBER(--MID(feed!L569,ROW($1:$19),1))*
ROW($1:$19),0),ROW($1:$19))+1,1)*10^ROW($1:$19)/10)</f>
        <v>3</v>
      </c>
      <c r="M693" t="str">
        <f>feed!M569</f>
        <v>Mixed Economy</v>
      </c>
      <c r="N693">
        <f>SUMPRODUCT(MID(0&amp;feed!N569,LARGE(INDEX(ISNUMBER(--MID(feed!N569,ROW($1:$5),1))*
ROW($1:$5),0),ROW($1:$5))+1,1)*10^ROW($1:$5)/10)</f>
        <v>1084</v>
      </c>
      <c r="O693">
        <f>SUMPRODUCT(MID(0&amp;feed!O569,LARGE(INDEX(ISNUMBER(--MID(feed!O569,ROW($1:$5),1))*
ROW($1:$5),0),ROW($1:$5))+1,1)*10^ROW($1:$5)/10)</f>
        <v>197</v>
      </c>
      <c r="P693" t="str">
        <f>feed!P569</f>
        <v>Untapped</v>
      </c>
      <c r="Q693">
        <f>IF(P693=0,40, IF(P693="Depleted",0, IF(P693="Near Depletion",10, IF(P693="Plentiful",70, IF(P693="Untapped",90,"Error")))))</f>
        <v>90</v>
      </c>
      <c r="R693" t="str">
        <f>feed!Q569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feed!R569</f>
        <v>Guinea</v>
      </c>
      <c r="U693" t="str">
        <f>feed!S569</f>
        <v>Soviet Union</v>
      </c>
      <c r="V693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20000</v>
      </c>
      <c r="W693" t="str">
        <f>feed!U569</f>
        <v>http://blocgame.com/stats.php?id=64971</v>
      </c>
      <c r="X693" s="4">
        <f>SUMPRODUCT(MID(0&amp;feed!V569,LARGE(INDEX(ISNUMBER(--MID(feed!V569,ROW($1:$5),1))*
ROW($1:$5),0),ROW($1:$5))+1,1)*10^ROW($1:$5)/10)</f>
        <v>0</v>
      </c>
      <c r="Y693">
        <f>feed!W569</f>
        <v>0</v>
      </c>
      <c r="Z693" s="4">
        <f>V693-H693*750-K693*375-L693*375</f>
        <v>14750</v>
      </c>
      <c r="AA693" s="8">
        <f>V693/N693</f>
        <v>18.450184501845019</v>
      </c>
      <c r="AB693" s="4">
        <f>N693/6</f>
        <v>180.66666666666666</v>
      </c>
      <c r="AC693" s="4">
        <f>V693/6</f>
        <v>3333.3333333333335</v>
      </c>
    </row>
    <row r="694" spans="1:29" hidden="1" x14ac:dyDescent="0.25">
      <c r="A694" t="str">
        <f>feed!A1236</f>
        <v>awam</v>
      </c>
      <c r="B694" t="str">
        <f>feed!B1236</f>
        <v>perumahan</v>
      </c>
      <c r="C694" t="str">
        <f>feed!C1236</f>
        <v>United Democracies</v>
      </c>
      <c r="D694">
        <f>SUMPRODUCT(MID(0&amp;feed!D1236,LARGE(INDEX(ISNUMBER(--MID(feed!D1236,ROW($1:$19),1))*
ROW($1:$19),0),ROW($1:$19))+1,1)*10^ROW($1:$19)/10)</f>
        <v>45</v>
      </c>
      <c r="E694">
        <f>SUMPRODUCT(MID(0&amp;feed!E1236,LARGE(INDEX(ISNUMBER(--MID(feed!E1236,ROW($1:$19),1))*
ROW($1:$19),0),ROW($1:$19))+1,1)*10^ROW($1:$19)/10)</f>
        <v>0</v>
      </c>
      <c r="F694" t="str">
        <f>feed!F1236</f>
        <v>First World War surplus</v>
      </c>
      <c r="G694" t="str">
        <f>feed!G1236</f>
        <v>Questionable</v>
      </c>
      <c r="H694">
        <f>SUMPRODUCT(MID(0&amp;feed!H1236,LARGE(INDEX(ISNUMBER(--MID(feed!H1236,ROW($1:$19),1))*
ROW($1:$19),0),ROW($1:$19))+1,1)*10^ROW($1:$19)/10)</f>
        <v>1</v>
      </c>
      <c r="I694" t="str">
        <f>feed!I1236</f>
        <v>Standard</v>
      </c>
      <c r="J694">
        <f>SUMPRODUCT(MID(0&amp;feed!J1236,LARGE(INDEX(ISNUMBER(--MID(feed!J1236,ROW($1:$19),1))*
ROW($1:$19),0),ROW($1:$19))+1,1)*10^ROW($1:$19)/10)</f>
        <v>8</v>
      </c>
      <c r="K694">
        <f>SUMPRODUCT(MID(0&amp;feed!K1236,LARGE(INDEX(ISNUMBER(--MID(feed!K1236,ROW($1:$19),1))*
ROW($1:$19),0),ROW($1:$19))+1,1)*10^ROW($1:$19)/10)</f>
        <v>5</v>
      </c>
      <c r="L694">
        <f>SUMPRODUCT(MID(0&amp;feed!L1236,LARGE(INDEX(ISNUMBER(--MID(feed!L1236,ROW($1:$19),1))*
ROW($1:$19),0),ROW($1:$19))+1,1)*10^ROW($1:$19)/10)</f>
        <v>0</v>
      </c>
      <c r="M694" t="str">
        <f>feed!M1236</f>
        <v>Mixed Economy</v>
      </c>
      <c r="N694">
        <f>SUMPRODUCT(MID(0&amp;feed!N1236,LARGE(INDEX(ISNUMBER(--MID(feed!N1236,ROW($1:$5),1))*
ROW($1:$5),0),ROW($1:$5))+1,1)*10^ROW($1:$5)/10)</f>
        <v>250</v>
      </c>
      <c r="O694">
        <f>SUMPRODUCT(MID(0&amp;feed!O1236,LARGE(INDEX(ISNUMBER(--MID(feed!O1236,ROW($1:$5),1))*
ROW($1:$5),0),ROW($1:$5))+1,1)*10^ROW($1:$5)/10)</f>
        <v>0</v>
      </c>
      <c r="P694">
        <f>feed!P1236</f>
        <v>0</v>
      </c>
      <c r="Q694">
        <f>IF(P694=0,40, IF(P694="Depleted",0, IF(P694="Near Depletion",10, IF(P694="Plentiful",70, IF(P694="Untapped",90,"Error")))))</f>
        <v>40</v>
      </c>
      <c r="R694" t="str">
        <f>feed!Q1236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feed!R1236</f>
        <v>East Indies</v>
      </c>
      <c r="U694" t="str">
        <f>feed!S1236</f>
        <v>Neutral</v>
      </c>
      <c r="V694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17000</v>
      </c>
      <c r="W694" t="str">
        <f>feed!U1236</f>
        <v>http://blocgame.com/stats.php?id=65579</v>
      </c>
      <c r="X694" s="4">
        <f>SUMPRODUCT(MID(0&amp;feed!V1236,LARGE(INDEX(ISNUMBER(--MID(feed!V1236,ROW($1:$5),1))*
ROW($1:$5),0),ROW($1:$5))+1,1)*10^ROW($1:$5)/10)</f>
        <v>0</v>
      </c>
      <c r="Y694">
        <f>feed!W1236</f>
        <v>0</v>
      </c>
      <c r="Z694" s="4">
        <f>V694-H694*750-K694*375-L694*375</f>
        <v>14375</v>
      </c>
      <c r="AA694" s="8">
        <f>V694/N694</f>
        <v>68</v>
      </c>
      <c r="AB694" s="4">
        <f>N694/6</f>
        <v>41.666666666666664</v>
      </c>
      <c r="AC694" s="4">
        <f>V694/6</f>
        <v>2833.3333333333335</v>
      </c>
    </row>
    <row r="695" spans="1:29" x14ac:dyDescent="0.25">
      <c r="A695" t="str">
        <f>feed!A865</f>
        <v>Sovietistan</v>
      </c>
      <c r="B695" t="str">
        <f>feed!B865</f>
        <v>Russian Guyovich</v>
      </c>
      <c r="C695" t="str">
        <f>feed!C865</f>
        <v>U.M.A.S</v>
      </c>
      <c r="D695">
        <f>SUMPRODUCT(MID(0&amp;feed!D865,LARGE(INDEX(ISNUMBER(--MID(feed!D865,ROW($1:$19),1))*
ROW($1:$19),0),ROW($1:$19))+1,1)*10^ROW($1:$19)/10)</f>
        <v>38</v>
      </c>
      <c r="E695">
        <f>SUMPRODUCT(MID(0&amp;feed!E865,LARGE(INDEX(ISNUMBER(--MID(feed!E865,ROW($1:$19),1))*
ROW($1:$19),0),ROW($1:$19))+1,1)*10^ROW($1:$19)/10)</f>
        <v>0</v>
      </c>
      <c r="F695" t="str">
        <f>feed!F865</f>
        <v>Second World War surplus</v>
      </c>
      <c r="G695" t="str">
        <f>feed!G865</f>
        <v>Gandhi-like</v>
      </c>
      <c r="H695">
        <f>SUMPRODUCT(MID(0&amp;feed!H865,LARGE(INDEX(ISNUMBER(--MID(feed!H865,ROW($1:$19),1))*
ROW($1:$19),0),ROW($1:$19))+1,1)*10^ROW($1:$19)/10)</f>
        <v>1</v>
      </c>
      <c r="I695" t="str">
        <f>feed!I865</f>
        <v>Good</v>
      </c>
      <c r="J695">
        <f>SUMPRODUCT(MID(0&amp;feed!J865,LARGE(INDEX(ISNUMBER(--MID(feed!J865,ROW($1:$19),1))*
ROW($1:$19),0),ROW($1:$19))+1,1)*10^ROW($1:$19)/10)</f>
        <v>2</v>
      </c>
      <c r="K695">
        <f>SUMPRODUCT(MID(0&amp;feed!K865,LARGE(INDEX(ISNUMBER(--MID(feed!K865,ROW($1:$19),1))*
ROW($1:$19),0),ROW($1:$19))+1,1)*10^ROW($1:$19)/10)</f>
        <v>9</v>
      </c>
      <c r="L695">
        <f>SUMPRODUCT(MID(0&amp;feed!L865,LARGE(INDEX(ISNUMBER(--MID(feed!L865,ROW($1:$19),1))*
ROW($1:$19),0),ROW($1:$19))+1,1)*10^ROW($1:$19)/10)</f>
        <v>3</v>
      </c>
      <c r="M695" t="str">
        <f>feed!M865</f>
        <v>Central Planning</v>
      </c>
      <c r="N695">
        <f>SUMPRODUCT(MID(0&amp;feed!N865,LARGE(INDEX(ISNUMBER(--MID(feed!N865,ROW($1:$5),1))*
ROW($1:$5),0),ROW($1:$5))+1,1)*10^ROW($1:$5)/10)</f>
        <v>497</v>
      </c>
      <c r="O695">
        <f>SUMPRODUCT(MID(0&amp;feed!O865,LARGE(INDEX(ISNUMBER(--MID(feed!O865,ROW($1:$5),1))*
ROW($1:$5),0),ROW($1:$5))+1,1)*10^ROW($1:$5)/10)</f>
        <v>4247</v>
      </c>
      <c r="P695" t="str">
        <f>feed!P865</f>
        <v>Untapped</v>
      </c>
      <c r="Q695">
        <f>IF(P695=0,40, IF(P695="Depleted",0, IF(P695="Near Depletion",10, IF(P695="Plentiful",70, IF(P695="Untapped",90,"Error")))))</f>
        <v>90</v>
      </c>
      <c r="R695" t="str">
        <f>feed!Q865</f>
        <v>Mediocre</v>
      </c>
      <c r="S695">
        <f>IF(R695="None",0, IF(R695="Meagre",1.5, IF(R695="Small",3, IF(R695="Mediocre",4.5, IF(R695="Somewhat Large",6, IF(R695="Large",7.5, IF(R695="Powerful",9, IF(R695="Very Powerful",10,"Error"))))))))</f>
        <v>4.5</v>
      </c>
      <c r="T695" t="str">
        <f>feed!R865</f>
        <v>Persia</v>
      </c>
      <c r="U695" t="str">
        <f>feed!S865</f>
        <v>Soviet Union</v>
      </c>
      <c r="V69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20680</v>
      </c>
      <c r="W695" t="str">
        <f>feed!U865</f>
        <v>http://blocgame.com/stats.php?id=65241</v>
      </c>
      <c r="X695" s="4">
        <f>SUMPRODUCT(MID(0&amp;feed!V865,LARGE(INDEX(ISNUMBER(--MID(feed!V865,ROW($1:$5),1))*
ROW($1:$5),0),ROW($1:$5))+1,1)*10^ROW($1:$5)/10)</f>
        <v>0</v>
      </c>
      <c r="Y695">
        <f>feed!W865</f>
        <v>0</v>
      </c>
      <c r="Z695" s="4">
        <f>V695-H695*750-K695*375-L695*375</f>
        <v>15430</v>
      </c>
      <c r="AA695" s="8">
        <f>V695/N695</f>
        <v>41.609657947686117</v>
      </c>
      <c r="AB695" s="4">
        <f>N695/6</f>
        <v>82.833333333333329</v>
      </c>
      <c r="AC695" s="4">
        <f>V695/6</f>
        <v>3446.6666666666665</v>
      </c>
    </row>
    <row r="696" spans="1:29" hidden="1" x14ac:dyDescent="0.25">
      <c r="A696" t="str">
        <f>feed!A1190</f>
        <v>tongkatali</v>
      </c>
      <c r="B696" t="str">
        <f>feed!B1190</f>
        <v>tenagakuat</v>
      </c>
      <c r="C696">
        <f>feed!C1190</f>
        <v>0</v>
      </c>
      <c r="D696">
        <f>SUMPRODUCT(MID(0&amp;feed!D1190,LARGE(INDEX(ISNUMBER(--MID(feed!D1190,ROW($1:$19),1))*
ROW($1:$19),0),ROW($1:$19))+1,1)*10^ROW($1:$19)/10)</f>
        <v>4</v>
      </c>
      <c r="E696">
        <f>SUMPRODUCT(MID(0&amp;feed!E1190,LARGE(INDEX(ISNUMBER(--MID(feed!E1190,ROW($1:$19),1))*
ROW($1:$19),0),ROW($1:$19))+1,1)*10^ROW($1:$19)/10)</f>
        <v>0</v>
      </c>
      <c r="F696" t="str">
        <f>feed!F1190</f>
        <v>Second World War surplus</v>
      </c>
      <c r="G696" t="str">
        <f>feed!G1190</f>
        <v>Questionable</v>
      </c>
      <c r="H696">
        <f>SUMPRODUCT(MID(0&amp;feed!H1190,LARGE(INDEX(ISNUMBER(--MID(feed!H1190,ROW($1:$19),1))*
ROW($1:$19),0),ROW($1:$19))+1,1)*10^ROW($1:$19)/10)</f>
        <v>1</v>
      </c>
      <c r="I696" t="str">
        <f>feed!I1190</f>
        <v>Undisciplined Rabble</v>
      </c>
      <c r="J696">
        <f>SUMPRODUCT(MID(0&amp;feed!J1190,LARGE(INDEX(ISNUMBER(--MID(feed!J1190,ROW($1:$19),1))*
ROW($1:$19),0),ROW($1:$19))+1,1)*10^ROW($1:$19)/10)</f>
        <v>8</v>
      </c>
      <c r="K696">
        <f>SUMPRODUCT(MID(0&amp;feed!K1190,LARGE(INDEX(ISNUMBER(--MID(feed!K1190,ROW($1:$19),1))*
ROW($1:$19),0),ROW($1:$19))+1,1)*10^ROW($1:$19)/10)</f>
        <v>8</v>
      </c>
      <c r="L696">
        <f>SUMPRODUCT(MID(0&amp;feed!L1190,LARGE(INDEX(ISNUMBER(--MID(feed!L1190,ROW($1:$19),1))*
ROW($1:$19),0),ROW($1:$19))+1,1)*10^ROW($1:$19)/10)</f>
        <v>1</v>
      </c>
      <c r="M696" t="str">
        <f>feed!M1190</f>
        <v>Mixed Economy</v>
      </c>
      <c r="N696">
        <f>SUMPRODUCT(MID(0&amp;feed!N1190,LARGE(INDEX(ISNUMBER(--MID(feed!N1190,ROW($1:$5),1))*
ROW($1:$5),0),ROW($1:$5))+1,1)*10^ROW($1:$5)/10)</f>
        <v>297</v>
      </c>
      <c r="O696">
        <f>SUMPRODUCT(MID(0&amp;feed!O1190,LARGE(INDEX(ISNUMBER(--MID(feed!O1190,ROW($1:$5),1))*
ROW($1:$5),0),ROW($1:$5))+1,1)*10^ROW($1:$5)/10)</f>
        <v>41</v>
      </c>
      <c r="P696" t="str">
        <f>feed!P1190</f>
        <v>Plentiful</v>
      </c>
      <c r="Q696">
        <f>IF(P696=0,40, IF(P696="Depleted",0, IF(P696="Near Depletion",10, IF(P696="Plentiful",70, IF(P696="Untapped",90,"Error")))))</f>
        <v>70</v>
      </c>
      <c r="R696" t="str">
        <f>feed!Q1190</f>
        <v>Large</v>
      </c>
      <c r="S696">
        <f>IF(R696="None",0, IF(R696="Meagre",1.5, IF(R696="Small",3, IF(R696="Mediocre",4.5, IF(R696="Somewhat Large",6, IF(R696="Large",7.5, IF(R696="Powerful",9, IF(R696="Very Powerful",10,"Error"))))))))</f>
        <v>7.5</v>
      </c>
      <c r="T696" t="str">
        <f>feed!R1190</f>
        <v>East Indies</v>
      </c>
      <c r="U696" t="str">
        <f>feed!S1190</f>
        <v>Neutral</v>
      </c>
      <c r="V696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14058</v>
      </c>
      <c r="W696" t="str">
        <f>feed!U1190</f>
        <v>http://blocgame.com/stats.php?id=64973</v>
      </c>
      <c r="X696" s="4">
        <f>SUMPRODUCT(MID(0&amp;feed!V1190,LARGE(INDEX(ISNUMBER(--MID(feed!V1190,ROW($1:$5),1))*
ROW($1:$5),0),ROW($1:$5))+1,1)*10^ROW($1:$5)/10)</f>
        <v>0</v>
      </c>
      <c r="Y696">
        <f>feed!W1190</f>
        <v>0</v>
      </c>
      <c r="Z696" s="4">
        <f>V696-H696*750-K696*375-L696*375</f>
        <v>9933</v>
      </c>
      <c r="AA696" s="8">
        <f>V696/N696</f>
        <v>47.333333333333336</v>
      </c>
      <c r="AB696" s="4">
        <f>N696/6</f>
        <v>49.5</v>
      </c>
      <c r="AC696" s="4">
        <f>V696/6</f>
        <v>2343</v>
      </c>
    </row>
    <row r="697" spans="1:29" hidden="1" x14ac:dyDescent="0.25">
      <c r="A697" t="str">
        <f>feed!A615</f>
        <v>Flower Hippies</v>
      </c>
      <c r="B697" t="str">
        <f>feed!B615</f>
        <v>Wolololo</v>
      </c>
      <c r="C697" t="str">
        <f>feed!C615</f>
        <v>The Federal Colonies</v>
      </c>
      <c r="D697">
        <f>SUMPRODUCT(MID(0&amp;feed!D615,LARGE(INDEX(ISNUMBER(--MID(feed!D615,ROW($1:$19),1))*
ROW($1:$19),0),ROW($1:$19))+1,1)*10^ROW($1:$19)/10)</f>
        <v>6</v>
      </c>
      <c r="E697">
        <f>SUMPRODUCT(MID(0&amp;feed!E615,LARGE(INDEX(ISNUMBER(--MID(feed!E615,ROW($1:$19),1))*
ROW($1:$19),0),ROW($1:$19))+1,1)*10^ROW($1:$19)/10)</f>
        <v>0</v>
      </c>
      <c r="F697" t="str">
        <f>feed!F615</f>
        <v>Second World War surplus</v>
      </c>
      <c r="G697" t="str">
        <f>feed!G615</f>
        <v>Nice</v>
      </c>
      <c r="H697">
        <f>SUMPRODUCT(MID(0&amp;feed!H615,LARGE(INDEX(ISNUMBER(--MID(feed!H615,ROW($1:$19),1))*
ROW($1:$19),0),ROW($1:$19))+1,1)*10^ROW($1:$19)/10)</f>
        <v>1</v>
      </c>
      <c r="I697" t="str">
        <f>feed!I615</f>
        <v>Good</v>
      </c>
      <c r="J697">
        <f>SUMPRODUCT(MID(0&amp;feed!J615,LARGE(INDEX(ISNUMBER(--MID(feed!J615,ROW($1:$19),1))*
ROW($1:$19),0),ROW($1:$19))+1,1)*10^ROW($1:$19)/10)</f>
        <v>8</v>
      </c>
      <c r="K697">
        <f>SUMPRODUCT(MID(0&amp;feed!K615,LARGE(INDEX(ISNUMBER(--MID(feed!K615,ROW($1:$19),1))*
ROW($1:$19),0),ROW($1:$19))+1,1)*10^ROW($1:$19)/10)</f>
        <v>9</v>
      </c>
      <c r="L697">
        <f>SUMPRODUCT(MID(0&amp;feed!L615,LARGE(INDEX(ISNUMBER(--MID(feed!L615,ROW($1:$19),1))*
ROW($1:$19),0),ROW($1:$19))+1,1)*10^ROW($1:$19)/10)</f>
        <v>3</v>
      </c>
      <c r="M697" t="str">
        <f>feed!M615</f>
        <v>Central Planning</v>
      </c>
      <c r="N697">
        <f>SUMPRODUCT(MID(0&amp;feed!N615,LARGE(INDEX(ISNUMBER(--MID(feed!N615,ROW($1:$5),1))*
ROW($1:$5),0),ROW($1:$5))+1,1)*10^ROW($1:$5)/10)</f>
        <v>972</v>
      </c>
      <c r="O697">
        <f>SUMPRODUCT(MID(0&amp;feed!O615,LARGE(INDEX(ISNUMBER(--MID(feed!O615,ROW($1:$5),1))*
ROW($1:$5),0),ROW($1:$5))+1,1)*10^ROW($1:$5)/10)</f>
        <v>79</v>
      </c>
      <c r="P697">
        <f>feed!P615</f>
        <v>0</v>
      </c>
      <c r="Q697">
        <f>IF(P697=0,40, IF(P697="Depleted",0, IF(P697="Near Depletion",10, IF(P697="Plentiful",70, IF(P697="Untapped",90,"Error")))))</f>
        <v>40</v>
      </c>
      <c r="R697" t="str">
        <f>feed!Q615</f>
        <v>Small</v>
      </c>
      <c r="S697">
        <f>IF(R697="None",0, IF(R697="Meagre",1.5, IF(R697="Small",3, IF(R697="Mediocre",4.5, IF(R697="Somewhat Large",6, IF(R697="Large",7.5, IF(R697="Powerful",9, IF(R697="Very Powerful",10,"Error"))))))))</f>
        <v>3</v>
      </c>
      <c r="T697" t="str">
        <f>feed!R615</f>
        <v>Pacific Rim</v>
      </c>
      <c r="U697" t="str">
        <f>feed!S615</f>
        <v>United States</v>
      </c>
      <c r="V697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15486</v>
      </c>
      <c r="W697" t="str">
        <f>feed!U615</f>
        <v>http://blocgame.com/stats.php?id=64563</v>
      </c>
      <c r="X697" s="4">
        <f>SUMPRODUCT(MID(0&amp;feed!V615,LARGE(INDEX(ISNUMBER(--MID(feed!V615,ROW($1:$5),1))*
ROW($1:$5),0),ROW($1:$5))+1,1)*10^ROW($1:$5)/10)</f>
        <v>0</v>
      </c>
      <c r="Y697">
        <f>feed!W615</f>
        <v>0</v>
      </c>
      <c r="Z697" s="4">
        <f>V697-H697*750-K697*375-L697*375</f>
        <v>10236</v>
      </c>
      <c r="AA697" s="8">
        <f>V697/N697</f>
        <v>15.932098765432098</v>
      </c>
      <c r="AB697" s="4">
        <f>N697/6</f>
        <v>162</v>
      </c>
      <c r="AC697" s="4">
        <f>V697/6</f>
        <v>2581</v>
      </c>
    </row>
    <row r="698" spans="1:29" hidden="1" x14ac:dyDescent="0.25">
      <c r="A698" t="str">
        <f>feed!A656</f>
        <v>Mocha</v>
      </c>
      <c r="B698" t="str">
        <f>feed!B656</f>
        <v>dudearse</v>
      </c>
      <c r="C698" t="str">
        <f>feed!C656</f>
        <v>The Order</v>
      </c>
      <c r="D698">
        <f>SUMPRODUCT(MID(0&amp;feed!D656,LARGE(INDEX(ISNUMBER(--MID(feed!D656,ROW($1:$19),1))*
ROW($1:$19),0),ROW($1:$19))+1,1)*10^ROW($1:$19)/10)</f>
        <v>50</v>
      </c>
      <c r="E698">
        <f>SUMPRODUCT(MID(0&amp;feed!E656,LARGE(INDEX(ISNUMBER(--MID(feed!E656,ROW($1:$19),1))*
ROW($1:$19),0),ROW($1:$19))+1,1)*10^ROW($1:$19)/10)</f>
        <v>0</v>
      </c>
      <c r="F698" t="str">
        <f>feed!F656</f>
        <v>Second World War surplus</v>
      </c>
      <c r="G698" t="str">
        <f>feed!G656</f>
        <v>Gandhi-like</v>
      </c>
      <c r="H698">
        <f>SUMPRODUCT(MID(0&amp;feed!H656,LARGE(INDEX(ISNUMBER(--MID(feed!H656,ROW($1:$19),1))*
ROW($1:$19),0),ROW($1:$19))+1,1)*10^ROW($1:$19)/10)</f>
        <v>1</v>
      </c>
      <c r="I698" t="str">
        <f>feed!I656</f>
        <v>Standard</v>
      </c>
      <c r="J698">
        <f>SUMPRODUCT(MID(0&amp;feed!J656,LARGE(INDEX(ISNUMBER(--MID(feed!J656,ROW($1:$19),1))*
ROW($1:$19),0),ROW($1:$19))+1,1)*10^ROW($1:$19)/10)</f>
        <v>8</v>
      </c>
      <c r="K698">
        <f>SUMPRODUCT(MID(0&amp;feed!K656,LARGE(INDEX(ISNUMBER(--MID(feed!K656,ROW($1:$19),1))*
ROW($1:$19),0),ROW($1:$19))+1,1)*10^ROW($1:$19)/10)</f>
        <v>16</v>
      </c>
      <c r="L698">
        <f>SUMPRODUCT(MID(0&amp;feed!L656,LARGE(INDEX(ISNUMBER(--MID(feed!L656,ROW($1:$19),1))*
ROW($1:$19),0),ROW($1:$19))+1,1)*10^ROW($1:$19)/10)</f>
        <v>0</v>
      </c>
      <c r="M698" t="str">
        <f>feed!M656</f>
        <v>Free Market</v>
      </c>
      <c r="N698">
        <f>SUMPRODUCT(MID(0&amp;feed!N656,LARGE(INDEX(ISNUMBER(--MID(feed!N656,ROW($1:$5),1))*
ROW($1:$5),0),ROW($1:$5))+1,1)*10^ROW($1:$5)/10)</f>
        <v>897</v>
      </c>
      <c r="O698">
        <f>SUMPRODUCT(MID(0&amp;feed!O656,LARGE(INDEX(ISNUMBER(--MID(feed!O656,ROW($1:$5),1))*
ROW($1:$5),0),ROW($1:$5))+1,1)*10^ROW($1:$5)/10)</f>
        <v>0</v>
      </c>
      <c r="P698" t="str">
        <f>feed!P656</f>
        <v>Untapped</v>
      </c>
      <c r="Q698">
        <f>IF(P698=0,40, IF(P698="Depleted",0, IF(P698="Near Depletion",10, IF(P698="Plentiful",70, IF(P698="Untapped",90,"Error")))))</f>
        <v>90</v>
      </c>
      <c r="R698" t="str">
        <f>feed!Q656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feed!R656</f>
        <v>Indochina</v>
      </c>
      <c r="U698" t="str">
        <f>feed!S656</f>
        <v>United States</v>
      </c>
      <c r="V69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14056</v>
      </c>
      <c r="W698" t="str">
        <f>feed!U656</f>
        <v>http://blocgame.com/stats.php?id=61298</v>
      </c>
      <c r="X698" s="4">
        <f>SUMPRODUCT(MID(0&amp;feed!V656,LARGE(INDEX(ISNUMBER(--MID(feed!V656,ROW($1:$5),1))*
ROW($1:$5),0),ROW($1:$5))+1,1)*10^ROW($1:$5)/10)</f>
        <v>0</v>
      </c>
      <c r="Y698">
        <f>feed!W656</f>
        <v>0</v>
      </c>
      <c r="Z698" s="4">
        <f>V698-H698*750-K698*375-L698*375</f>
        <v>7306</v>
      </c>
      <c r="AA698" s="8">
        <f>V698/N698</f>
        <v>15.670011148272017</v>
      </c>
      <c r="AB698" s="4">
        <f>N698/6</f>
        <v>149.5</v>
      </c>
      <c r="AC698" s="4">
        <f>V698/6</f>
        <v>2342.6666666666665</v>
      </c>
    </row>
    <row r="699" spans="1:29" hidden="1" x14ac:dyDescent="0.25">
      <c r="A699" t="str">
        <f>feed!A504</f>
        <v>Selayang</v>
      </c>
      <c r="B699" t="str">
        <f>feed!B504</f>
        <v>mhmz89</v>
      </c>
      <c r="C699" t="str">
        <f>feed!C504</f>
        <v>PIRATES</v>
      </c>
      <c r="D699">
        <f>SUMPRODUCT(MID(0&amp;feed!D504,LARGE(INDEX(ISNUMBER(--MID(feed!D504,ROW($1:$19),1))*
ROW($1:$19),0),ROW($1:$19))+1,1)*10^ROW($1:$19)/10)</f>
        <v>41</v>
      </c>
      <c r="E699">
        <f>SUMPRODUCT(MID(0&amp;feed!E504,LARGE(INDEX(ISNUMBER(--MID(feed!E504,ROW($1:$19),1))*
ROW($1:$19),0),ROW($1:$19))+1,1)*10^ROW($1:$19)/10)</f>
        <v>0</v>
      </c>
      <c r="F699" t="str">
        <f>feed!F504</f>
        <v>Korean War surplus</v>
      </c>
      <c r="G699" t="str">
        <f>feed!G504</f>
        <v>Gandhi-like</v>
      </c>
      <c r="H699">
        <f>SUMPRODUCT(MID(0&amp;feed!H504,LARGE(INDEX(ISNUMBER(--MID(feed!H504,ROW($1:$19),1))*
ROW($1:$19),0),ROW($1:$19))+1,1)*10^ROW($1:$19)/10)</f>
        <v>1</v>
      </c>
      <c r="I699" t="str">
        <f>feed!I504</f>
        <v>Good</v>
      </c>
      <c r="J699">
        <f>SUMPRODUCT(MID(0&amp;feed!J504,LARGE(INDEX(ISNUMBER(--MID(feed!J504,ROW($1:$19),1))*
ROW($1:$19),0),ROW($1:$19))+1,1)*10^ROW($1:$19)/10)</f>
        <v>8</v>
      </c>
      <c r="K699">
        <f>SUMPRODUCT(MID(0&amp;feed!K504,LARGE(INDEX(ISNUMBER(--MID(feed!K504,ROW($1:$19),1))*
ROW($1:$19),0),ROW($1:$19))+1,1)*10^ROW($1:$19)/10)</f>
        <v>11</v>
      </c>
      <c r="L699">
        <f>SUMPRODUCT(MID(0&amp;feed!L504,LARGE(INDEX(ISNUMBER(--MID(feed!L504,ROW($1:$19),1))*
ROW($1:$19),0),ROW($1:$19))+1,1)*10^ROW($1:$19)/10)</f>
        <v>6</v>
      </c>
      <c r="M699" t="str">
        <f>feed!M504</f>
        <v>Central Planning</v>
      </c>
      <c r="N699">
        <f>SUMPRODUCT(MID(0&amp;feed!N504,LARGE(INDEX(ISNUMBER(--MID(feed!N504,ROW($1:$5),1))*
ROW($1:$5),0),ROW($1:$5))+1,1)*10^ROW($1:$5)/10)</f>
        <v>1262</v>
      </c>
      <c r="O699">
        <f>SUMPRODUCT(MID(0&amp;feed!O504,LARGE(INDEX(ISNUMBER(--MID(feed!O504,ROW($1:$5),1))*
ROW($1:$5),0),ROW($1:$5))+1,1)*10^ROW($1:$5)/10)</f>
        <v>146</v>
      </c>
      <c r="P699" t="str">
        <f>feed!P504</f>
        <v>Untapped</v>
      </c>
      <c r="Q699">
        <f>IF(P699=0,40, IF(P699="Depleted",0, IF(P699="Near Depletion",10, IF(P699="Plentiful",70, IF(P699="Untapped",90,"Error")))))</f>
        <v>90</v>
      </c>
      <c r="R699" t="str">
        <f>feed!Q504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feed!R504</f>
        <v>East Indies</v>
      </c>
      <c r="U699" t="str">
        <f>feed!S504</f>
        <v>Neutral</v>
      </c>
      <c r="V699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18832</v>
      </c>
      <c r="W699" t="str">
        <f>feed!U504</f>
        <v>http://blocgame.com/stats.php?id=60642</v>
      </c>
      <c r="X699" s="4">
        <f>SUMPRODUCT(MID(0&amp;feed!V504,LARGE(INDEX(ISNUMBER(--MID(feed!V504,ROW($1:$5),1))*
ROW($1:$5),0),ROW($1:$5))+1,1)*10^ROW($1:$5)/10)</f>
        <v>0</v>
      </c>
      <c r="Y699">
        <f>feed!W504</f>
        <v>0</v>
      </c>
      <c r="Z699" s="4">
        <f>V699-H699*750-K699*375-L699*375</f>
        <v>11707</v>
      </c>
      <c r="AA699" s="8">
        <f>V699/N699</f>
        <v>14.922345483359747</v>
      </c>
      <c r="AB699" s="4">
        <f>N699/6</f>
        <v>210.33333333333334</v>
      </c>
      <c r="AC699" s="4">
        <f>V699/6</f>
        <v>3138.6666666666665</v>
      </c>
    </row>
    <row r="700" spans="1:29" hidden="1" x14ac:dyDescent="0.25">
      <c r="A700" t="str">
        <f>feed!A1012</f>
        <v>LegionCastra</v>
      </c>
      <c r="B700" t="str">
        <f>feed!B1012</f>
        <v>DiabloMeist</v>
      </c>
      <c r="C700" t="str">
        <f>feed!C1012</f>
        <v>PIRATES</v>
      </c>
      <c r="D700">
        <f>SUMPRODUCT(MID(0&amp;feed!D1012,LARGE(INDEX(ISNUMBER(--MID(feed!D1012,ROW($1:$19),1))*
ROW($1:$19),0),ROW($1:$19))+1,1)*10^ROW($1:$19)/10)</f>
        <v>25</v>
      </c>
      <c r="E700">
        <f>SUMPRODUCT(MID(0&amp;feed!E1012,LARGE(INDEX(ISNUMBER(--MID(feed!E1012,ROW($1:$19),1))*
ROW($1:$19),0),ROW($1:$19))+1,1)*10^ROW($1:$19)/10)</f>
        <v>0</v>
      </c>
      <c r="F700" t="str">
        <f>feed!F1012</f>
        <v>First World War surplus</v>
      </c>
      <c r="G700" t="str">
        <f>feed!G1012</f>
        <v>Good</v>
      </c>
      <c r="H700">
        <f>SUMPRODUCT(MID(0&amp;feed!H1012,LARGE(INDEX(ISNUMBER(--MID(feed!H1012,ROW($1:$19),1))*
ROW($1:$19),0),ROW($1:$19))+1,1)*10^ROW($1:$19)/10)</f>
        <v>1</v>
      </c>
      <c r="I700" t="str">
        <f>feed!I1012</f>
        <v>Standard</v>
      </c>
      <c r="J700">
        <f>SUMPRODUCT(MID(0&amp;feed!J1012,LARGE(INDEX(ISNUMBER(--MID(feed!J1012,ROW($1:$19),1))*
ROW($1:$19),0),ROW($1:$19))+1,1)*10^ROW($1:$19)/10)</f>
        <v>7</v>
      </c>
      <c r="K700">
        <f>SUMPRODUCT(MID(0&amp;feed!K1012,LARGE(INDEX(ISNUMBER(--MID(feed!K1012,ROW($1:$19),1))*
ROW($1:$19),0),ROW($1:$19))+1,1)*10^ROW($1:$19)/10)</f>
        <v>2</v>
      </c>
      <c r="L700">
        <f>SUMPRODUCT(MID(0&amp;feed!L1012,LARGE(INDEX(ISNUMBER(--MID(feed!L1012,ROW($1:$19),1))*
ROW($1:$19),0),ROW($1:$19))+1,1)*10^ROW($1:$19)/10)</f>
        <v>1</v>
      </c>
      <c r="M700" t="str">
        <f>feed!M1012</f>
        <v>Central Planning</v>
      </c>
      <c r="N700">
        <f>SUMPRODUCT(MID(0&amp;feed!N1012,LARGE(INDEX(ISNUMBER(--MID(feed!N1012,ROW($1:$5),1))*
ROW($1:$5),0),ROW($1:$5))+1,1)*10^ROW($1:$5)/10)</f>
        <v>352</v>
      </c>
      <c r="O700">
        <f>SUMPRODUCT(MID(0&amp;feed!O1012,LARGE(INDEX(ISNUMBER(--MID(feed!O1012,ROW($1:$5),1))*
ROW($1:$5),0),ROW($1:$5))+1,1)*10^ROW($1:$5)/10)</f>
        <v>332</v>
      </c>
      <c r="P700" t="str">
        <f>feed!P1012</f>
        <v>Untapped</v>
      </c>
      <c r="Q700">
        <f>IF(P700=0,40, IF(P700="Depleted",0, IF(P700="Near Depletion",10, IF(P700="Plentiful",70, IF(P700="Untapped",90,"Error")))))</f>
        <v>90</v>
      </c>
      <c r="R700" t="str">
        <f>feed!Q1012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feed!R1012</f>
        <v>Pacific Rim</v>
      </c>
      <c r="U700" t="str">
        <f>feed!S1012</f>
        <v>Neutral</v>
      </c>
      <c r="V700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700" t="str">
        <f>feed!U1012</f>
        <v>http://blocgame.com/stats.php?id=65668</v>
      </c>
      <c r="X700" s="4">
        <f>SUMPRODUCT(MID(0&amp;feed!V1012,LARGE(INDEX(ISNUMBER(--MID(feed!V1012,ROW($1:$5),1))*
ROW($1:$5),0),ROW($1:$5))+1,1)*10^ROW($1:$5)/10)</f>
        <v>0</v>
      </c>
      <c r="Y700">
        <f>feed!W1012</f>
        <v>0</v>
      </c>
      <c r="Z700" s="4">
        <f>V700-H700*750-K700*375-L700*375</f>
        <v>20602</v>
      </c>
      <c r="AA700" s="8">
        <f>V700/N700</f>
        <v>63.855113636363633</v>
      </c>
      <c r="AB700" s="4">
        <f>N700/6</f>
        <v>58.666666666666664</v>
      </c>
      <c r="AC700" s="4">
        <f>V700/6</f>
        <v>3746.1666666666665</v>
      </c>
    </row>
    <row r="701" spans="1:29" hidden="1" x14ac:dyDescent="0.25">
      <c r="A701" t="str">
        <f>feed!A899</f>
        <v>Soviet Nihon</v>
      </c>
      <c r="B701" t="str">
        <f>feed!B899</f>
        <v>Sakurai</v>
      </c>
      <c r="C701" t="str">
        <f>feed!C899</f>
        <v>New Pacific Order</v>
      </c>
      <c r="D701">
        <f>SUMPRODUCT(MID(0&amp;feed!D899,LARGE(INDEX(ISNUMBER(--MID(feed!D899,ROW($1:$19),1))*
ROW($1:$19),0),ROW($1:$19))+1,1)*10^ROW($1:$19)/10)</f>
        <v>41</v>
      </c>
      <c r="E701">
        <f>SUMPRODUCT(MID(0&amp;feed!E899,LARGE(INDEX(ISNUMBER(--MID(feed!E899,ROW($1:$19),1))*
ROW($1:$19),0),ROW($1:$19))+1,1)*10^ROW($1:$19)/10)</f>
        <v>0</v>
      </c>
      <c r="F701" t="str">
        <f>feed!F899</f>
        <v>Second World War surplus</v>
      </c>
      <c r="G701" t="str">
        <f>feed!G899</f>
        <v>Gandhi-like</v>
      </c>
      <c r="H701">
        <f>SUMPRODUCT(MID(0&amp;feed!H899,LARGE(INDEX(ISNUMBER(--MID(feed!H899,ROW($1:$19),1))*
ROW($1:$19),0),ROW($1:$19))+1,1)*10^ROW($1:$19)/10)</f>
        <v>1</v>
      </c>
      <c r="I701" t="str">
        <f>feed!I899</f>
        <v>Poor</v>
      </c>
      <c r="J701">
        <f>SUMPRODUCT(MID(0&amp;feed!J899,LARGE(INDEX(ISNUMBER(--MID(feed!J899,ROW($1:$19),1))*
ROW($1:$19),0),ROW($1:$19))+1,1)*10^ROW($1:$19)/10)</f>
        <v>7</v>
      </c>
      <c r="K701">
        <f>SUMPRODUCT(MID(0&amp;feed!K899,LARGE(INDEX(ISNUMBER(--MID(feed!K899,ROW($1:$19),1))*
ROW($1:$19),0),ROW($1:$19))+1,1)*10^ROW($1:$19)/10)</f>
        <v>3</v>
      </c>
      <c r="L701">
        <f>SUMPRODUCT(MID(0&amp;feed!L899,LARGE(INDEX(ISNUMBER(--MID(feed!L899,ROW($1:$19),1))*
ROW($1:$19),0),ROW($1:$19))+1,1)*10^ROW($1:$19)/10)</f>
        <v>2</v>
      </c>
      <c r="M701" t="str">
        <f>feed!M899</f>
        <v>Central Planning</v>
      </c>
      <c r="N701">
        <f>SUMPRODUCT(MID(0&amp;feed!N899,LARGE(INDEX(ISNUMBER(--MID(feed!N899,ROW($1:$5),1))*
ROW($1:$5),0),ROW($1:$5))+1,1)*10^ROW($1:$5)/10)</f>
        <v>443</v>
      </c>
      <c r="O701">
        <f>SUMPRODUCT(MID(0&amp;feed!O899,LARGE(INDEX(ISNUMBER(--MID(feed!O899,ROW($1:$5),1))*
ROW($1:$5),0),ROW($1:$5))+1,1)*10^ROW($1:$5)/10)</f>
        <v>2</v>
      </c>
      <c r="P701" t="str">
        <f>feed!P899</f>
        <v>Untapped</v>
      </c>
      <c r="Q701">
        <f>IF(P701=0,40, IF(P701="Depleted",0, IF(P701="Near Depletion",10, IF(P701="Plentiful",70, IF(P701="Untapped",90,"Error")))))</f>
        <v>90</v>
      </c>
      <c r="R701" t="str">
        <f>feed!Q899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feed!R899</f>
        <v>Pacific Rim</v>
      </c>
      <c r="U701" t="str">
        <f>feed!S899</f>
        <v>Soviet Union</v>
      </c>
      <c r="V701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20398</v>
      </c>
      <c r="W701" t="str">
        <f>feed!U899</f>
        <v>http://blocgame.com/stats.php?id=65086</v>
      </c>
      <c r="X701" s="4">
        <f>SUMPRODUCT(MID(0&amp;feed!V899,LARGE(INDEX(ISNUMBER(--MID(feed!V899,ROW($1:$5),1))*
ROW($1:$5),0),ROW($1:$5))+1,1)*10^ROW($1:$5)/10)</f>
        <v>0</v>
      </c>
      <c r="Y701">
        <f>feed!W899</f>
        <v>0</v>
      </c>
      <c r="Z701" s="4">
        <f>V701-H701*750-K701*375-L701*375</f>
        <v>17773</v>
      </c>
      <c r="AA701" s="8">
        <f>V701/N701</f>
        <v>46.045146726862299</v>
      </c>
      <c r="AB701" s="4">
        <f>N701/6</f>
        <v>73.833333333333329</v>
      </c>
      <c r="AC701" s="4">
        <f>V701/6</f>
        <v>3399.6666666666665</v>
      </c>
    </row>
    <row r="702" spans="1:29" hidden="1" x14ac:dyDescent="0.25">
      <c r="A702" t="str">
        <f>feed!A397</f>
        <v>Samsayum</v>
      </c>
      <c r="B702" t="str">
        <f>feed!B397</f>
        <v>Kadetdeen86</v>
      </c>
      <c r="C702" t="str">
        <f>feed!C397</f>
        <v>SPQR</v>
      </c>
      <c r="D702">
        <f>SUMPRODUCT(MID(0&amp;feed!D397,LARGE(INDEX(ISNUMBER(--MID(feed!D397,ROW($1:$19),1))*
ROW($1:$19),0),ROW($1:$19))+1,1)*10^ROW($1:$19)/10)</f>
        <v>39</v>
      </c>
      <c r="E702">
        <f>SUMPRODUCT(MID(0&amp;feed!E397,LARGE(INDEX(ISNUMBER(--MID(feed!E397,ROW($1:$19),1))*
ROW($1:$19),0),ROW($1:$19))+1,1)*10^ROW($1:$19)/10)</f>
        <v>2</v>
      </c>
      <c r="F702" t="str">
        <f>feed!F397</f>
        <v>Second World War surplus</v>
      </c>
      <c r="G702" t="str">
        <f>feed!G397</f>
        <v>Gandhi-like</v>
      </c>
      <c r="H702">
        <f>SUMPRODUCT(MID(0&amp;feed!H397,LARGE(INDEX(ISNUMBER(--MID(feed!H397,ROW($1:$19),1))*
ROW($1:$19),0),ROW($1:$19))+1,1)*10^ROW($1:$19)/10)</f>
        <v>1</v>
      </c>
      <c r="I702" t="str">
        <f>feed!I397</f>
        <v>Good</v>
      </c>
      <c r="J702">
        <f>SUMPRODUCT(MID(0&amp;feed!J397,LARGE(INDEX(ISNUMBER(--MID(feed!J397,ROW($1:$19),1))*
ROW($1:$19),0),ROW($1:$19))+1,1)*10^ROW($1:$19)/10)</f>
        <v>7</v>
      </c>
      <c r="K702">
        <f>SUMPRODUCT(MID(0&amp;feed!K397,LARGE(INDEX(ISNUMBER(--MID(feed!K397,ROW($1:$19),1))*
ROW($1:$19),0),ROW($1:$19))+1,1)*10^ROW($1:$19)/10)</f>
        <v>16</v>
      </c>
      <c r="L702">
        <f>SUMPRODUCT(MID(0&amp;feed!L397,LARGE(INDEX(ISNUMBER(--MID(feed!L397,ROW($1:$19),1))*
ROW($1:$19),0),ROW($1:$19))+1,1)*10^ROW($1:$19)/10)</f>
        <v>7</v>
      </c>
      <c r="M702" t="str">
        <f>feed!M397</f>
        <v>Mixed Economy</v>
      </c>
      <c r="N702">
        <f>SUMPRODUCT(MID(0&amp;feed!N397,LARGE(INDEX(ISNUMBER(--MID(feed!N397,ROW($1:$5),1))*
ROW($1:$5),0),ROW($1:$5))+1,1)*10^ROW($1:$5)/10)</f>
        <v>1672</v>
      </c>
      <c r="O702">
        <f>SUMPRODUCT(MID(0&amp;feed!O397,LARGE(INDEX(ISNUMBER(--MID(feed!O397,ROW($1:$5),1))*
ROW($1:$5),0),ROW($1:$5))+1,1)*10^ROW($1:$5)/10)</f>
        <v>273</v>
      </c>
      <c r="P702" t="str">
        <f>feed!P397</f>
        <v>Near Depletion</v>
      </c>
      <c r="Q702">
        <f>IF(P702=0,40, IF(P702="Depleted",0, IF(P702="Near Depletion",10, IF(P702="Plentiful",70, IF(P702="Untapped",90,"Error")))))</f>
        <v>10</v>
      </c>
      <c r="R702" t="str">
        <f>feed!Q397</f>
        <v>Large</v>
      </c>
      <c r="S702">
        <f>IF(R702="None",0, IF(R702="Meagre",1.5, IF(R702="Small",3, IF(R702="Mediocre",4.5, IF(R702="Somewhat Large",6, IF(R702="Large",7.5, IF(R702="Powerful",9, IF(R702="Very Powerful",10,"Error"))))))))</f>
        <v>7.5</v>
      </c>
      <c r="T702" t="str">
        <f>feed!R397</f>
        <v>East Indies</v>
      </c>
      <c r="U702" t="str">
        <f>feed!S397</f>
        <v>Soviet Union</v>
      </c>
      <c r="V702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19472</v>
      </c>
      <c r="W702" t="str">
        <f>feed!U397</f>
        <v>http://blocgame.com/stats.php?id=63640</v>
      </c>
      <c r="X702" s="4">
        <f>SUMPRODUCT(MID(0&amp;feed!V397,LARGE(INDEX(ISNUMBER(--MID(feed!V397,ROW($1:$5),1))*
ROW($1:$5),0),ROW($1:$5))+1,1)*10^ROW($1:$5)/10)</f>
        <v>0</v>
      </c>
      <c r="Y702">
        <f>feed!W397</f>
        <v>0</v>
      </c>
      <c r="Z702" s="4">
        <f>V702-H702*750-K702*375-L702*375</f>
        <v>10097</v>
      </c>
      <c r="AA702" s="8">
        <f>V702/N702</f>
        <v>11.645933014354068</v>
      </c>
      <c r="AB702" s="4">
        <f>N702/6</f>
        <v>278.66666666666669</v>
      </c>
      <c r="AC702" s="4">
        <f>V702/6</f>
        <v>3245.3333333333335</v>
      </c>
    </row>
    <row r="703" spans="1:29" hidden="1" x14ac:dyDescent="0.25">
      <c r="A703" t="str">
        <f>feed!A133</f>
        <v>Shinystan</v>
      </c>
      <c r="B703" t="str">
        <f>feed!B133</f>
        <v>He Who Wears No Pants</v>
      </c>
      <c r="C703" t="str">
        <f>feed!C133</f>
        <v>The Order</v>
      </c>
      <c r="D703">
        <f>SUMPRODUCT(MID(0&amp;feed!D133,LARGE(INDEX(ISNUMBER(--MID(feed!D133,ROW($1:$19),1))*
ROW($1:$19),0),ROW($1:$19))+1,1)*10^ROW($1:$19)/10)</f>
        <v>30</v>
      </c>
      <c r="E703">
        <f>SUMPRODUCT(MID(0&amp;feed!E133,LARGE(INDEX(ISNUMBER(--MID(feed!E133,ROW($1:$19),1))*
ROW($1:$19),0),ROW($1:$19))+1,1)*10^ROW($1:$19)/10)</f>
        <v>0</v>
      </c>
      <c r="F703" t="str">
        <f>feed!F133</f>
        <v>Second World War surplus</v>
      </c>
      <c r="G703" t="str">
        <f>feed!G133</f>
        <v>Angelic</v>
      </c>
      <c r="H703">
        <f>SUMPRODUCT(MID(0&amp;feed!H133,LARGE(INDEX(ISNUMBER(--MID(feed!H133,ROW($1:$19),1))*
ROW($1:$19),0),ROW($1:$19))+1,1)*10^ROW($1:$19)/10)</f>
        <v>1</v>
      </c>
      <c r="I703" t="str">
        <f>feed!I133</f>
        <v>Elite</v>
      </c>
      <c r="J703">
        <f>SUMPRODUCT(MID(0&amp;feed!J133,LARGE(INDEX(ISNUMBER(--MID(feed!J133,ROW($1:$19),1))*
ROW($1:$19),0),ROW($1:$19))+1,1)*10^ROW($1:$19)/10)</f>
        <v>7</v>
      </c>
      <c r="K703">
        <f>SUMPRODUCT(MID(0&amp;feed!K133,LARGE(INDEX(ISNUMBER(--MID(feed!K133,ROW($1:$19),1))*
ROW($1:$19),0),ROW($1:$19))+1,1)*10^ROW($1:$19)/10)</f>
        <v>12</v>
      </c>
      <c r="L703">
        <f>SUMPRODUCT(MID(0&amp;feed!L133,LARGE(INDEX(ISNUMBER(--MID(feed!L133,ROW($1:$19),1))*
ROW($1:$19),0),ROW($1:$19))+1,1)*10^ROW($1:$19)/10)</f>
        <v>5</v>
      </c>
      <c r="M703" t="str">
        <f>feed!M133</f>
        <v>Mixed Economy</v>
      </c>
      <c r="N703">
        <f>SUMPRODUCT(MID(0&amp;feed!N133,LARGE(INDEX(ISNUMBER(--MID(feed!N133,ROW($1:$5),1))*
ROW($1:$5),0),ROW($1:$5))+1,1)*10^ROW($1:$5)/10)</f>
        <v>2981</v>
      </c>
      <c r="O703">
        <f>SUMPRODUCT(MID(0&amp;feed!O133,LARGE(INDEX(ISNUMBER(--MID(feed!O133,ROW($1:$5),1))*
ROW($1:$5),0),ROW($1:$5))+1,1)*10^ROW($1:$5)/10)</f>
        <v>278</v>
      </c>
      <c r="P703">
        <f>feed!P133</f>
        <v>0</v>
      </c>
      <c r="Q703">
        <f>IF(P703=0,40, IF(P703="Depleted",0, IF(P703="Near Depletion",10, IF(P703="Plentiful",70, IF(P703="Untapped",90,"Error")))))</f>
        <v>40</v>
      </c>
      <c r="R703" t="str">
        <f>feed!Q133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feed!R133</f>
        <v>Caribbean</v>
      </c>
      <c r="U703" t="str">
        <f>feed!S133</f>
        <v>Neutral</v>
      </c>
      <c r="V70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703" t="str">
        <f>feed!U133</f>
        <v>http://blocgame.com/stats.php?id=63522</v>
      </c>
      <c r="X703" s="4">
        <f>SUMPRODUCT(MID(0&amp;feed!V133,LARGE(INDEX(ISNUMBER(--MID(feed!V133,ROW($1:$5),1))*
ROW($1:$5),0),ROW($1:$5))+1,1)*10^ROW($1:$5)/10)</f>
        <v>0</v>
      </c>
      <c r="Y703">
        <f>feed!W133</f>
        <v>0</v>
      </c>
      <c r="Z703" s="4">
        <f>V703-H703*750-K703*375-L703*375</f>
        <v>4206</v>
      </c>
      <c r="AA703" s="8">
        <f>V703/N703</f>
        <v>3.8010734652801075</v>
      </c>
      <c r="AB703" s="4">
        <f>N703/6</f>
        <v>496.83333333333331</v>
      </c>
      <c r="AC703" s="4">
        <f>V703/6</f>
        <v>1888.5</v>
      </c>
    </row>
    <row r="704" spans="1:29" x14ac:dyDescent="0.25">
      <c r="A704" t="str">
        <f>feed!A1125</f>
        <v>Sunited Tates</v>
      </c>
      <c r="B704" t="str">
        <f>feed!B1125</f>
        <v>Arack Bobama</v>
      </c>
      <c r="C704">
        <f>feed!C1125</f>
        <v>0</v>
      </c>
      <c r="D704">
        <f>SUMPRODUCT(MID(0&amp;feed!D1125,LARGE(INDEX(ISNUMBER(--MID(feed!D1125,ROW($1:$19),1))*
ROW($1:$19),0),ROW($1:$19))+1,1)*10^ROW($1:$19)/10)</f>
        <v>20</v>
      </c>
      <c r="E704">
        <f>SUMPRODUCT(MID(0&amp;feed!E1125,LARGE(INDEX(ISNUMBER(--MID(feed!E1125,ROW($1:$19),1))*
ROW($1:$19),0),ROW($1:$19))+1,1)*10^ROW($1:$19)/10)</f>
        <v>0</v>
      </c>
      <c r="F704" t="str">
        <f>feed!F1125</f>
        <v>Finest of the 19th century</v>
      </c>
      <c r="G704" t="str">
        <f>feed!G1125</f>
        <v>Normal</v>
      </c>
      <c r="H704">
        <f>SUMPRODUCT(MID(0&amp;feed!H1125,LARGE(INDEX(ISNUMBER(--MID(feed!H1125,ROW($1:$19),1))*
ROW($1:$19),0),ROW($1:$19))+1,1)*10^ROW($1:$19)/10)</f>
        <v>0</v>
      </c>
      <c r="I704" t="str">
        <f>feed!I1125</f>
        <v>Standard</v>
      </c>
      <c r="J704">
        <f>SUMPRODUCT(MID(0&amp;feed!J1125,LARGE(INDEX(ISNUMBER(--MID(feed!J1125,ROW($1:$19),1))*
ROW($1:$19),0),ROW($1:$19))+1,1)*10^ROW($1:$19)/10)</f>
        <v>4</v>
      </c>
      <c r="K704">
        <f>SUMPRODUCT(MID(0&amp;feed!K1125,LARGE(INDEX(ISNUMBER(--MID(feed!K1125,ROW($1:$19),1))*
ROW($1:$19),0),ROW($1:$19))+1,1)*10^ROW($1:$19)/10)</f>
        <v>2</v>
      </c>
      <c r="L704">
        <f>SUMPRODUCT(MID(0&amp;feed!L1125,LARGE(INDEX(ISNUMBER(--MID(feed!L1125,ROW($1:$19),1))*
ROW($1:$19),0),ROW($1:$19))+1,1)*10^ROW($1:$19)/10)</f>
        <v>0</v>
      </c>
      <c r="M704" t="str">
        <f>feed!M1125</f>
        <v>Mixed Economy</v>
      </c>
      <c r="N704">
        <f>SUMPRODUCT(MID(0&amp;feed!N1125,LARGE(INDEX(ISNUMBER(--MID(feed!N1125,ROW($1:$5),1))*
ROW($1:$5),0),ROW($1:$5))+1,1)*10^ROW($1:$5)/10)</f>
        <v>311</v>
      </c>
      <c r="O704">
        <f>SUMPRODUCT(MID(0&amp;feed!O1125,LARGE(INDEX(ISNUMBER(--MID(feed!O1125,ROW($1:$5),1))*
ROW($1:$5),0),ROW($1:$5))+1,1)*10^ROW($1:$5)/10)</f>
        <v>0</v>
      </c>
      <c r="P704" t="str">
        <f>feed!P1125</f>
        <v>Untapped</v>
      </c>
      <c r="Q704">
        <f>IF(P704=0,40, IF(P704="Depleted",0, IF(P704="Near Depletion",10, IF(P704="Plentiful",70, IF(P704="Untapped",90,"Error")))))</f>
        <v>90</v>
      </c>
      <c r="R704" t="str">
        <f>feed!Q1125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feed!R1125</f>
        <v>China</v>
      </c>
      <c r="U704" t="str">
        <f>feed!S1125</f>
        <v>United States</v>
      </c>
      <c r="V704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704" t="str">
        <f>feed!U1125</f>
        <v>http://blocgame.com/stats.php?id=65709</v>
      </c>
      <c r="X704" s="4">
        <f>SUMPRODUCT(MID(0&amp;feed!V1125,LARGE(INDEX(ISNUMBER(--MID(feed!V1125,ROW($1:$5),1))*
ROW($1:$5),0),ROW($1:$5))+1,1)*10^ROW($1:$5)/10)</f>
        <v>0</v>
      </c>
      <c r="Y704">
        <f>feed!W1125</f>
        <v>0</v>
      </c>
      <c r="Z704" s="4">
        <f>V704-H704*750-K704*375-L704*375</f>
        <v>19450</v>
      </c>
      <c r="AA704" s="8">
        <f>V704/N704</f>
        <v>64.951768488745984</v>
      </c>
      <c r="AB704" s="4">
        <f>N704/6</f>
        <v>51.833333333333336</v>
      </c>
      <c r="AC704" s="4">
        <f>V704/6</f>
        <v>3366.6666666666665</v>
      </c>
    </row>
    <row r="705" spans="1:29" hidden="1" x14ac:dyDescent="0.25">
      <c r="A705" t="str">
        <f>feed!A756</f>
        <v>Scorchweldia</v>
      </c>
      <c r="B705" t="str">
        <f>feed!B756</f>
        <v>starcam19</v>
      </c>
      <c r="C705">
        <f>feed!C756</f>
        <v>0</v>
      </c>
      <c r="D705">
        <f>SUMPRODUCT(MID(0&amp;feed!D756,LARGE(INDEX(ISNUMBER(--MID(feed!D756,ROW($1:$19),1))*
ROW($1:$19),0),ROW($1:$19))+1,1)*10^ROW($1:$19)/10)</f>
        <v>17</v>
      </c>
      <c r="E705">
        <f>SUMPRODUCT(MID(0&amp;feed!E756,LARGE(INDEX(ISNUMBER(--MID(feed!E756,ROW($1:$19),1))*
ROW($1:$19),0),ROW($1:$19))+1,1)*10^ROW($1:$19)/10)</f>
        <v>0</v>
      </c>
      <c r="F705" t="str">
        <f>feed!F756</f>
        <v>First World War surplus</v>
      </c>
      <c r="G705" t="str">
        <f>feed!G756</f>
        <v>Nice</v>
      </c>
      <c r="H705">
        <f>SUMPRODUCT(MID(0&amp;feed!H756,LARGE(INDEX(ISNUMBER(--MID(feed!H756,ROW($1:$19),1))*
ROW($1:$19),0),ROW($1:$19))+1,1)*10^ROW($1:$19)/10)</f>
        <v>1</v>
      </c>
      <c r="I705" t="str">
        <f>feed!I756</f>
        <v>Elite</v>
      </c>
      <c r="J705">
        <f>SUMPRODUCT(MID(0&amp;feed!J756,LARGE(INDEX(ISNUMBER(--MID(feed!J756,ROW($1:$19),1))*
ROW($1:$19),0),ROW($1:$19))+1,1)*10^ROW($1:$19)/10)</f>
        <v>6</v>
      </c>
      <c r="K705">
        <f>SUMPRODUCT(MID(0&amp;feed!K756,LARGE(INDEX(ISNUMBER(--MID(feed!K756,ROW($1:$19),1))*
ROW($1:$19),0),ROW($1:$19))+1,1)*10^ROW($1:$19)/10)</f>
        <v>5</v>
      </c>
      <c r="L705">
        <f>SUMPRODUCT(MID(0&amp;feed!L756,LARGE(INDEX(ISNUMBER(--MID(feed!L756,ROW($1:$19),1))*
ROW($1:$19),0),ROW($1:$19))+1,1)*10^ROW($1:$19)/10)</f>
        <v>3</v>
      </c>
      <c r="M705" t="str">
        <f>feed!M756</f>
        <v>Central Planning</v>
      </c>
      <c r="N705">
        <f>SUMPRODUCT(MID(0&amp;feed!N756,LARGE(INDEX(ISNUMBER(--MID(feed!N756,ROW($1:$5),1))*
ROW($1:$5),0),ROW($1:$5))+1,1)*10^ROW($1:$5)/10)</f>
        <v>682</v>
      </c>
      <c r="O705">
        <f>SUMPRODUCT(MID(0&amp;feed!O756,LARGE(INDEX(ISNUMBER(--MID(feed!O756,ROW($1:$5),1))*
ROW($1:$5),0),ROW($1:$5))+1,1)*10^ROW($1:$5)/10)</f>
        <v>133</v>
      </c>
      <c r="P705" t="str">
        <f>feed!P756</f>
        <v>Untapped</v>
      </c>
      <c r="Q705">
        <f>IF(P705=0,40, IF(P705="Depleted",0, IF(P705="Near Depletion",10, IF(P705="Plentiful",70, IF(P705="Untapped",90,"Error")))))</f>
        <v>90</v>
      </c>
      <c r="R705" t="str">
        <f>feed!Q756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feed!R756</f>
        <v>Pacific Rim</v>
      </c>
      <c r="U705" t="str">
        <f>feed!S756</f>
        <v>Neutral</v>
      </c>
      <c r="V70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11095</v>
      </c>
      <c r="W705" t="str">
        <f>feed!U756</f>
        <v>http://blocgame.com/stats.php?id=65201</v>
      </c>
      <c r="X705" s="4">
        <f>SUMPRODUCT(MID(0&amp;feed!V756,LARGE(INDEX(ISNUMBER(--MID(feed!V756,ROW($1:$5),1))*
ROW($1:$5),0),ROW($1:$5))+1,1)*10^ROW($1:$5)/10)</f>
        <v>0</v>
      </c>
      <c r="Y705">
        <f>feed!W756</f>
        <v>0</v>
      </c>
      <c r="Z705" s="4">
        <f>V705-H705*750-K705*375-L705*375</f>
        <v>7345</v>
      </c>
      <c r="AA705" s="8">
        <f>V705/N705</f>
        <v>16.268328445747802</v>
      </c>
      <c r="AB705" s="4">
        <f>N705/6</f>
        <v>113.66666666666667</v>
      </c>
      <c r="AC705" s="4">
        <f>V705/6</f>
        <v>1849.1666666666667</v>
      </c>
    </row>
    <row r="706" spans="1:29" hidden="1" x14ac:dyDescent="0.25">
      <c r="A706" t="str">
        <f>feed!A281</f>
        <v>white shadow</v>
      </c>
      <c r="B706" t="str">
        <f>feed!B281</f>
        <v>White Shadow</v>
      </c>
      <c r="C706" t="str">
        <f>feed!C281</f>
        <v>The Order</v>
      </c>
      <c r="D706">
        <f>SUMPRODUCT(MID(0&amp;feed!D281,LARGE(INDEX(ISNUMBER(--MID(feed!D281,ROW($1:$19),1))*
ROW($1:$19),0),ROW($1:$19))+1,1)*10^ROW($1:$19)/10)</f>
        <v>61</v>
      </c>
      <c r="E706">
        <f>SUMPRODUCT(MID(0&amp;feed!E281,LARGE(INDEX(ISNUMBER(--MID(feed!E281,ROW($1:$19),1))*
ROW($1:$19),0),ROW($1:$19))+1,1)*10^ROW($1:$19)/10)</f>
        <v>0</v>
      </c>
      <c r="F706" t="str">
        <f>feed!F281</f>
        <v>Second World War surplus</v>
      </c>
      <c r="G706" t="str">
        <f>feed!G281</f>
        <v>Gandhi-like</v>
      </c>
      <c r="H706">
        <f>SUMPRODUCT(MID(0&amp;feed!H281,LARGE(INDEX(ISNUMBER(--MID(feed!H281,ROW($1:$19),1))*
ROW($1:$19),0),ROW($1:$19))+1,1)*10^ROW($1:$19)/10)</f>
        <v>1</v>
      </c>
      <c r="I706" t="str">
        <f>feed!I281</f>
        <v>Standard</v>
      </c>
      <c r="J706">
        <f>SUMPRODUCT(MID(0&amp;feed!J281,LARGE(INDEX(ISNUMBER(--MID(feed!J281,ROW($1:$19),1))*
ROW($1:$19),0),ROW($1:$19))+1,1)*10^ROW($1:$19)/10)</f>
        <v>6</v>
      </c>
      <c r="K706">
        <f>SUMPRODUCT(MID(0&amp;feed!K281,LARGE(INDEX(ISNUMBER(--MID(feed!K281,ROW($1:$19),1))*
ROW($1:$19),0),ROW($1:$19))+1,1)*10^ROW($1:$19)/10)</f>
        <v>24</v>
      </c>
      <c r="L706">
        <f>SUMPRODUCT(MID(0&amp;feed!L281,LARGE(INDEX(ISNUMBER(--MID(feed!L281,ROW($1:$19),1))*
ROW($1:$19),0),ROW($1:$19))+1,1)*10^ROW($1:$19)/10)</f>
        <v>10</v>
      </c>
      <c r="M706" t="str">
        <f>feed!M281</f>
        <v>Free Market</v>
      </c>
      <c r="N706">
        <f>SUMPRODUCT(MID(0&amp;feed!N281,LARGE(INDEX(ISNUMBER(--MID(feed!N281,ROW($1:$5),1))*
ROW($1:$5),0),ROW($1:$5))+1,1)*10^ROW($1:$5)/10)</f>
        <v>2106</v>
      </c>
      <c r="O706">
        <f>SUMPRODUCT(MID(0&amp;feed!O281,LARGE(INDEX(ISNUMBER(--MID(feed!O281,ROW($1:$5),1))*
ROW($1:$5),0),ROW($1:$5))+1,1)*10^ROW($1:$5)/10)</f>
        <v>1569</v>
      </c>
      <c r="P706" t="str">
        <f>feed!P281</f>
        <v>Untapped</v>
      </c>
      <c r="Q706">
        <f>IF(P706=0,40, IF(P706="Depleted",0, IF(P706="Near Depletion",10, IF(P706="Plentiful",70, IF(P706="Untapped",90,"Error")))))</f>
        <v>90</v>
      </c>
      <c r="R706" t="str">
        <f>feed!Q281</f>
        <v>Somewhat Large</v>
      </c>
      <c r="S706">
        <f>IF(R706="None",0, IF(R706="Meagre",1.5, IF(R706="Small",3, IF(R706="Mediocre",4.5, IF(R706="Somewhat Large",6, IF(R706="Large",7.5, IF(R706="Powerful",9, IF(R706="Very Powerful",10,"Error"))))))))</f>
        <v>6</v>
      </c>
      <c r="T706" t="str">
        <f>feed!R281</f>
        <v>Persia</v>
      </c>
      <c r="U706" t="str">
        <f>feed!S281</f>
        <v>United States</v>
      </c>
      <c r="V706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20095</v>
      </c>
      <c r="W706" t="str">
        <f>feed!U281</f>
        <v>http://blocgame.com/stats.php?id=55012</v>
      </c>
      <c r="X706" s="4">
        <f>SUMPRODUCT(MID(0&amp;feed!V281,LARGE(INDEX(ISNUMBER(--MID(feed!V281,ROW($1:$5),1))*
ROW($1:$5),0),ROW($1:$5))+1,1)*10^ROW($1:$5)/10)</f>
        <v>0</v>
      </c>
      <c r="Y706">
        <f>feed!W281</f>
        <v>0</v>
      </c>
      <c r="Z706" s="4">
        <f>V706-H706*750-K706*375-L706*375</f>
        <v>6595</v>
      </c>
      <c r="AA706" s="8">
        <f>V706/N706</f>
        <v>9.5417853751187085</v>
      </c>
      <c r="AB706" s="4">
        <f>N706/6</f>
        <v>351</v>
      </c>
      <c r="AC706" s="4">
        <f>V706/6</f>
        <v>3349.1666666666665</v>
      </c>
    </row>
    <row r="707" spans="1:29" hidden="1" x14ac:dyDescent="0.25">
      <c r="A707" t="str">
        <f>feed!A644</f>
        <v>Iraqghanistan</v>
      </c>
      <c r="B707" t="str">
        <f>feed!B644</f>
        <v>an unwashed arab.</v>
      </c>
      <c r="C707" t="str">
        <f>feed!C644</f>
        <v>The Khilafah</v>
      </c>
      <c r="D707">
        <f>SUMPRODUCT(MID(0&amp;feed!D644,LARGE(INDEX(ISNUMBER(--MID(feed!D644,ROW($1:$19),1))*
ROW($1:$19),0),ROW($1:$19))+1,1)*10^ROW($1:$19)/10)</f>
        <v>0</v>
      </c>
      <c r="E707">
        <f>SUMPRODUCT(MID(0&amp;feed!E644,LARGE(INDEX(ISNUMBER(--MID(feed!E644,ROW($1:$19),1))*
ROW($1:$19),0),ROW($1:$19))+1,1)*10^ROW($1:$19)/10)</f>
        <v>0</v>
      </c>
      <c r="F707" t="str">
        <f>feed!F644</f>
        <v>Second World War surplus</v>
      </c>
      <c r="G707" t="str">
        <f>feed!G644</f>
        <v>Isolated</v>
      </c>
      <c r="H707">
        <f>SUMPRODUCT(MID(0&amp;feed!H644,LARGE(INDEX(ISNUMBER(--MID(feed!H644,ROW($1:$19),1))*
ROW($1:$19),0),ROW($1:$19))+1,1)*10^ROW($1:$19)/10)</f>
        <v>1</v>
      </c>
      <c r="I707" t="str">
        <f>feed!I644</f>
        <v>Undisciplined Rabble</v>
      </c>
      <c r="J707">
        <f>SUMPRODUCT(MID(0&amp;feed!J644,LARGE(INDEX(ISNUMBER(--MID(feed!J644,ROW($1:$19),1))*
ROW($1:$19),0),ROW($1:$19))+1,1)*10^ROW($1:$19)/10)</f>
        <v>6</v>
      </c>
      <c r="K707">
        <f>SUMPRODUCT(MID(0&amp;feed!K644,LARGE(INDEX(ISNUMBER(--MID(feed!K644,ROW($1:$19),1))*
ROW($1:$19),0),ROW($1:$19))+1,1)*10^ROW($1:$19)/10)</f>
        <v>9</v>
      </c>
      <c r="L707">
        <f>SUMPRODUCT(MID(0&amp;feed!L644,LARGE(INDEX(ISNUMBER(--MID(feed!L644,ROW($1:$19),1))*
ROW($1:$19),0),ROW($1:$19))+1,1)*10^ROW($1:$19)/10)</f>
        <v>4</v>
      </c>
      <c r="M707" t="str">
        <f>feed!M644</f>
        <v>Mixed Economy</v>
      </c>
      <c r="N707">
        <f>SUMPRODUCT(MID(0&amp;feed!N644,LARGE(INDEX(ISNUMBER(--MID(feed!N644,ROW($1:$5),1))*
ROW($1:$5),0),ROW($1:$5))+1,1)*10^ROW($1:$5)/10)</f>
        <v>915</v>
      </c>
      <c r="O707">
        <f>SUMPRODUCT(MID(0&amp;feed!O644,LARGE(INDEX(ISNUMBER(--MID(feed!O644,ROW($1:$5),1))*
ROW($1:$5),0),ROW($1:$5))+1,1)*10^ROW($1:$5)/10)</f>
        <v>455</v>
      </c>
      <c r="P707" t="str">
        <f>feed!P644</f>
        <v>Plentiful</v>
      </c>
      <c r="Q707">
        <f>IF(P707=0,40, IF(P707="Depleted",0, IF(P707="Near Depletion",10, IF(P707="Plentiful",70, IF(P707="Untapped",90,"Error")))))</f>
        <v>70</v>
      </c>
      <c r="R707" t="str">
        <f>feed!Q644</f>
        <v>Small</v>
      </c>
      <c r="S707">
        <f>IF(R707="None",0, IF(R707="Meagre",1.5, IF(R707="Small",3, IF(R707="Mediocre",4.5, IF(R707="Somewhat Large",6, IF(R707="Large",7.5, IF(R707="Powerful",9, IF(R707="Very Powerful",10,"Error"))))))))</f>
        <v>3</v>
      </c>
      <c r="T707" t="str">
        <f>feed!R644</f>
        <v>Egypt</v>
      </c>
      <c r="U707" t="str">
        <f>feed!S644</f>
        <v>Neutral</v>
      </c>
      <c r="V70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6333</v>
      </c>
      <c r="W707" t="str">
        <f>feed!U644</f>
        <v>http://blocgame.com/stats.php?id=64180</v>
      </c>
      <c r="X707" s="4">
        <f>SUMPRODUCT(MID(0&amp;feed!V644,LARGE(INDEX(ISNUMBER(--MID(feed!V644,ROW($1:$5),1))*
ROW($1:$5),0),ROW($1:$5))+1,1)*10^ROW($1:$5)/10)</f>
        <v>0</v>
      </c>
      <c r="Y707">
        <f>feed!W644</f>
        <v>0</v>
      </c>
      <c r="Z707" s="4">
        <f>V707-H707*750-K707*375-L707*375</f>
        <v>708</v>
      </c>
      <c r="AA707" s="8">
        <f>V707/N707</f>
        <v>6.9213114754098362</v>
      </c>
      <c r="AB707" s="4">
        <f>N707/6</f>
        <v>152.5</v>
      </c>
      <c r="AC707" s="4">
        <f>V707/6</f>
        <v>1055.5</v>
      </c>
    </row>
    <row r="708" spans="1:29" hidden="1" x14ac:dyDescent="0.25">
      <c r="A708" t="str">
        <f>feed!A668</f>
        <v>Clearwater</v>
      </c>
      <c r="B708" t="str">
        <f>feed!B668</f>
        <v>Creedence</v>
      </c>
      <c r="C708">
        <f>feed!C668</f>
        <v>0</v>
      </c>
      <c r="D708">
        <f>SUMPRODUCT(MID(0&amp;feed!D668,LARGE(INDEX(ISNUMBER(--MID(feed!D668,ROW($1:$19),1))*
ROW($1:$19),0),ROW($1:$19))+1,1)*10^ROW($1:$19)/10)</f>
        <v>3</v>
      </c>
      <c r="E708">
        <f>SUMPRODUCT(MID(0&amp;feed!E668,LARGE(INDEX(ISNUMBER(--MID(feed!E668,ROW($1:$19),1))*
ROW($1:$19),0),ROW($1:$19))+1,1)*10^ROW($1:$19)/10)</f>
        <v>0</v>
      </c>
      <c r="F708" t="str">
        <f>feed!F668</f>
        <v>Second World War surplus</v>
      </c>
      <c r="G708" t="str">
        <f>feed!G668</f>
        <v>Good</v>
      </c>
      <c r="H708">
        <f>SUMPRODUCT(MID(0&amp;feed!H668,LARGE(INDEX(ISNUMBER(--MID(feed!H668,ROW($1:$19),1))*
ROW($1:$19),0),ROW($1:$19))+1,1)*10^ROW($1:$19)/10)</f>
        <v>1</v>
      </c>
      <c r="I708" t="str">
        <f>feed!I668</f>
        <v>Undisciplined Rabble</v>
      </c>
      <c r="J708">
        <f>SUMPRODUCT(MID(0&amp;feed!J668,LARGE(INDEX(ISNUMBER(--MID(feed!J668,ROW($1:$19),1))*
ROW($1:$19),0),ROW($1:$19))+1,1)*10^ROW($1:$19)/10)</f>
        <v>6</v>
      </c>
      <c r="K708">
        <f>SUMPRODUCT(MID(0&amp;feed!K668,LARGE(INDEX(ISNUMBER(--MID(feed!K668,ROW($1:$19),1))*
ROW($1:$19),0),ROW($1:$19))+1,1)*10^ROW($1:$19)/10)</f>
        <v>8</v>
      </c>
      <c r="L708">
        <f>SUMPRODUCT(MID(0&amp;feed!L668,LARGE(INDEX(ISNUMBER(--MID(feed!L668,ROW($1:$19),1))*
ROW($1:$19),0),ROW($1:$19))+1,1)*10^ROW($1:$19)/10)</f>
        <v>0</v>
      </c>
      <c r="M708" t="str">
        <f>feed!M668</f>
        <v>Mixed Economy</v>
      </c>
      <c r="N708">
        <f>SUMPRODUCT(MID(0&amp;feed!N668,LARGE(INDEX(ISNUMBER(--MID(feed!N668,ROW($1:$5),1))*
ROW($1:$5),0),ROW($1:$5))+1,1)*10^ROW($1:$5)/10)</f>
        <v>877</v>
      </c>
      <c r="O708">
        <f>SUMPRODUCT(MID(0&amp;feed!O668,LARGE(INDEX(ISNUMBER(--MID(feed!O668,ROW($1:$5),1))*
ROW($1:$5),0),ROW($1:$5))+1,1)*10^ROW($1:$5)/10)</f>
        <v>0</v>
      </c>
      <c r="P708" t="str">
        <f>feed!P668</f>
        <v>Untapped</v>
      </c>
      <c r="Q708">
        <f>IF(P708=0,40, IF(P708="Depleted",0, IF(P708="Near Depletion",10, IF(P708="Plentiful",70, IF(P708="Untapped",90,"Error")))))</f>
        <v>90</v>
      </c>
      <c r="R708" t="str">
        <f>feed!Q668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feed!R668</f>
        <v>Indochina</v>
      </c>
      <c r="U708" t="str">
        <f>feed!S668</f>
        <v>Neutral</v>
      </c>
      <c r="V70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3855</v>
      </c>
      <c r="W708" t="str">
        <f>feed!U668</f>
        <v>http://blocgame.com/stats.php?id=64249</v>
      </c>
      <c r="X708" s="4">
        <f>SUMPRODUCT(MID(0&amp;feed!V668,LARGE(INDEX(ISNUMBER(--MID(feed!V668,ROW($1:$5),1))*
ROW($1:$5),0),ROW($1:$5))+1,1)*10^ROW($1:$5)/10)</f>
        <v>0</v>
      </c>
      <c r="Y708">
        <f>feed!W668</f>
        <v>0</v>
      </c>
      <c r="Z708" s="4">
        <f>V708-H708*750-K708*375-L708*375</f>
        <v>105</v>
      </c>
      <c r="AA708" s="8">
        <f>V708/N708</f>
        <v>4.395667046750285</v>
      </c>
      <c r="AB708" s="4">
        <f>N708/6</f>
        <v>146.16666666666666</v>
      </c>
      <c r="AC708" s="4">
        <f>V708/6</f>
        <v>642.5</v>
      </c>
    </row>
    <row r="709" spans="1:29" hidden="1" x14ac:dyDescent="0.25">
      <c r="A709" t="str">
        <f>feed!A159</f>
        <v>MakanBudak</v>
      </c>
      <c r="B709" t="str">
        <f>feed!B159</f>
        <v>amirulfaizal</v>
      </c>
      <c r="C709" t="str">
        <f>feed!C159</f>
        <v>The Order</v>
      </c>
      <c r="D709">
        <f>SUMPRODUCT(MID(0&amp;feed!D159,LARGE(INDEX(ISNUMBER(--MID(feed!D159,ROW($1:$19),1))*
ROW($1:$19),0),ROW($1:$19))+1,1)*10^ROW($1:$19)/10)</f>
        <v>31</v>
      </c>
      <c r="E709">
        <f>SUMPRODUCT(MID(0&amp;feed!E159,LARGE(INDEX(ISNUMBER(--MID(feed!E159,ROW($1:$19),1))*
ROW($1:$19),0),ROW($1:$19))+1,1)*10^ROW($1:$19)/10)</f>
        <v>0</v>
      </c>
      <c r="F709" t="str">
        <f>feed!F159</f>
        <v>Second World War surplus</v>
      </c>
      <c r="G709" t="str">
        <f>feed!G159</f>
        <v>Gandhi-like</v>
      </c>
      <c r="H709">
        <f>SUMPRODUCT(MID(0&amp;feed!H159,LARGE(INDEX(ISNUMBER(--MID(feed!H159,ROW($1:$19),1))*
ROW($1:$19),0),ROW($1:$19))+1,1)*10^ROW($1:$19)/10)</f>
        <v>1</v>
      </c>
      <c r="I709" t="str">
        <f>feed!I159</f>
        <v>Good</v>
      </c>
      <c r="J709">
        <f>SUMPRODUCT(MID(0&amp;feed!J159,LARGE(INDEX(ISNUMBER(--MID(feed!J159,ROW($1:$19),1))*
ROW($1:$19),0),ROW($1:$19))+1,1)*10^ROW($1:$19)/10)</f>
        <v>6</v>
      </c>
      <c r="K709">
        <f>SUMPRODUCT(MID(0&amp;feed!K159,LARGE(INDEX(ISNUMBER(--MID(feed!K159,ROW($1:$19),1))*
ROW($1:$19),0),ROW($1:$19))+1,1)*10^ROW($1:$19)/10)</f>
        <v>7</v>
      </c>
      <c r="L709">
        <f>SUMPRODUCT(MID(0&amp;feed!L159,LARGE(INDEX(ISNUMBER(--MID(feed!L159,ROW($1:$19),1))*
ROW($1:$19),0),ROW($1:$19))+1,1)*10^ROW($1:$19)/10)</f>
        <v>4</v>
      </c>
      <c r="M709" t="str">
        <f>feed!M159</f>
        <v>Free Market</v>
      </c>
      <c r="N709">
        <f>SUMPRODUCT(MID(0&amp;feed!N159,LARGE(INDEX(ISNUMBER(--MID(feed!N159,ROW($1:$5),1))*
ROW($1:$5),0),ROW($1:$5))+1,1)*10^ROW($1:$5)/10)</f>
        <v>2847</v>
      </c>
      <c r="O709">
        <f>SUMPRODUCT(MID(0&amp;feed!O159,LARGE(INDEX(ISNUMBER(--MID(feed!O159,ROW($1:$5),1))*
ROW($1:$5),0),ROW($1:$5))+1,1)*10^ROW($1:$5)/10)</f>
        <v>191</v>
      </c>
      <c r="P709" t="str">
        <f>feed!P159</f>
        <v>Untapped</v>
      </c>
      <c r="Q709">
        <f>IF(P709=0,40, IF(P709="Depleted",0, IF(P709="Near Depletion",10, IF(P709="Plentiful",70, IF(P709="Untapped",90,"Error")))))</f>
        <v>90</v>
      </c>
      <c r="R709" t="str">
        <f>feed!Q159</f>
        <v>Somewhat Large</v>
      </c>
      <c r="S709">
        <f>IF(R709="None",0, IF(R709="Meagre",1.5, IF(R709="Small",3, IF(R709="Mediocre",4.5, IF(R709="Somewhat Large",6, IF(R709="Large",7.5, IF(R709="Powerful",9, IF(R709="Very Powerful",10,"Error"))))))))</f>
        <v>6</v>
      </c>
      <c r="T709" t="str">
        <f>feed!R159</f>
        <v>East Indies</v>
      </c>
      <c r="U709" t="str">
        <f>feed!S159</f>
        <v>Neutral</v>
      </c>
      <c r="V70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6246</v>
      </c>
      <c r="W709" t="str">
        <f>feed!U159</f>
        <v>http://blocgame.com/stats.php?id=60748</v>
      </c>
      <c r="X709" s="4">
        <f>SUMPRODUCT(MID(0&amp;feed!V159,LARGE(INDEX(ISNUMBER(--MID(feed!V159,ROW($1:$5),1))*
ROW($1:$5),0),ROW($1:$5))+1,1)*10^ROW($1:$5)/10)</f>
        <v>0</v>
      </c>
      <c r="Y709">
        <f>feed!W159</f>
        <v>0</v>
      </c>
      <c r="Z709" s="4">
        <f>V709-H709*750-K709*375-L709*375</f>
        <v>1371</v>
      </c>
      <c r="AA709" s="8">
        <f>V709/N709</f>
        <v>2.1938883034773444</v>
      </c>
      <c r="AB709" s="4">
        <f>N709/6</f>
        <v>474.5</v>
      </c>
      <c r="AC709" s="4">
        <f>V709/6</f>
        <v>1041</v>
      </c>
    </row>
    <row r="710" spans="1:29" hidden="1" x14ac:dyDescent="0.25">
      <c r="A710" t="str">
        <f>feed!A536</f>
        <v>RumBumistan</v>
      </c>
      <c r="B710" t="str">
        <f>feed!B536</f>
        <v>Bite Me Rum Bum</v>
      </c>
      <c r="C710">
        <f>feed!C536</f>
        <v>0</v>
      </c>
      <c r="D710">
        <f>SUMPRODUCT(MID(0&amp;feed!D536,LARGE(INDEX(ISNUMBER(--MID(feed!D536,ROW($1:$19),1))*
ROW($1:$19),0),ROW($1:$19))+1,1)*10^ROW($1:$19)/10)</f>
        <v>2</v>
      </c>
      <c r="E710">
        <f>SUMPRODUCT(MID(0&amp;feed!E536,LARGE(INDEX(ISNUMBER(--MID(feed!E536,ROW($1:$19),1))*
ROW($1:$19),0),ROW($1:$19))+1,1)*10^ROW($1:$19)/10)</f>
        <v>0</v>
      </c>
      <c r="F710" t="str">
        <f>feed!F536</f>
        <v>Second World War surplus</v>
      </c>
      <c r="G710" t="str">
        <f>feed!G536</f>
        <v>Normal</v>
      </c>
      <c r="H710">
        <f>SUMPRODUCT(MID(0&amp;feed!H536,LARGE(INDEX(ISNUMBER(--MID(feed!H536,ROW($1:$19),1))*
ROW($1:$19),0),ROW($1:$19))+1,1)*10^ROW($1:$19)/10)</f>
        <v>1</v>
      </c>
      <c r="I710" t="str">
        <f>feed!I536</f>
        <v>Undisciplined Rabble</v>
      </c>
      <c r="J710">
        <f>SUMPRODUCT(MID(0&amp;feed!J536,LARGE(INDEX(ISNUMBER(--MID(feed!J536,ROW($1:$19),1))*
ROW($1:$19),0),ROW($1:$19))+1,1)*10^ROW($1:$19)/10)</f>
        <v>6</v>
      </c>
      <c r="K710">
        <f>SUMPRODUCT(MID(0&amp;feed!K536,LARGE(INDEX(ISNUMBER(--MID(feed!K536,ROW($1:$19),1))*
ROW($1:$19),0),ROW($1:$19))+1,1)*10^ROW($1:$19)/10)</f>
        <v>2</v>
      </c>
      <c r="L710">
        <f>SUMPRODUCT(MID(0&amp;feed!L536,LARGE(INDEX(ISNUMBER(--MID(feed!L536,ROW($1:$19),1))*
ROW($1:$19),0),ROW($1:$19))+1,1)*10^ROW($1:$19)/10)</f>
        <v>0</v>
      </c>
      <c r="M710" t="str">
        <f>feed!M536</f>
        <v>Mixed Economy</v>
      </c>
      <c r="N710">
        <f>SUMPRODUCT(MID(0&amp;feed!N536,LARGE(INDEX(ISNUMBER(--MID(feed!N536,ROW($1:$5),1))*
ROW($1:$5),0),ROW($1:$5))+1,1)*10^ROW($1:$5)/10)</f>
        <v>1186</v>
      </c>
      <c r="O710">
        <f>SUMPRODUCT(MID(0&amp;feed!O536,LARGE(INDEX(ISNUMBER(--MID(feed!O536,ROW($1:$5),1))*
ROW($1:$5),0),ROW($1:$5))+1,1)*10^ROW($1:$5)/10)</f>
        <v>21</v>
      </c>
      <c r="P710" t="str">
        <f>feed!P536</f>
        <v>Untapped</v>
      </c>
      <c r="Q710">
        <f>IF(P710=0,40, IF(P710="Depleted",0, IF(P710="Near Depletion",10, IF(P710="Plentiful",70, IF(P710="Untapped",90,"Error")))))</f>
        <v>90</v>
      </c>
      <c r="R710" t="str">
        <f>feed!Q536</f>
        <v>Meagre</v>
      </c>
      <c r="S710">
        <f>IF(R710="None",0, IF(R710="Meagre",1.5, IF(R710="Small",3, IF(R710="Mediocre",4.5, IF(R710="Somewhat Large",6, IF(R710="Large",7.5, IF(R710="Powerful",9, IF(R710="Very Powerful",10,"Error"))))))))</f>
        <v>1.5</v>
      </c>
      <c r="T710" t="str">
        <f>feed!R536</f>
        <v>Indochina</v>
      </c>
      <c r="U710" t="str">
        <f>feed!S536</f>
        <v>Neutral</v>
      </c>
      <c r="V710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1765</v>
      </c>
      <c r="W710" t="str">
        <f>feed!U536</f>
        <v>http://blocgame.com/stats.php?id=64055</v>
      </c>
      <c r="X710" s="4">
        <f>SUMPRODUCT(MID(0&amp;feed!V536,LARGE(INDEX(ISNUMBER(--MID(feed!V536,ROW($1:$5),1))*
ROW($1:$5),0),ROW($1:$5))+1,1)*10^ROW($1:$5)/10)</f>
        <v>0</v>
      </c>
      <c r="Y710">
        <f>feed!W536</f>
        <v>0</v>
      </c>
      <c r="Z710" s="4">
        <f>V710-H710*750-K710*375-L710*375</f>
        <v>265</v>
      </c>
      <c r="AA710" s="8">
        <f>V710/N710</f>
        <v>1.4881956155143339</v>
      </c>
      <c r="AB710" s="4">
        <f>N710/6</f>
        <v>197.66666666666666</v>
      </c>
      <c r="AC710" s="4">
        <f>V710/6</f>
        <v>294.16666666666669</v>
      </c>
    </row>
    <row r="711" spans="1:29" hidden="1" x14ac:dyDescent="0.25">
      <c r="A711" t="str">
        <f>feed!A220</f>
        <v>TrumpCity</v>
      </c>
      <c r="B711" t="str">
        <f>feed!B220</f>
        <v>Ronald mcTrump</v>
      </c>
      <c r="C711">
        <f>feed!C220</f>
        <v>0</v>
      </c>
      <c r="D711">
        <f>SUMPRODUCT(MID(0&amp;feed!D220,LARGE(INDEX(ISNUMBER(--MID(feed!D220,ROW($1:$19),1))*
ROW($1:$19),0),ROW($1:$19))+1,1)*10^ROW($1:$19)/10)</f>
        <v>8</v>
      </c>
      <c r="E711">
        <f>SUMPRODUCT(MID(0&amp;feed!E220,LARGE(INDEX(ISNUMBER(--MID(feed!E220,ROW($1:$19),1))*
ROW($1:$19),0),ROW($1:$19))+1,1)*10^ROW($1:$19)/10)</f>
        <v>0</v>
      </c>
      <c r="F711" t="str">
        <f>feed!F220</f>
        <v>Second World War surplus</v>
      </c>
      <c r="G711" t="str">
        <f>feed!G220</f>
        <v>Gandhi-like</v>
      </c>
      <c r="H711">
        <f>SUMPRODUCT(MID(0&amp;feed!H220,LARGE(INDEX(ISNUMBER(--MID(feed!H220,ROW($1:$19),1))*
ROW($1:$19),0),ROW($1:$19))+1,1)*10^ROW($1:$19)/10)</f>
        <v>1</v>
      </c>
      <c r="I711" t="str">
        <f>feed!I220</f>
        <v>Elite</v>
      </c>
      <c r="J711">
        <f>SUMPRODUCT(MID(0&amp;feed!J220,LARGE(INDEX(ISNUMBER(--MID(feed!J220,ROW($1:$19),1))*
ROW($1:$19),0),ROW($1:$19))+1,1)*10^ROW($1:$19)/10)</f>
        <v>6</v>
      </c>
      <c r="K711">
        <f>SUMPRODUCT(MID(0&amp;feed!K220,LARGE(INDEX(ISNUMBER(--MID(feed!K220,ROW($1:$19),1))*
ROW($1:$19),0),ROW($1:$19))+1,1)*10^ROW($1:$19)/10)</f>
        <v>4</v>
      </c>
      <c r="L711">
        <f>SUMPRODUCT(MID(0&amp;feed!L220,LARGE(INDEX(ISNUMBER(--MID(feed!L220,ROW($1:$19),1))*
ROW($1:$19),0),ROW($1:$19))+1,1)*10^ROW($1:$19)/10)</f>
        <v>2</v>
      </c>
      <c r="M711" t="str">
        <f>feed!M220</f>
        <v>Central Planning</v>
      </c>
      <c r="N711">
        <f>SUMPRODUCT(MID(0&amp;feed!N220,LARGE(INDEX(ISNUMBER(--MID(feed!N220,ROW($1:$5),1))*
ROW($1:$5),0),ROW($1:$5))+1,1)*10^ROW($1:$5)/10)</f>
        <v>2458</v>
      </c>
      <c r="O711">
        <f>SUMPRODUCT(MID(0&amp;feed!O220,LARGE(INDEX(ISNUMBER(--MID(feed!O220,ROW($1:$5),1))*
ROW($1:$5),0),ROW($1:$5))+1,1)*10^ROW($1:$5)/10)</f>
        <v>370</v>
      </c>
      <c r="P711">
        <f>feed!P220</f>
        <v>0</v>
      </c>
      <c r="Q711">
        <f>IF(P711=0,40, IF(P711="Depleted",0, IF(P711="Near Depletion",10, IF(P711="Plentiful",70, IF(P711="Untapped",90,"Error")))))</f>
        <v>40</v>
      </c>
      <c r="R711" t="str">
        <f>feed!Q220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feed!R220</f>
        <v>Caribbean</v>
      </c>
      <c r="U711" t="str">
        <f>feed!S220</f>
        <v>Neutral</v>
      </c>
      <c r="V71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3208</v>
      </c>
      <c r="W711" t="str">
        <f>feed!U220</f>
        <v>http://blocgame.com/stats.php?id=63769</v>
      </c>
      <c r="X711" s="4">
        <f>SUMPRODUCT(MID(0&amp;feed!V220,LARGE(INDEX(ISNUMBER(--MID(feed!V220,ROW($1:$5),1))*
ROW($1:$5),0),ROW($1:$5))+1,1)*10^ROW($1:$5)/10)</f>
        <v>0</v>
      </c>
      <c r="Y711">
        <f>feed!W220</f>
        <v>0</v>
      </c>
      <c r="Z711" s="4">
        <f>V711-H711*750-K711*375-L711*375</f>
        <v>208</v>
      </c>
      <c r="AA711" s="8">
        <f>V711/N711</f>
        <v>1.305126118795769</v>
      </c>
      <c r="AB711" s="4">
        <f>N711/6</f>
        <v>409.66666666666669</v>
      </c>
      <c r="AC711" s="4">
        <f>V711/6</f>
        <v>534.66666666666663</v>
      </c>
    </row>
    <row r="712" spans="1:29" hidden="1" x14ac:dyDescent="0.25">
      <c r="A712" t="str">
        <f>feed!A802</f>
        <v>iraandsai</v>
      </c>
      <c r="B712" t="str">
        <f>feed!B802</f>
        <v>saifulnizam</v>
      </c>
      <c r="C712">
        <f>feed!C802</f>
        <v>0</v>
      </c>
      <c r="D712">
        <f>SUMPRODUCT(MID(0&amp;feed!D802,LARGE(INDEX(ISNUMBER(--MID(feed!D802,ROW($1:$19),1))*
ROW($1:$19),0),ROW($1:$19))+1,1)*10^ROW($1:$19)/10)</f>
        <v>1</v>
      </c>
      <c r="E712">
        <f>SUMPRODUCT(MID(0&amp;feed!E802,LARGE(INDEX(ISNUMBER(--MID(feed!E802,ROW($1:$19),1))*
ROW($1:$19),0),ROW($1:$19))+1,1)*10^ROW($1:$19)/10)</f>
        <v>0</v>
      </c>
      <c r="F712" t="str">
        <f>feed!F802</f>
        <v>Finest of the 19th century</v>
      </c>
      <c r="G712" t="str">
        <f>feed!G802</f>
        <v>Good</v>
      </c>
      <c r="H712">
        <f>SUMPRODUCT(MID(0&amp;feed!H802,LARGE(INDEX(ISNUMBER(--MID(feed!H802,ROW($1:$19),1))*
ROW($1:$19),0),ROW($1:$19))+1,1)*10^ROW($1:$19)/10)</f>
        <v>1</v>
      </c>
      <c r="I712" t="str">
        <f>feed!I802</f>
        <v>Undisciplined Rabble</v>
      </c>
      <c r="J712">
        <f>SUMPRODUCT(MID(0&amp;feed!J802,LARGE(INDEX(ISNUMBER(--MID(feed!J802,ROW($1:$19),1))*
ROW($1:$19),0),ROW($1:$19))+1,1)*10^ROW($1:$19)/10)</f>
        <v>5</v>
      </c>
      <c r="K712">
        <f>SUMPRODUCT(MID(0&amp;feed!K802,LARGE(INDEX(ISNUMBER(--MID(feed!K802,ROW($1:$19),1))*
ROW($1:$19),0),ROW($1:$19))+1,1)*10^ROW($1:$19)/10)</f>
        <v>5</v>
      </c>
      <c r="L712">
        <f>SUMPRODUCT(MID(0&amp;feed!L802,LARGE(INDEX(ISNUMBER(--MID(feed!L802,ROW($1:$19),1))*
ROW($1:$19),0),ROW($1:$19))+1,1)*10^ROW($1:$19)/10)</f>
        <v>2</v>
      </c>
      <c r="M712" t="str">
        <f>feed!M802</f>
        <v>Mixed Economy</v>
      </c>
      <c r="N712">
        <f>SUMPRODUCT(MID(0&amp;feed!N802,LARGE(INDEX(ISNUMBER(--MID(feed!N802,ROW($1:$5),1))*
ROW($1:$5),0),ROW($1:$5))+1,1)*10^ROW($1:$5)/10)</f>
        <v>603</v>
      </c>
      <c r="O712">
        <f>SUMPRODUCT(MID(0&amp;feed!O802,LARGE(INDEX(ISNUMBER(--MID(feed!O802,ROW($1:$5),1))*
ROW($1:$5),0),ROW($1:$5))+1,1)*10^ROW($1:$5)/10)</f>
        <v>147</v>
      </c>
      <c r="P712" t="str">
        <f>feed!P802</f>
        <v>Untapped</v>
      </c>
      <c r="Q712">
        <f>IF(P712=0,40, IF(P712="Depleted",0, IF(P712="Near Depletion",10, IF(P712="Plentiful",70, IF(P712="Untapped",90,"Error")))))</f>
        <v>90</v>
      </c>
      <c r="R712" t="str">
        <f>feed!Q802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feed!R802</f>
        <v>Indochina</v>
      </c>
      <c r="U712" t="str">
        <f>feed!S802</f>
        <v>Neutral</v>
      </c>
      <c r="V71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16645</v>
      </c>
      <c r="W712" t="str">
        <f>feed!U802</f>
        <v>http://blocgame.com/stats.php?id=65232</v>
      </c>
      <c r="X712" s="4">
        <f>SUMPRODUCT(MID(0&amp;feed!V802,LARGE(INDEX(ISNUMBER(--MID(feed!V802,ROW($1:$5),1))*
ROW($1:$5),0),ROW($1:$5))+1,1)*10^ROW($1:$5)/10)</f>
        <v>0</v>
      </c>
      <c r="Y712">
        <f>feed!W802</f>
        <v>0</v>
      </c>
      <c r="Z712" s="4">
        <f>V712-H712*750-K712*375-L712*375</f>
        <v>13270</v>
      </c>
      <c r="AA712" s="8">
        <f>V712/N712</f>
        <v>27.603648424543948</v>
      </c>
      <c r="AB712" s="4">
        <f>N712/6</f>
        <v>100.5</v>
      </c>
      <c r="AC712" s="4">
        <f>V712/6</f>
        <v>2774.1666666666665</v>
      </c>
    </row>
    <row r="713" spans="1:29" hidden="1" x14ac:dyDescent="0.25">
      <c r="A713" t="str">
        <f>feed!A660</f>
        <v>AllBacon</v>
      </c>
      <c r="B713" t="str">
        <f>feed!B660</f>
        <v>RulerOfBacon</v>
      </c>
      <c r="C713">
        <f>feed!C660</f>
        <v>0</v>
      </c>
      <c r="D713">
        <f>SUMPRODUCT(MID(0&amp;feed!D660,LARGE(INDEX(ISNUMBER(--MID(feed!D660,ROW($1:$19),1))*
ROW($1:$19),0),ROW($1:$19))+1,1)*10^ROW($1:$19)/10)</f>
        <v>45</v>
      </c>
      <c r="E713">
        <f>SUMPRODUCT(MID(0&amp;feed!E660,LARGE(INDEX(ISNUMBER(--MID(feed!E660,ROW($1:$19),1))*
ROW($1:$19),0),ROW($1:$19))+1,1)*10^ROW($1:$19)/10)</f>
        <v>0</v>
      </c>
      <c r="F713" t="str">
        <f>feed!F660</f>
        <v>First World War surplus</v>
      </c>
      <c r="G713" t="str">
        <f>feed!G660</f>
        <v>Gandhi-like</v>
      </c>
      <c r="H713">
        <f>SUMPRODUCT(MID(0&amp;feed!H660,LARGE(INDEX(ISNUMBER(--MID(feed!H660,ROW($1:$19),1))*
ROW($1:$19),0),ROW($1:$19))+1,1)*10^ROW($1:$19)/10)</f>
        <v>1</v>
      </c>
      <c r="I713" t="str">
        <f>feed!I660</f>
        <v>Elite</v>
      </c>
      <c r="J713">
        <f>SUMPRODUCT(MID(0&amp;feed!J660,LARGE(INDEX(ISNUMBER(--MID(feed!J660,ROW($1:$19),1))*
ROW($1:$19),0),ROW($1:$19))+1,1)*10^ROW($1:$19)/10)</f>
        <v>5</v>
      </c>
      <c r="K713">
        <f>SUMPRODUCT(MID(0&amp;feed!K660,LARGE(INDEX(ISNUMBER(--MID(feed!K660,ROW($1:$19),1))*
ROW($1:$19),0),ROW($1:$19))+1,1)*10^ROW($1:$19)/10)</f>
        <v>4</v>
      </c>
      <c r="L713">
        <f>SUMPRODUCT(MID(0&amp;feed!L660,LARGE(INDEX(ISNUMBER(--MID(feed!L660,ROW($1:$19),1))*
ROW($1:$19),0),ROW($1:$19))+1,1)*10^ROW($1:$19)/10)</f>
        <v>4</v>
      </c>
      <c r="M713" t="str">
        <f>feed!M660</f>
        <v>Mixed Economy</v>
      </c>
      <c r="N713">
        <f>SUMPRODUCT(MID(0&amp;feed!N660,LARGE(INDEX(ISNUMBER(--MID(feed!N660,ROW($1:$5),1))*
ROW($1:$5),0),ROW($1:$5))+1,1)*10^ROW($1:$5)/10)</f>
        <v>890</v>
      </c>
      <c r="O713">
        <f>SUMPRODUCT(MID(0&amp;feed!O660,LARGE(INDEX(ISNUMBER(--MID(feed!O660,ROW($1:$5),1))*
ROW($1:$5),0),ROW($1:$5))+1,1)*10^ROW($1:$5)/10)</f>
        <v>608</v>
      </c>
      <c r="P713" t="str">
        <f>feed!P660</f>
        <v>Plentiful</v>
      </c>
      <c r="Q713">
        <f>IF(P713=0,40, IF(P713="Depleted",0, IF(P713="Near Depletion",10, IF(P713="Plentiful",70, IF(P713="Untapped",90,"Error")))))</f>
        <v>70</v>
      </c>
      <c r="R713" t="str">
        <f>feed!Q660</f>
        <v>Somewhat Large</v>
      </c>
      <c r="S713">
        <f>IF(R713="None",0, IF(R713="Meagre",1.5, IF(R713="Small",3, IF(R713="Mediocre",4.5, IF(R713="Somewhat Large",6, IF(R713="Large",7.5, IF(R713="Powerful",9, IF(R713="Very Powerful",10,"Error"))))))))</f>
        <v>6</v>
      </c>
      <c r="T713" t="str">
        <f>feed!R660</f>
        <v>China</v>
      </c>
      <c r="U713" t="str">
        <f>feed!S660</f>
        <v>United States</v>
      </c>
      <c r="V713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22685</v>
      </c>
      <c r="W713" t="str">
        <f>feed!U660</f>
        <v>http://blocgame.com/stats.php?id=65148</v>
      </c>
      <c r="X713" s="4">
        <f>SUMPRODUCT(MID(0&amp;feed!V660,LARGE(INDEX(ISNUMBER(--MID(feed!V660,ROW($1:$5),1))*
ROW($1:$5),0),ROW($1:$5))+1,1)*10^ROW($1:$5)/10)</f>
        <v>0</v>
      </c>
      <c r="Y713">
        <f>feed!W660</f>
        <v>0</v>
      </c>
      <c r="Z713" s="4">
        <f>V713-H713*750-K713*375-L713*375</f>
        <v>18935</v>
      </c>
      <c r="AA713" s="8">
        <f>V713/N713</f>
        <v>25.488764044943821</v>
      </c>
      <c r="AB713" s="4">
        <f>N713/6</f>
        <v>148.33333333333334</v>
      </c>
      <c r="AC713" s="4">
        <f>V713/6</f>
        <v>3780.8333333333335</v>
      </c>
    </row>
    <row r="714" spans="1:29" hidden="1" x14ac:dyDescent="0.25">
      <c r="A714" t="str">
        <f>feed!A429</f>
        <v>Eurassia</v>
      </c>
      <c r="B714" t="str">
        <f>feed!B429</f>
        <v>KurdishStalin</v>
      </c>
      <c r="C714" t="str">
        <f>feed!C429</f>
        <v>Pact of Red October</v>
      </c>
      <c r="D714">
        <f>SUMPRODUCT(MID(0&amp;feed!D429,LARGE(INDEX(ISNUMBER(--MID(feed!D429,ROW($1:$19),1))*
ROW($1:$19),0),ROW($1:$19))+1,1)*10^ROW($1:$19)/10)</f>
        <v>28</v>
      </c>
      <c r="E714">
        <f>SUMPRODUCT(MID(0&amp;feed!E429,LARGE(INDEX(ISNUMBER(--MID(feed!E429,ROW($1:$19),1))*
ROW($1:$19),0),ROW($1:$19))+1,1)*10^ROW($1:$19)/10)</f>
        <v>0</v>
      </c>
      <c r="F714" t="str">
        <f>feed!F429</f>
        <v>Second World War surplus</v>
      </c>
      <c r="G714" t="str">
        <f>feed!G429</f>
        <v>Good</v>
      </c>
      <c r="H714">
        <f>SUMPRODUCT(MID(0&amp;feed!H429,LARGE(INDEX(ISNUMBER(--MID(feed!H429,ROW($1:$19),1))*
ROW($1:$19),0),ROW($1:$19))+1,1)*10^ROW($1:$19)/10)</f>
        <v>1</v>
      </c>
      <c r="I714" t="str">
        <f>feed!I429</f>
        <v>Undisciplined Rabble</v>
      </c>
      <c r="J714">
        <f>SUMPRODUCT(MID(0&amp;feed!J429,LARGE(INDEX(ISNUMBER(--MID(feed!J429,ROW($1:$19),1))*
ROW($1:$19),0),ROW($1:$19))+1,1)*10^ROW($1:$19)/10)</f>
        <v>5</v>
      </c>
      <c r="K714">
        <f>SUMPRODUCT(MID(0&amp;feed!K429,LARGE(INDEX(ISNUMBER(--MID(feed!K429,ROW($1:$19),1))*
ROW($1:$19),0),ROW($1:$19))+1,1)*10^ROW($1:$19)/10)</f>
        <v>7</v>
      </c>
      <c r="L714">
        <f>SUMPRODUCT(MID(0&amp;feed!L429,LARGE(INDEX(ISNUMBER(--MID(feed!L429,ROW($1:$19),1))*
ROW($1:$19),0),ROW($1:$19))+1,1)*10^ROW($1:$19)/10)</f>
        <v>5</v>
      </c>
      <c r="M714" t="str">
        <f>feed!M429</f>
        <v>Central Planning</v>
      </c>
      <c r="N714">
        <f>SUMPRODUCT(MID(0&amp;feed!N429,LARGE(INDEX(ISNUMBER(--MID(feed!N429,ROW($1:$5),1))*
ROW($1:$5),0),ROW($1:$5))+1,1)*10^ROW($1:$5)/10)</f>
        <v>1557</v>
      </c>
      <c r="O714">
        <f>SUMPRODUCT(MID(0&amp;feed!O429,LARGE(INDEX(ISNUMBER(--MID(feed!O429,ROW($1:$5),1))*
ROW($1:$5),0),ROW($1:$5))+1,1)*10^ROW($1:$5)/10)</f>
        <v>2557</v>
      </c>
      <c r="P714" t="str">
        <f>feed!P429</f>
        <v>Near Depletion</v>
      </c>
      <c r="Q714">
        <f>IF(P714=0,40, IF(P714="Depleted",0, IF(P714="Near Depletion",10, IF(P714="Plentiful",70, IF(P714="Untapped",90,"Error")))))</f>
        <v>10</v>
      </c>
      <c r="R714" t="str">
        <f>feed!Q429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feed!R429</f>
        <v>Mesopotamia</v>
      </c>
      <c r="U714" t="str">
        <f>feed!S429</f>
        <v>Soviet Union</v>
      </c>
      <c r="V714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18974</v>
      </c>
      <c r="W714" t="str">
        <f>feed!U429</f>
        <v>http://blocgame.com/stats.php?id=63019</v>
      </c>
      <c r="X714" s="4">
        <f>SUMPRODUCT(MID(0&amp;feed!V429,LARGE(INDEX(ISNUMBER(--MID(feed!V429,ROW($1:$5),1))*
ROW($1:$5),0),ROW($1:$5))+1,1)*10^ROW($1:$5)/10)</f>
        <v>0</v>
      </c>
      <c r="Y714">
        <f>feed!W429</f>
        <v>0</v>
      </c>
      <c r="Z714" s="4">
        <f>V714-H714*750-K714*375-L714*375</f>
        <v>13724</v>
      </c>
      <c r="AA714" s="8">
        <f>V714/N714</f>
        <v>12.186255619781631</v>
      </c>
      <c r="AB714" s="4">
        <f>N714/6</f>
        <v>259.5</v>
      </c>
      <c r="AC714" s="4">
        <f>V714/6</f>
        <v>3162.3333333333335</v>
      </c>
    </row>
    <row r="715" spans="1:29" hidden="1" x14ac:dyDescent="0.25">
      <c r="A715" t="str">
        <f>feed!A308</f>
        <v>Spartang</v>
      </c>
      <c r="B715" t="str">
        <f>feed!B308</f>
        <v>Najib abdul razak</v>
      </c>
      <c r="C715" t="str">
        <f>feed!C308</f>
        <v>PIRATES</v>
      </c>
      <c r="D715">
        <f>SUMPRODUCT(MID(0&amp;feed!D308,LARGE(INDEX(ISNUMBER(--MID(feed!D308,ROW($1:$19),1))*
ROW($1:$19),0),ROW($1:$19))+1,1)*10^ROW($1:$19)/10)</f>
        <v>61</v>
      </c>
      <c r="E715">
        <f>SUMPRODUCT(MID(0&amp;feed!E308,LARGE(INDEX(ISNUMBER(--MID(feed!E308,ROW($1:$19),1))*
ROW($1:$19),0),ROW($1:$19))+1,1)*10^ROW($1:$19)/10)</f>
        <v>0</v>
      </c>
      <c r="F715" t="str">
        <f>feed!F308</f>
        <v>Korean War surplus</v>
      </c>
      <c r="G715" t="str">
        <f>feed!G308</f>
        <v>Gandhi-like</v>
      </c>
      <c r="H715">
        <f>SUMPRODUCT(MID(0&amp;feed!H308,LARGE(INDEX(ISNUMBER(--MID(feed!H308,ROW($1:$19),1))*
ROW($1:$19),0),ROW($1:$19))+1,1)*10^ROW($1:$19)/10)</f>
        <v>1</v>
      </c>
      <c r="I715" t="str">
        <f>feed!I308</f>
        <v>Standard</v>
      </c>
      <c r="J715">
        <f>SUMPRODUCT(MID(0&amp;feed!J308,LARGE(INDEX(ISNUMBER(--MID(feed!J308,ROW($1:$19),1))*
ROW($1:$19),0),ROW($1:$19))+1,1)*10^ROW($1:$19)/10)</f>
        <v>5</v>
      </c>
      <c r="K715">
        <f>SUMPRODUCT(MID(0&amp;feed!K308,LARGE(INDEX(ISNUMBER(--MID(feed!K308,ROW($1:$19),1))*
ROW($1:$19),0),ROW($1:$19))+1,1)*10^ROW($1:$19)/10)</f>
        <v>13</v>
      </c>
      <c r="L715">
        <f>SUMPRODUCT(MID(0&amp;feed!L308,LARGE(INDEX(ISNUMBER(--MID(feed!L308,ROW($1:$19),1))*
ROW($1:$19),0),ROW($1:$19))+1,1)*10^ROW($1:$19)/10)</f>
        <v>3</v>
      </c>
      <c r="M715" t="str">
        <f>feed!M308</f>
        <v>Central Planning</v>
      </c>
      <c r="N715">
        <f>SUMPRODUCT(MID(0&amp;feed!N308,LARGE(INDEX(ISNUMBER(--MID(feed!N308,ROW($1:$5),1))*
ROW($1:$5),0),ROW($1:$5))+1,1)*10^ROW($1:$5)/10)</f>
        <v>2028</v>
      </c>
      <c r="O715">
        <f>SUMPRODUCT(MID(0&amp;feed!O308,LARGE(INDEX(ISNUMBER(--MID(feed!O308,ROW($1:$5),1))*
ROW($1:$5),0),ROW($1:$5))+1,1)*10^ROW($1:$5)/10)</f>
        <v>143</v>
      </c>
      <c r="P715" t="str">
        <f>feed!P308</f>
        <v>Plentiful</v>
      </c>
      <c r="Q715">
        <f>IF(P715=0,40, IF(P715="Depleted",0, IF(P715="Near Depletion",10, IF(P715="Plentiful",70, IF(P715="Untapped",90,"Error")))))</f>
        <v>70</v>
      </c>
      <c r="R715" t="str">
        <f>feed!Q308</f>
        <v>Small</v>
      </c>
      <c r="S715">
        <f>IF(R715="None",0, IF(R715="Meagre",1.5, IF(R715="Small",3, IF(R715="Mediocre",4.5, IF(R715="Somewhat Large",6, IF(R715="Large",7.5, IF(R715="Powerful",9, IF(R715="Very Powerful",10,"Error"))))))))</f>
        <v>3</v>
      </c>
      <c r="T715" t="str">
        <f>feed!R308</f>
        <v>Caribbean</v>
      </c>
      <c r="U715" t="str">
        <f>feed!S308</f>
        <v>Soviet Union</v>
      </c>
      <c r="V71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715" t="str">
        <f>feed!U308</f>
        <v>http://blocgame.com/stats.php?id=64166</v>
      </c>
      <c r="X715" s="4">
        <f>SUMPRODUCT(MID(0&amp;feed!V308,LARGE(INDEX(ISNUMBER(--MID(feed!V308,ROW($1:$5),1))*
ROW($1:$5),0),ROW($1:$5))+1,1)*10^ROW($1:$5)/10)</f>
        <v>0</v>
      </c>
      <c r="Y715">
        <f>feed!W308</f>
        <v>0</v>
      </c>
      <c r="Z715" s="4">
        <f>V715-H715*750-K715*375-L715*375</f>
        <v>17597</v>
      </c>
      <c r="AA715" s="8">
        <f>V715/N715</f>
        <v>12.00542406311637</v>
      </c>
      <c r="AB715" s="4">
        <f>N715/6</f>
        <v>338</v>
      </c>
      <c r="AC715" s="4">
        <f>V715/6</f>
        <v>4057.8333333333335</v>
      </c>
    </row>
    <row r="716" spans="1:29" hidden="1" x14ac:dyDescent="0.25">
      <c r="A716" t="str">
        <f>feed!A635</f>
        <v>qwertyuiop</v>
      </c>
      <c r="B716" t="str">
        <f>feed!B635</f>
        <v>rumsods mom</v>
      </c>
      <c r="C716">
        <f>feed!C635</f>
        <v>0</v>
      </c>
      <c r="D716">
        <f>SUMPRODUCT(MID(0&amp;feed!D635,LARGE(INDEX(ISNUMBER(--MID(feed!D635,ROW($1:$19),1))*
ROW($1:$19),0),ROW($1:$19))+1,1)*10^ROW($1:$19)/10)</f>
        <v>5</v>
      </c>
      <c r="E716">
        <f>SUMPRODUCT(MID(0&amp;feed!E635,LARGE(INDEX(ISNUMBER(--MID(feed!E635,ROW($1:$19),1))*
ROW($1:$19),0),ROW($1:$19))+1,1)*10^ROW($1:$19)/10)</f>
        <v>0</v>
      </c>
      <c r="F716" t="str">
        <f>feed!F635</f>
        <v>Second World War surplus</v>
      </c>
      <c r="G716" t="str">
        <f>feed!G635</f>
        <v>Normal</v>
      </c>
      <c r="H716">
        <f>SUMPRODUCT(MID(0&amp;feed!H635,LARGE(INDEX(ISNUMBER(--MID(feed!H635,ROW($1:$19),1))*
ROW($1:$19),0),ROW($1:$19))+1,1)*10^ROW($1:$19)/10)</f>
        <v>1</v>
      </c>
      <c r="I716" t="str">
        <f>feed!I635</f>
        <v>Undisciplined Rabble</v>
      </c>
      <c r="J716">
        <f>SUMPRODUCT(MID(0&amp;feed!J635,LARGE(INDEX(ISNUMBER(--MID(feed!J635,ROW($1:$19),1))*
ROW($1:$19),0),ROW($1:$19))+1,1)*10^ROW($1:$19)/10)</f>
        <v>5</v>
      </c>
      <c r="K716">
        <f>SUMPRODUCT(MID(0&amp;feed!K635,LARGE(INDEX(ISNUMBER(--MID(feed!K635,ROW($1:$19),1))*
ROW($1:$19),0),ROW($1:$19))+1,1)*10^ROW($1:$19)/10)</f>
        <v>4</v>
      </c>
      <c r="L716">
        <f>SUMPRODUCT(MID(0&amp;feed!L635,LARGE(INDEX(ISNUMBER(--MID(feed!L635,ROW($1:$19),1))*
ROW($1:$19),0),ROW($1:$19))+1,1)*10^ROW($1:$19)/10)</f>
        <v>0</v>
      </c>
      <c r="M716" t="str">
        <f>feed!M635</f>
        <v>Mixed Economy</v>
      </c>
      <c r="N716">
        <f>SUMPRODUCT(MID(0&amp;feed!N635,LARGE(INDEX(ISNUMBER(--MID(feed!N635,ROW($1:$5),1))*
ROW($1:$5),0),ROW($1:$5))+1,1)*10^ROW($1:$5)/10)</f>
        <v>937</v>
      </c>
      <c r="O716">
        <f>SUMPRODUCT(MID(0&amp;feed!O635,LARGE(INDEX(ISNUMBER(--MID(feed!O635,ROW($1:$5),1))*
ROW($1:$5),0),ROW($1:$5))+1,1)*10^ROW($1:$5)/10)</f>
        <v>0</v>
      </c>
      <c r="P716" t="str">
        <f>feed!P635</f>
        <v>Untapped</v>
      </c>
      <c r="Q716">
        <f>IF(P716=0,40, IF(P716="Depleted",0, IF(P716="Near Depletion",10, IF(P716="Plentiful",70, IF(P716="Untapped",90,"Error")))))</f>
        <v>90</v>
      </c>
      <c r="R716" t="str">
        <f>feed!Q635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feed!R635</f>
        <v>Arabia</v>
      </c>
      <c r="U716" t="str">
        <f>feed!S635</f>
        <v>Neutral</v>
      </c>
      <c r="V716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6630</v>
      </c>
      <c r="W716" t="str">
        <f>feed!U635</f>
        <v>http://blocgame.com/stats.php?id=59451</v>
      </c>
      <c r="X716" s="4">
        <f>SUMPRODUCT(MID(0&amp;feed!V635,LARGE(INDEX(ISNUMBER(--MID(feed!V635,ROW($1:$5),1))*
ROW($1:$5),0),ROW($1:$5))+1,1)*10^ROW($1:$5)/10)</f>
        <v>0</v>
      </c>
      <c r="Y716">
        <f>feed!W635</f>
        <v>0</v>
      </c>
      <c r="Z716" s="4">
        <f>V716-H716*750-K716*375-L716*375</f>
        <v>4380</v>
      </c>
      <c r="AA716" s="8">
        <f>V716/N716</f>
        <v>7.0757737459978651</v>
      </c>
      <c r="AB716" s="4">
        <f>N716/6</f>
        <v>156.16666666666666</v>
      </c>
      <c r="AC716" s="4">
        <f>V716/6</f>
        <v>1105</v>
      </c>
    </row>
    <row r="717" spans="1:29" hidden="1" x14ac:dyDescent="0.25">
      <c r="A717" t="str">
        <f>feed!A502</f>
        <v>Whole Grain</v>
      </c>
      <c r="B717" t="str">
        <f>feed!B502</f>
        <v>Ben Carson</v>
      </c>
      <c r="C717">
        <f>feed!C502</f>
        <v>0</v>
      </c>
      <c r="D717">
        <f>SUMPRODUCT(MID(0&amp;feed!D502,LARGE(INDEX(ISNUMBER(--MID(feed!D502,ROW($1:$19),1))*
ROW($1:$19),0),ROW($1:$19))+1,1)*10^ROW($1:$19)/10)</f>
        <v>56</v>
      </c>
      <c r="E717">
        <f>SUMPRODUCT(MID(0&amp;feed!E502,LARGE(INDEX(ISNUMBER(--MID(feed!E502,ROW($1:$19),1))*
ROW($1:$19),0),ROW($1:$19))+1,1)*10^ROW($1:$19)/10)</f>
        <v>0</v>
      </c>
      <c r="F717" t="str">
        <f>feed!F502</f>
        <v>Second World War surplus</v>
      </c>
      <c r="G717" t="str">
        <f>feed!G502</f>
        <v>Gandhi-like</v>
      </c>
      <c r="H717">
        <f>SUMPRODUCT(MID(0&amp;feed!H502,LARGE(INDEX(ISNUMBER(--MID(feed!H502,ROW($1:$19),1))*
ROW($1:$19),0),ROW($1:$19))+1,1)*10^ROW($1:$19)/10)</f>
        <v>1</v>
      </c>
      <c r="I717" t="str">
        <f>feed!I502</f>
        <v>Poor</v>
      </c>
      <c r="J717">
        <f>SUMPRODUCT(MID(0&amp;feed!J502,LARGE(INDEX(ISNUMBER(--MID(feed!J502,ROW($1:$19),1))*
ROW($1:$19),0),ROW($1:$19))+1,1)*10^ROW($1:$19)/10)</f>
        <v>5</v>
      </c>
      <c r="K717">
        <f>SUMPRODUCT(MID(0&amp;feed!K502,LARGE(INDEX(ISNUMBER(--MID(feed!K502,ROW($1:$19),1))*
ROW($1:$19),0),ROW($1:$19))+1,1)*10^ROW($1:$19)/10)</f>
        <v>6</v>
      </c>
      <c r="L717">
        <f>SUMPRODUCT(MID(0&amp;feed!L502,LARGE(INDEX(ISNUMBER(--MID(feed!L502,ROW($1:$19),1))*
ROW($1:$19),0),ROW($1:$19))+1,1)*10^ROW($1:$19)/10)</f>
        <v>3</v>
      </c>
      <c r="M717" t="str">
        <f>feed!M502</f>
        <v>Central Planning</v>
      </c>
      <c r="N717">
        <f>SUMPRODUCT(MID(0&amp;feed!N502,LARGE(INDEX(ISNUMBER(--MID(feed!N502,ROW($1:$5),1))*
ROW($1:$5),0),ROW($1:$5))+1,1)*10^ROW($1:$5)/10)</f>
        <v>1274</v>
      </c>
      <c r="O717">
        <f>SUMPRODUCT(MID(0&amp;feed!O502,LARGE(INDEX(ISNUMBER(--MID(feed!O502,ROW($1:$5),1))*
ROW($1:$5),0),ROW($1:$5))+1,1)*10^ROW($1:$5)/10)</f>
        <v>763</v>
      </c>
      <c r="P717" t="str">
        <f>feed!P502</f>
        <v>Near Depletion</v>
      </c>
      <c r="Q717">
        <f>IF(P717=0,40, IF(P717="Depleted",0, IF(P717="Near Depletion",10, IF(P717="Plentiful",70, IF(P717="Untapped",90,"Error")))))</f>
        <v>10</v>
      </c>
      <c r="R717" t="str">
        <f>feed!Q502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feed!R502</f>
        <v>Egypt</v>
      </c>
      <c r="U717" t="str">
        <f>feed!S502</f>
        <v>Neutral</v>
      </c>
      <c r="V717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8993</v>
      </c>
      <c r="W717" t="str">
        <f>feed!U502</f>
        <v>http://blocgame.com/stats.php?id=64675</v>
      </c>
      <c r="X717" s="4">
        <f>SUMPRODUCT(MID(0&amp;feed!V502,LARGE(INDEX(ISNUMBER(--MID(feed!V502,ROW($1:$5),1))*
ROW($1:$5),0),ROW($1:$5))+1,1)*10^ROW($1:$5)/10)</f>
        <v>0</v>
      </c>
      <c r="Y717">
        <f>feed!W502</f>
        <v>0</v>
      </c>
      <c r="Z717" s="4">
        <f>V717-H717*750-K717*375-L717*375</f>
        <v>4868</v>
      </c>
      <c r="AA717" s="8">
        <f>V717/N717</f>
        <v>7.0588697017268442</v>
      </c>
      <c r="AB717" s="4">
        <f>N717/6</f>
        <v>212.33333333333334</v>
      </c>
      <c r="AC717" s="4">
        <f>V717/6</f>
        <v>1498.8333333333333</v>
      </c>
    </row>
    <row r="718" spans="1:29" hidden="1" x14ac:dyDescent="0.25">
      <c r="A718" t="str">
        <f>feed!A184</f>
        <v>Addin-territory</v>
      </c>
      <c r="B718" t="str">
        <f>feed!B184</f>
        <v>Addin</v>
      </c>
      <c r="C718" t="str">
        <f>feed!C184</f>
        <v>PIRATES</v>
      </c>
      <c r="D718">
        <f>SUMPRODUCT(MID(0&amp;feed!D184,LARGE(INDEX(ISNUMBER(--MID(feed!D184,ROW($1:$19),1))*
ROW($1:$19),0),ROW($1:$19))+1,1)*10^ROW($1:$19)/10)</f>
        <v>60</v>
      </c>
      <c r="E718">
        <f>SUMPRODUCT(MID(0&amp;feed!E184,LARGE(INDEX(ISNUMBER(--MID(feed!E184,ROW($1:$19),1))*
ROW($1:$19),0),ROW($1:$19))+1,1)*10^ROW($1:$19)/10)</f>
        <v>0</v>
      </c>
      <c r="F718" t="str">
        <f>feed!F184</f>
        <v>Korean War surplus</v>
      </c>
      <c r="G718" t="str">
        <f>feed!G184</f>
        <v>Gandhi-like</v>
      </c>
      <c r="H718">
        <f>SUMPRODUCT(MID(0&amp;feed!H184,LARGE(INDEX(ISNUMBER(--MID(feed!H184,ROW($1:$19),1))*
ROW($1:$19),0),ROW($1:$19))+1,1)*10^ROW($1:$19)/10)</f>
        <v>1</v>
      </c>
      <c r="I718" t="str">
        <f>feed!I184</f>
        <v>Good</v>
      </c>
      <c r="J718">
        <f>SUMPRODUCT(MID(0&amp;feed!J184,LARGE(INDEX(ISNUMBER(--MID(feed!J184,ROW($1:$19),1))*
ROW($1:$19),0),ROW($1:$19))+1,1)*10^ROW($1:$19)/10)</f>
        <v>5</v>
      </c>
      <c r="K718">
        <f>SUMPRODUCT(MID(0&amp;feed!K184,LARGE(INDEX(ISNUMBER(--MID(feed!K184,ROW($1:$19),1))*
ROW($1:$19),0),ROW($1:$19))+1,1)*10^ROW($1:$19)/10)</f>
        <v>15</v>
      </c>
      <c r="L718">
        <f>SUMPRODUCT(MID(0&amp;feed!L184,LARGE(INDEX(ISNUMBER(--MID(feed!L184,ROW($1:$19),1))*
ROW($1:$19),0),ROW($1:$19))+1,1)*10^ROW($1:$19)/10)</f>
        <v>4</v>
      </c>
      <c r="M718" t="str">
        <f>feed!M184</f>
        <v>Central Planning</v>
      </c>
      <c r="N718">
        <f>SUMPRODUCT(MID(0&amp;feed!N184,LARGE(INDEX(ISNUMBER(--MID(feed!N184,ROW($1:$5),1))*
ROW($1:$5),0),ROW($1:$5))+1,1)*10^ROW($1:$5)/10)</f>
        <v>2670</v>
      </c>
      <c r="O718">
        <f>SUMPRODUCT(MID(0&amp;feed!O184,LARGE(INDEX(ISNUMBER(--MID(feed!O184,ROW($1:$5),1))*
ROW($1:$5),0),ROW($1:$5))+1,1)*10^ROW($1:$5)/10)</f>
        <v>86</v>
      </c>
      <c r="P718">
        <f>feed!P184</f>
        <v>0</v>
      </c>
      <c r="Q718">
        <f>IF(P718=0,40, IF(P718="Depleted",0, IF(P718="Near Depletion",10, IF(P718="Plentiful",70, IF(P718="Untapped",90,"Error")))))</f>
        <v>40</v>
      </c>
      <c r="R718" t="str">
        <f>feed!Q184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feed!R184</f>
        <v>Caribbean</v>
      </c>
      <c r="U718" t="str">
        <f>feed!S184</f>
        <v>Soviet Union</v>
      </c>
      <c r="V718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13865</v>
      </c>
      <c r="W718" t="str">
        <f>feed!U184</f>
        <v>http://blocgame.com/stats.php?id=62712</v>
      </c>
      <c r="X718" s="4">
        <f>SUMPRODUCT(MID(0&amp;feed!V184,LARGE(INDEX(ISNUMBER(--MID(feed!V184,ROW($1:$5),1))*
ROW($1:$5),0),ROW($1:$5))+1,1)*10^ROW($1:$5)/10)</f>
        <v>0</v>
      </c>
      <c r="Y718">
        <f>feed!W184</f>
        <v>0</v>
      </c>
      <c r="Z718" s="4">
        <f>V718-H718*750-K718*375-L718*375</f>
        <v>5990</v>
      </c>
      <c r="AA718" s="8">
        <f>V718/N718</f>
        <v>5.1928838951310858</v>
      </c>
      <c r="AB718" s="4">
        <f>N718/6</f>
        <v>445</v>
      </c>
      <c r="AC718" s="4">
        <f>V718/6</f>
        <v>2310.8333333333335</v>
      </c>
    </row>
    <row r="719" spans="1:29" hidden="1" x14ac:dyDescent="0.25">
      <c r="A719" t="str">
        <f>feed!A285</f>
        <v>Enggor Perak</v>
      </c>
      <c r="B719" t="str">
        <f>feed!B285</f>
        <v>meor</v>
      </c>
      <c r="C719" t="str">
        <f>feed!C285</f>
        <v>PIRATES</v>
      </c>
      <c r="D719">
        <f>SUMPRODUCT(MID(0&amp;feed!D285,LARGE(INDEX(ISNUMBER(--MID(feed!D285,ROW($1:$19),1))*
ROW($1:$19),0),ROW($1:$19))+1,1)*10^ROW($1:$19)/10)</f>
        <v>34</v>
      </c>
      <c r="E719">
        <f>SUMPRODUCT(MID(0&amp;feed!E285,LARGE(INDEX(ISNUMBER(--MID(feed!E285,ROW($1:$19),1))*
ROW($1:$19),0),ROW($1:$19))+1,1)*10^ROW($1:$19)/10)</f>
        <v>0</v>
      </c>
      <c r="F719" t="str">
        <f>feed!F285</f>
        <v>Second World War surplus</v>
      </c>
      <c r="G719" t="str">
        <f>feed!G285</f>
        <v>Gandhi-like</v>
      </c>
      <c r="H719">
        <f>SUMPRODUCT(MID(0&amp;feed!H285,LARGE(INDEX(ISNUMBER(--MID(feed!H285,ROW($1:$19),1))*
ROW($1:$19),0),ROW($1:$19))+1,1)*10^ROW($1:$19)/10)</f>
        <v>1</v>
      </c>
      <c r="I719" t="str">
        <f>feed!I285</f>
        <v>Standard</v>
      </c>
      <c r="J719">
        <f>SUMPRODUCT(MID(0&amp;feed!J285,LARGE(INDEX(ISNUMBER(--MID(feed!J285,ROW($1:$19),1))*
ROW($1:$19),0),ROW($1:$19))+1,1)*10^ROW($1:$19)/10)</f>
        <v>5</v>
      </c>
      <c r="K719">
        <f>SUMPRODUCT(MID(0&amp;feed!K285,LARGE(INDEX(ISNUMBER(--MID(feed!K285,ROW($1:$19),1))*
ROW($1:$19),0),ROW($1:$19))+1,1)*10^ROW($1:$19)/10)</f>
        <v>16</v>
      </c>
      <c r="L719">
        <f>SUMPRODUCT(MID(0&amp;feed!L285,LARGE(INDEX(ISNUMBER(--MID(feed!L285,ROW($1:$19),1))*
ROW($1:$19),0),ROW($1:$19))+1,1)*10^ROW($1:$19)/10)</f>
        <v>2</v>
      </c>
      <c r="M719" t="str">
        <f>feed!M285</f>
        <v>Central Planning</v>
      </c>
      <c r="N719">
        <f>SUMPRODUCT(MID(0&amp;feed!N285,LARGE(INDEX(ISNUMBER(--MID(feed!N285,ROW($1:$5),1))*
ROW($1:$5),0),ROW($1:$5))+1,1)*10^ROW($1:$5)/10)</f>
        <v>2094</v>
      </c>
      <c r="O719">
        <f>SUMPRODUCT(MID(0&amp;feed!O285,LARGE(INDEX(ISNUMBER(--MID(feed!O285,ROW($1:$5),1))*
ROW($1:$5),0),ROW($1:$5))+1,1)*10^ROW($1:$5)/10)</f>
        <v>439</v>
      </c>
      <c r="P719">
        <f>feed!P285</f>
        <v>0</v>
      </c>
      <c r="Q719">
        <f>IF(P719=0,40, IF(P719="Depleted",0, IF(P719="Near Depletion",10, IF(P719="Plentiful",70, IF(P719="Untapped",90,"Error")))))</f>
        <v>40</v>
      </c>
      <c r="R719" t="str">
        <f>feed!Q285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feed!R285</f>
        <v>East Indies</v>
      </c>
      <c r="U719" t="str">
        <f>feed!S285</f>
        <v>Neutral</v>
      </c>
      <c r="V719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9971</v>
      </c>
      <c r="W719" t="str">
        <f>feed!U285</f>
        <v>http://blocgame.com/stats.php?id=60674</v>
      </c>
      <c r="X719" s="4">
        <f>SUMPRODUCT(MID(0&amp;feed!V285,LARGE(INDEX(ISNUMBER(--MID(feed!V285,ROW($1:$5),1))*
ROW($1:$5),0),ROW($1:$5))+1,1)*10^ROW($1:$5)/10)</f>
        <v>0</v>
      </c>
      <c r="Y719">
        <f>feed!W285</f>
        <v>0</v>
      </c>
      <c r="Z719" s="4">
        <f>V719-H719*750-K719*375-L719*375</f>
        <v>2471</v>
      </c>
      <c r="AA719" s="8">
        <f>V719/N719</f>
        <v>4.7617000955109834</v>
      </c>
      <c r="AB719" s="4">
        <f>N719/6</f>
        <v>349</v>
      </c>
      <c r="AC719" s="4">
        <f>V719/6</f>
        <v>1661.8333333333333</v>
      </c>
    </row>
    <row r="720" spans="1:29" hidden="1" x14ac:dyDescent="0.25">
      <c r="A720" t="str">
        <f>feed!A581</f>
        <v>Chagondowidi</v>
      </c>
      <c r="B720" t="str">
        <f>feed!B581</f>
        <v>Tom Spanks</v>
      </c>
      <c r="C720">
        <f>feed!C581</f>
        <v>0</v>
      </c>
      <c r="D720">
        <f>SUMPRODUCT(MID(0&amp;feed!D581,LARGE(INDEX(ISNUMBER(--MID(feed!D581,ROW($1:$19),1))*
ROW($1:$19),0),ROW($1:$19))+1,1)*10^ROW($1:$19)/10)</f>
        <v>8</v>
      </c>
      <c r="E720">
        <f>SUMPRODUCT(MID(0&amp;feed!E581,LARGE(INDEX(ISNUMBER(--MID(feed!E581,ROW($1:$19),1))*
ROW($1:$19),0),ROW($1:$19))+1,1)*10^ROW($1:$19)/10)</f>
        <v>0</v>
      </c>
      <c r="F720" t="str">
        <f>feed!F581</f>
        <v>Second World War surplus</v>
      </c>
      <c r="G720" t="str">
        <f>feed!G581</f>
        <v>Normal</v>
      </c>
      <c r="H720">
        <f>SUMPRODUCT(MID(0&amp;feed!H581,LARGE(INDEX(ISNUMBER(--MID(feed!H581,ROW($1:$19),1))*
ROW($1:$19),0),ROW($1:$19))+1,1)*10^ROW($1:$19)/10)</f>
        <v>1</v>
      </c>
      <c r="I720" t="str">
        <f>feed!I581</f>
        <v>Undisciplined Rabble</v>
      </c>
      <c r="J720">
        <f>SUMPRODUCT(MID(0&amp;feed!J581,LARGE(INDEX(ISNUMBER(--MID(feed!J581,ROW($1:$19),1))*
ROW($1:$19),0),ROW($1:$19))+1,1)*10^ROW($1:$19)/10)</f>
        <v>5</v>
      </c>
      <c r="K720">
        <f>SUMPRODUCT(MID(0&amp;feed!K581,LARGE(INDEX(ISNUMBER(--MID(feed!K581,ROW($1:$19),1))*
ROW($1:$19),0),ROW($1:$19))+1,1)*10^ROW($1:$19)/10)</f>
        <v>3</v>
      </c>
      <c r="L720">
        <f>SUMPRODUCT(MID(0&amp;feed!L581,LARGE(INDEX(ISNUMBER(--MID(feed!L581,ROW($1:$19),1))*
ROW($1:$19),0),ROW($1:$19))+1,1)*10^ROW($1:$19)/10)</f>
        <v>0</v>
      </c>
      <c r="M720" t="str">
        <f>feed!M581</f>
        <v>Mixed Economy</v>
      </c>
      <c r="N720">
        <f>SUMPRODUCT(MID(0&amp;feed!N581,LARGE(INDEX(ISNUMBER(--MID(feed!N581,ROW($1:$5),1))*
ROW($1:$5),0),ROW($1:$5))+1,1)*10^ROW($1:$5)/10)</f>
        <v>1042</v>
      </c>
      <c r="O720">
        <f>SUMPRODUCT(MID(0&amp;feed!O581,LARGE(INDEX(ISNUMBER(--MID(feed!O581,ROW($1:$5),1))*
ROW($1:$5),0),ROW($1:$5))+1,1)*10^ROW($1:$5)/10)</f>
        <v>45</v>
      </c>
      <c r="P720" t="str">
        <f>feed!P581</f>
        <v>Untapped</v>
      </c>
      <c r="Q720">
        <f>IF(P720=0,40, IF(P720="Depleted",0, IF(P720="Near Depletion",10, IF(P720="Plentiful",70, IF(P720="Untapped",90,"Error")))))</f>
        <v>90</v>
      </c>
      <c r="R720" t="str">
        <f>feed!Q581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feed!R581</f>
        <v>Congo</v>
      </c>
      <c r="U720" t="str">
        <f>feed!S581</f>
        <v>Neutral</v>
      </c>
      <c r="V720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2114</v>
      </c>
      <c r="W720" t="str">
        <f>feed!U581</f>
        <v>http://blocgame.com/stats.php?id=64136</v>
      </c>
      <c r="X720" s="4">
        <f>SUMPRODUCT(MID(0&amp;feed!V581,LARGE(INDEX(ISNUMBER(--MID(feed!V581,ROW($1:$5),1))*
ROW($1:$5),0),ROW($1:$5))+1,1)*10^ROW($1:$5)/10)</f>
        <v>0</v>
      </c>
      <c r="Y720">
        <f>feed!W581</f>
        <v>0</v>
      </c>
      <c r="Z720" s="4">
        <f>V720-H720*750-K720*375-L720*375</f>
        <v>239</v>
      </c>
      <c r="AA720" s="8">
        <f>V720/N720</f>
        <v>2.0287907869481767</v>
      </c>
      <c r="AB720" s="4">
        <f>N720/6</f>
        <v>173.66666666666666</v>
      </c>
      <c r="AC720" s="4">
        <f>V720/6</f>
        <v>352.33333333333331</v>
      </c>
    </row>
    <row r="721" spans="1:29" hidden="1" x14ac:dyDescent="0.25">
      <c r="A721" t="str">
        <f>feed!A82</f>
        <v>Lubekran</v>
      </c>
      <c r="B721" t="str">
        <f>feed!B82</f>
        <v>septima</v>
      </c>
      <c r="C721" t="str">
        <f>feed!C82</f>
        <v>Interpol</v>
      </c>
      <c r="D721">
        <f>SUMPRODUCT(MID(0&amp;feed!D82,LARGE(INDEX(ISNUMBER(--MID(feed!D82,ROW($1:$19),1))*
ROW($1:$19),0),ROW($1:$19))+1,1)*10^ROW($1:$19)/10)</f>
        <v>75</v>
      </c>
      <c r="E721">
        <f>SUMPRODUCT(MID(0&amp;feed!E82,LARGE(INDEX(ISNUMBER(--MID(feed!E82,ROW($1:$19),1))*
ROW($1:$19),0),ROW($1:$19))+1,1)*10^ROW($1:$19)/10)</f>
        <v>0</v>
      </c>
      <c r="F721" t="str">
        <f>feed!F82</f>
        <v>Second World War surplus</v>
      </c>
      <c r="G721" t="str">
        <f>feed!G82</f>
        <v>Gandhi-like</v>
      </c>
      <c r="H721">
        <f>SUMPRODUCT(MID(0&amp;feed!H82,LARGE(INDEX(ISNUMBER(--MID(feed!H82,ROW($1:$19),1))*
ROW($1:$19),0),ROW($1:$19))+1,1)*10^ROW($1:$19)/10)</f>
        <v>1</v>
      </c>
      <c r="I721" t="str">
        <f>feed!I82</f>
        <v>Good</v>
      </c>
      <c r="J721">
        <f>SUMPRODUCT(MID(0&amp;feed!J82,LARGE(INDEX(ISNUMBER(--MID(feed!J82,ROW($1:$19),1))*
ROW($1:$19),0),ROW($1:$19))+1,1)*10^ROW($1:$19)/10)</f>
        <v>5</v>
      </c>
      <c r="K721">
        <f>SUMPRODUCT(MID(0&amp;feed!K82,LARGE(INDEX(ISNUMBER(--MID(feed!K82,ROW($1:$19),1))*
ROW($1:$19),0),ROW($1:$19))+1,1)*10^ROW($1:$19)/10)</f>
        <v>10</v>
      </c>
      <c r="L721">
        <f>SUMPRODUCT(MID(0&amp;feed!L82,LARGE(INDEX(ISNUMBER(--MID(feed!L82,ROW($1:$19),1))*
ROW($1:$19),0),ROW($1:$19))+1,1)*10^ROW($1:$19)/10)</f>
        <v>5</v>
      </c>
      <c r="M721" t="str">
        <f>feed!M82</f>
        <v>Central Planning</v>
      </c>
      <c r="N721">
        <f>SUMPRODUCT(MID(0&amp;feed!N82,LARGE(INDEX(ISNUMBER(--MID(feed!N82,ROW($1:$5),1))*
ROW($1:$5),0),ROW($1:$5))+1,1)*10^ROW($1:$5)/10)</f>
        <v>3539</v>
      </c>
      <c r="O721">
        <f>SUMPRODUCT(MID(0&amp;feed!O82,LARGE(INDEX(ISNUMBER(--MID(feed!O82,ROW($1:$5),1))*
ROW($1:$5),0),ROW($1:$5))+1,1)*10^ROW($1:$5)/10)</f>
        <v>187</v>
      </c>
      <c r="P721" t="str">
        <f>feed!P82</f>
        <v>Untapped</v>
      </c>
      <c r="Q721">
        <f>IF(P721=0,40, IF(P721="Depleted",0, IF(P721="Near Depletion",10, IF(P721="Plentiful",70, IF(P721="Untapped",90,"Error")))))</f>
        <v>90</v>
      </c>
      <c r="R721" t="str">
        <f>feed!Q82</f>
        <v>Powerful</v>
      </c>
      <c r="S721">
        <f>IF(R721="None",0, IF(R721="Meagre",1.5, IF(R721="Small",3, IF(R721="Mediocre",4.5, IF(R721="Somewhat Large",6, IF(R721="Large",7.5, IF(R721="Powerful",9, IF(R721="Very Powerful",10,"Error"))))))))</f>
        <v>9</v>
      </c>
      <c r="T721" t="str">
        <f>feed!R82</f>
        <v>Indochina</v>
      </c>
      <c r="U721" t="str">
        <f>feed!S82</f>
        <v>Soviet Union</v>
      </c>
      <c r="V721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6615</v>
      </c>
      <c r="W721" t="str">
        <f>feed!U82</f>
        <v>http://blocgame.com/stats.php?id=62568</v>
      </c>
      <c r="X721" s="4">
        <f>SUMPRODUCT(MID(0&amp;feed!V82,LARGE(INDEX(ISNUMBER(--MID(feed!V82,ROW($1:$5),1))*
ROW($1:$5),0),ROW($1:$5))+1,1)*10^ROW($1:$5)/10)</f>
        <v>0</v>
      </c>
      <c r="Y721">
        <f>feed!W82</f>
        <v>0</v>
      </c>
      <c r="Z721" s="4">
        <f>V721-H721*750-K721*375-L721*375</f>
        <v>240</v>
      </c>
      <c r="AA721" s="8">
        <f>V721/N721</f>
        <v>1.8691720825091833</v>
      </c>
      <c r="AB721" s="4">
        <f>N721/6</f>
        <v>589.83333333333337</v>
      </c>
      <c r="AC721" s="4">
        <f>V721/6</f>
        <v>1102.5</v>
      </c>
    </row>
    <row r="722" spans="1:29" hidden="1" x14ac:dyDescent="0.25">
      <c r="A722" t="str">
        <f>feed!A872</f>
        <v>Nazi Empire</v>
      </c>
      <c r="B722" t="str">
        <f>feed!B872</f>
        <v>Fuhrer Stafford</v>
      </c>
      <c r="C722">
        <f>feed!C872</f>
        <v>0</v>
      </c>
      <c r="D722">
        <f>SUMPRODUCT(MID(0&amp;feed!D872,LARGE(INDEX(ISNUMBER(--MID(feed!D872,ROW($1:$19),1))*
ROW($1:$19),0),ROW($1:$19))+1,1)*10^ROW($1:$19)/10)</f>
        <v>38</v>
      </c>
      <c r="E722">
        <f>SUMPRODUCT(MID(0&amp;feed!E872,LARGE(INDEX(ISNUMBER(--MID(feed!E872,ROW($1:$19),1))*
ROW($1:$19),0),ROW($1:$19))+1,1)*10^ROW($1:$19)/10)</f>
        <v>0</v>
      </c>
      <c r="F722" t="str">
        <f>feed!F872</f>
        <v>First World War surplus</v>
      </c>
      <c r="G722" t="str">
        <f>feed!G872</f>
        <v>Angelic</v>
      </c>
      <c r="H722">
        <f>SUMPRODUCT(MID(0&amp;feed!H872,LARGE(INDEX(ISNUMBER(--MID(feed!H872,ROW($1:$19),1))*
ROW($1:$19),0),ROW($1:$19))+1,1)*10^ROW($1:$19)/10)</f>
        <v>1</v>
      </c>
      <c r="I722" t="str">
        <f>feed!I872</f>
        <v>Standard</v>
      </c>
      <c r="J722">
        <f>SUMPRODUCT(MID(0&amp;feed!J872,LARGE(INDEX(ISNUMBER(--MID(feed!J872,ROW($1:$19),1))*
ROW($1:$19),0),ROW($1:$19))+1,1)*10^ROW($1:$19)/10)</f>
        <v>4</v>
      </c>
      <c r="K722">
        <f>SUMPRODUCT(MID(0&amp;feed!K872,LARGE(INDEX(ISNUMBER(--MID(feed!K872,ROW($1:$19),1))*
ROW($1:$19),0),ROW($1:$19))+1,1)*10^ROW($1:$19)/10)</f>
        <v>5</v>
      </c>
      <c r="L722">
        <f>SUMPRODUCT(MID(0&amp;feed!L872,LARGE(INDEX(ISNUMBER(--MID(feed!L872,ROW($1:$19),1))*
ROW($1:$19),0),ROW($1:$19))+1,1)*10^ROW($1:$19)/10)</f>
        <v>2</v>
      </c>
      <c r="M722" t="str">
        <f>feed!M872</f>
        <v>Central Planning</v>
      </c>
      <c r="N722">
        <f>SUMPRODUCT(MID(0&amp;feed!N872,LARGE(INDEX(ISNUMBER(--MID(feed!N872,ROW($1:$5),1))*
ROW($1:$5),0),ROW($1:$5))+1,1)*10^ROW($1:$5)/10)</f>
        <v>484</v>
      </c>
      <c r="O722">
        <f>SUMPRODUCT(MID(0&amp;feed!O872,LARGE(INDEX(ISNUMBER(--MID(feed!O872,ROW($1:$5),1))*
ROW($1:$5),0),ROW($1:$5))+1,1)*10^ROW($1:$5)/10)</f>
        <v>238</v>
      </c>
      <c r="P722" t="str">
        <f>feed!P872</f>
        <v>Untapped</v>
      </c>
      <c r="Q722">
        <f>IF(P722=0,40, IF(P722="Depleted",0, IF(P722="Near Depletion",10, IF(P722="Plentiful",70, IF(P722="Untapped",90,"Error")))))</f>
        <v>90</v>
      </c>
      <c r="R722" t="str">
        <f>feed!Q872</f>
        <v>Somewhat Large</v>
      </c>
      <c r="S722">
        <f>IF(R722="None",0, IF(R722="Meagre",1.5, IF(R722="Small",3, IF(R722="Mediocre",4.5, IF(R722="Somewhat Large",6, IF(R722="Large",7.5, IF(R722="Powerful",9, IF(R722="Very Powerful",10,"Error"))))))))</f>
        <v>6</v>
      </c>
      <c r="T722" t="str">
        <f>feed!R872</f>
        <v>Caribbean</v>
      </c>
      <c r="U722" t="str">
        <f>feed!S872</f>
        <v>Neutral</v>
      </c>
      <c r="V72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722" t="str">
        <f>feed!U872</f>
        <v>http://blocgame.com/stats.php?id=64819</v>
      </c>
      <c r="X722" s="4">
        <f>SUMPRODUCT(MID(0&amp;feed!V872,LARGE(INDEX(ISNUMBER(--MID(feed!V872,ROW($1:$5),1))*
ROW($1:$5),0),ROW($1:$5))+1,1)*10^ROW($1:$5)/10)</f>
        <v>0</v>
      </c>
      <c r="Y722">
        <f>feed!W872</f>
        <v>0</v>
      </c>
      <c r="Z722" s="4">
        <f>V722-H722*750-K722*375-L722*375</f>
        <v>16625</v>
      </c>
      <c r="AA722" s="8">
        <f>V722/N722</f>
        <v>41.32231404958678</v>
      </c>
      <c r="AB722" s="4">
        <f>N722/6</f>
        <v>80.666666666666671</v>
      </c>
      <c r="AC722" s="4">
        <f>V722/6</f>
        <v>3333.3333333333335</v>
      </c>
    </row>
    <row r="723" spans="1:29" hidden="1" x14ac:dyDescent="0.25">
      <c r="A723" t="str">
        <f>feed!A734</f>
        <v>Peutschland</v>
      </c>
      <c r="B723" t="str">
        <f>feed!B734</f>
        <v>Pocci</v>
      </c>
      <c r="C723" t="str">
        <f>feed!C734</f>
        <v>The Order</v>
      </c>
      <c r="D723">
        <f>SUMPRODUCT(MID(0&amp;feed!D734,LARGE(INDEX(ISNUMBER(--MID(feed!D734,ROW($1:$19),1))*
ROW($1:$19),0),ROW($1:$19))+1,1)*10^ROW($1:$19)/10)</f>
        <v>93</v>
      </c>
      <c r="E723">
        <f>SUMPRODUCT(MID(0&amp;feed!E734,LARGE(INDEX(ISNUMBER(--MID(feed!E734,ROW($1:$19),1))*
ROW($1:$19),0),ROW($1:$19))+1,1)*10^ROW($1:$19)/10)</f>
        <v>0</v>
      </c>
      <c r="F723" t="str">
        <f>feed!F734</f>
        <v>Second World War surplus</v>
      </c>
      <c r="G723" t="str">
        <f>feed!G734</f>
        <v>Gandhi-like</v>
      </c>
      <c r="H723">
        <f>SUMPRODUCT(MID(0&amp;feed!H734,LARGE(INDEX(ISNUMBER(--MID(feed!H734,ROW($1:$19),1))*
ROW($1:$19),0),ROW($1:$19))+1,1)*10^ROW($1:$19)/10)</f>
        <v>1</v>
      </c>
      <c r="I723" t="str">
        <f>feed!I734</f>
        <v>Good</v>
      </c>
      <c r="J723">
        <f>SUMPRODUCT(MID(0&amp;feed!J734,LARGE(INDEX(ISNUMBER(--MID(feed!J734,ROW($1:$19),1))*
ROW($1:$19),0),ROW($1:$19))+1,1)*10^ROW($1:$19)/10)</f>
        <v>4</v>
      </c>
      <c r="K723">
        <f>SUMPRODUCT(MID(0&amp;feed!K734,LARGE(INDEX(ISNUMBER(--MID(feed!K734,ROW($1:$19),1))*
ROW($1:$19),0),ROW($1:$19))+1,1)*10^ROW($1:$19)/10)</f>
        <v>3</v>
      </c>
      <c r="L723">
        <f>SUMPRODUCT(MID(0&amp;feed!L734,LARGE(INDEX(ISNUMBER(--MID(feed!L734,ROW($1:$19),1))*
ROW($1:$19),0),ROW($1:$19))+1,1)*10^ROW($1:$19)/10)</f>
        <v>2</v>
      </c>
      <c r="M723" t="str">
        <f>feed!M734</f>
        <v>Free Market</v>
      </c>
      <c r="N723">
        <f>SUMPRODUCT(MID(0&amp;feed!N734,LARGE(INDEX(ISNUMBER(--MID(feed!N734,ROW($1:$5),1))*
ROW($1:$5),0),ROW($1:$5))+1,1)*10^ROW($1:$5)/10)</f>
        <v>728</v>
      </c>
      <c r="O723">
        <f>SUMPRODUCT(MID(0&amp;feed!O734,LARGE(INDEX(ISNUMBER(--MID(feed!O734,ROW($1:$5),1))*
ROW($1:$5),0),ROW($1:$5))+1,1)*10^ROW($1:$5)/10)</f>
        <v>4259</v>
      </c>
      <c r="P723" t="str">
        <f>feed!P734</f>
        <v>Untapped</v>
      </c>
      <c r="Q723">
        <f>IF(P723=0,40, IF(P723="Depleted",0, IF(P723="Near Depletion",10, IF(P723="Plentiful",70, IF(P723="Untapped",90,"Error")))))</f>
        <v>90</v>
      </c>
      <c r="R723" t="str">
        <f>feed!Q734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feed!R734</f>
        <v>Persia</v>
      </c>
      <c r="U723" t="str">
        <f>feed!S734</f>
        <v>Soviet Union</v>
      </c>
      <c r="V72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23990</v>
      </c>
      <c r="W723" t="str">
        <f>feed!U734</f>
        <v>http://blocgame.com/stats.php?id=63261</v>
      </c>
      <c r="X723" s="4">
        <f>SUMPRODUCT(MID(0&amp;feed!V734,LARGE(INDEX(ISNUMBER(--MID(feed!V734,ROW($1:$5),1))*
ROW($1:$5),0),ROW($1:$5))+1,1)*10^ROW($1:$5)/10)</f>
        <v>0</v>
      </c>
      <c r="Y723">
        <f>feed!W734</f>
        <v>0</v>
      </c>
      <c r="Z723" s="4">
        <f>V723-H723*750-K723*375-L723*375</f>
        <v>21365</v>
      </c>
      <c r="AA723" s="8">
        <f>V723/N723</f>
        <v>32.953296703296701</v>
      </c>
      <c r="AB723" s="4">
        <f>N723/6</f>
        <v>121.33333333333333</v>
      </c>
      <c r="AC723" s="4">
        <f>V723/6</f>
        <v>3998.3333333333335</v>
      </c>
    </row>
    <row r="724" spans="1:29" hidden="1" x14ac:dyDescent="0.25">
      <c r="A724" t="str">
        <f>feed!A648</f>
        <v>Singapore no2</v>
      </c>
      <c r="B724" t="str">
        <f>feed!B648</f>
        <v>Caleb Neo</v>
      </c>
      <c r="C724" t="str">
        <f>feed!C648</f>
        <v>Dictators United</v>
      </c>
      <c r="D724">
        <f>SUMPRODUCT(MID(0&amp;feed!D648,LARGE(INDEX(ISNUMBER(--MID(feed!D648,ROW($1:$19),1))*
ROW($1:$19),0),ROW($1:$19))+1,1)*10^ROW($1:$19)/10)</f>
        <v>38</v>
      </c>
      <c r="E724">
        <f>SUMPRODUCT(MID(0&amp;feed!E648,LARGE(INDEX(ISNUMBER(--MID(feed!E648,ROW($1:$19),1))*
ROW($1:$19),0),ROW($1:$19))+1,1)*10^ROW($1:$19)/10)</f>
        <v>0</v>
      </c>
      <c r="F724" t="str">
        <f>feed!F648</f>
        <v>First World War surplus</v>
      </c>
      <c r="G724" t="str">
        <f>feed!G648</f>
        <v>Gandhi-like</v>
      </c>
      <c r="H724">
        <f>SUMPRODUCT(MID(0&amp;feed!H648,LARGE(INDEX(ISNUMBER(--MID(feed!H648,ROW($1:$19),1))*
ROW($1:$19),0),ROW($1:$19))+1,1)*10^ROW($1:$19)/10)</f>
        <v>1</v>
      </c>
      <c r="I724" t="str">
        <f>feed!I648</f>
        <v>Standard</v>
      </c>
      <c r="J724">
        <f>SUMPRODUCT(MID(0&amp;feed!J648,LARGE(INDEX(ISNUMBER(--MID(feed!J648,ROW($1:$19),1))*
ROW($1:$19),0),ROW($1:$19))+1,1)*10^ROW($1:$19)/10)</f>
        <v>4</v>
      </c>
      <c r="K724">
        <f>SUMPRODUCT(MID(0&amp;feed!K648,LARGE(INDEX(ISNUMBER(--MID(feed!K648,ROW($1:$19),1))*
ROW($1:$19),0),ROW($1:$19))+1,1)*10^ROW($1:$19)/10)</f>
        <v>15</v>
      </c>
      <c r="L724">
        <f>SUMPRODUCT(MID(0&amp;feed!L648,LARGE(INDEX(ISNUMBER(--MID(feed!L648,ROW($1:$19),1))*
ROW($1:$19),0),ROW($1:$19))+1,1)*10^ROW($1:$19)/10)</f>
        <v>3</v>
      </c>
      <c r="M724" t="str">
        <f>feed!M648</f>
        <v>Central Planning</v>
      </c>
      <c r="N724">
        <f>SUMPRODUCT(MID(0&amp;feed!N648,LARGE(INDEX(ISNUMBER(--MID(feed!N648,ROW($1:$5),1))*
ROW($1:$5),0),ROW($1:$5))+1,1)*10^ROW($1:$5)/10)</f>
        <v>909</v>
      </c>
      <c r="O724">
        <f>SUMPRODUCT(MID(0&amp;feed!O648,LARGE(INDEX(ISNUMBER(--MID(feed!O648,ROW($1:$5),1))*
ROW($1:$5),0),ROW($1:$5))+1,1)*10^ROW($1:$5)/10)</f>
        <v>113</v>
      </c>
      <c r="P724" t="str">
        <f>feed!P648</f>
        <v>Untapped</v>
      </c>
      <c r="Q724">
        <f>IF(P724=0,40, IF(P724="Depleted",0, IF(P724="Near Depletion",10, IF(P724="Plentiful",70, IF(P724="Untapped",90,"Error")))))</f>
        <v>90</v>
      </c>
      <c r="R724" t="str">
        <f>feed!Q648</f>
        <v>Mediocre</v>
      </c>
      <c r="S724">
        <f>IF(R724="None",0, IF(R724="Meagre",1.5, IF(R724="Small",3, IF(R724="Mediocre",4.5, IF(R724="Somewhat Large",6, IF(R724="Large",7.5, IF(R724="Powerful",9, IF(R724="Very Powerful",10,"Error"))))))))</f>
        <v>4.5</v>
      </c>
      <c r="T724" t="str">
        <f>feed!R648</f>
        <v>East Indies</v>
      </c>
      <c r="U724" t="str">
        <f>feed!S648</f>
        <v>Soviet Union</v>
      </c>
      <c r="V724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724" t="str">
        <f>feed!U648</f>
        <v>http://blocgame.com/stats.php?id=64582</v>
      </c>
      <c r="X724" s="4">
        <f>SUMPRODUCT(MID(0&amp;feed!V648,LARGE(INDEX(ISNUMBER(--MID(feed!V648,ROW($1:$5),1))*
ROW($1:$5),0),ROW($1:$5))+1,1)*10^ROW($1:$5)/10)</f>
        <v>0</v>
      </c>
      <c r="Y724">
        <f>feed!W648</f>
        <v>0</v>
      </c>
      <c r="Z724" s="4">
        <f>V724-H724*750-K724*375-L724*375</f>
        <v>12500</v>
      </c>
      <c r="AA724" s="8">
        <f>V724/N724</f>
        <v>22.002200220022001</v>
      </c>
      <c r="AB724" s="4">
        <f>N724/6</f>
        <v>151.5</v>
      </c>
      <c r="AC724" s="4">
        <f>V724/6</f>
        <v>3333.3333333333335</v>
      </c>
    </row>
    <row r="725" spans="1:29" hidden="1" x14ac:dyDescent="0.25">
      <c r="A725" t="str">
        <f>feed!A659</f>
        <v>\\\'Nam</v>
      </c>
      <c r="B725" t="str">
        <f>feed!B659</f>
        <v>Ben DerHover</v>
      </c>
      <c r="C725">
        <f>feed!C659</f>
        <v>0</v>
      </c>
      <c r="D725">
        <f>SUMPRODUCT(MID(0&amp;feed!D659,LARGE(INDEX(ISNUMBER(--MID(feed!D659,ROW($1:$19),1))*
ROW($1:$19),0),ROW($1:$19))+1,1)*10^ROW($1:$19)/10)</f>
        <v>10</v>
      </c>
      <c r="E725">
        <f>SUMPRODUCT(MID(0&amp;feed!E659,LARGE(INDEX(ISNUMBER(--MID(feed!E659,ROW($1:$19),1))*
ROW($1:$19),0),ROW($1:$19))+1,1)*10^ROW($1:$19)/10)</f>
        <v>0</v>
      </c>
      <c r="F725" t="str">
        <f>feed!F659</f>
        <v>Second World War surplus</v>
      </c>
      <c r="G725" t="str">
        <f>feed!G659</f>
        <v>Good</v>
      </c>
      <c r="H725">
        <f>SUMPRODUCT(MID(0&amp;feed!H659,LARGE(INDEX(ISNUMBER(--MID(feed!H659,ROW($1:$19),1))*
ROW($1:$19),0),ROW($1:$19))+1,1)*10^ROW($1:$19)/10)</f>
        <v>1</v>
      </c>
      <c r="I725" t="str">
        <f>feed!I659</f>
        <v>Undisciplined Rabble</v>
      </c>
      <c r="J725">
        <f>SUMPRODUCT(MID(0&amp;feed!J659,LARGE(INDEX(ISNUMBER(--MID(feed!J659,ROW($1:$19),1))*
ROW($1:$19),0),ROW($1:$19))+1,1)*10^ROW($1:$19)/10)</f>
        <v>4</v>
      </c>
      <c r="K725">
        <f>SUMPRODUCT(MID(0&amp;feed!K659,LARGE(INDEX(ISNUMBER(--MID(feed!K659,ROW($1:$19),1))*
ROW($1:$19),0),ROW($1:$19))+1,1)*10^ROW($1:$19)/10)</f>
        <v>5</v>
      </c>
      <c r="L725">
        <f>SUMPRODUCT(MID(0&amp;feed!L659,LARGE(INDEX(ISNUMBER(--MID(feed!L659,ROW($1:$19),1))*
ROW($1:$19),0),ROW($1:$19))+1,1)*10^ROW($1:$19)/10)</f>
        <v>0</v>
      </c>
      <c r="M725" t="str">
        <f>feed!M659</f>
        <v>Mixed Economy</v>
      </c>
      <c r="N725">
        <f>SUMPRODUCT(MID(0&amp;feed!N659,LARGE(INDEX(ISNUMBER(--MID(feed!N659,ROW($1:$5),1))*
ROW($1:$5),0),ROW($1:$5))+1,1)*10^ROW($1:$5)/10)</f>
        <v>890</v>
      </c>
      <c r="O725">
        <f>SUMPRODUCT(MID(0&amp;feed!O659,LARGE(INDEX(ISNUMBER(--MID(feed!O659,ROW($1:$5),1))*
ROW($1:$5),0),ROW($1:$5))+1,1)*10^ROW($1:$5)/10)</f>
        <v>139</v>
      </c>
      <c r="P725" t="str">
        <f>feed!P659</f>
        <v>Untapped</v>
      </c>
      <c r="Q725">
        <f>IF(P725=0,40, IF(P725="Depleted",0, IF(P725="Near Depletion",10, IF(P725="Plentiful",70, IF(P725="Untapped",90,"Error")))))</f>
        <v>90</v>
      </c>
      <c r="R725" t="str">
        <f>feed!Q659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feed!R659</f>
        <v>East Indies</v>
      </c>
      <c r="U725" t="str">
        <f>feed!S659</f>
        <v>Neutral</v>
      </c>
      <c r="V725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5171</v>
      </c>
      <c r="W725" t="str">
        <f>feed!U659</f>
        <v>http://blocgame.com/stats.php?id=62900</v>
      </c>
      <c r="X725" s="4">
        <f>SUMPRODUCT(MID(0&amp;feed!V659,LARGE(INDEX(ISNUMBER(--MID(feed!V659,ROW($1:$5),1))*
ROW($1:$5),0),ROW($1:$5))+1,1)*10^ROW($1:$5)/10)</f>
        <v>0</v>
      </c>
      <c r="Y725">
        <f>feed!W659</f>
        <v>0</v>
      </c>
      <c r="Z725" s="4">
        <f>V725-H725*750-K725*375-L725*375</f>
        <v>2546</v>
      </c>
      <c r="AA725" s="8">
        <f>V725/N725</f>
        <v>5.8101123595505619</v>
      </c>
      <c r="AB725" s="4">
        <f>N725/6</f>
        <v>148.33333333333334</v>
      </c>
      <c r="AC725" s="4">
        <f>V725/6</f>
        <v>861.83333333333337</v>
      </c>
    </row>
    <row r="726" spans="1:29" hidden="1" x14ac:dyDescent="0.25">
      <c r="A726" t="str">
        <f>feed!A632</f>
        <v>Senglia</v>
      </c>
      <c r="B726" t="str">
        <f>feed!B632</f>
        <v>mreid2112</v>
      </c>
      <c r="C726" t="str">
        <f>feed!C632</f>
        <v>Farmington Brigade</v>
      </c>
      <c r="D726">
        <f>SUMPRODUCT(MID(0&amp;feed!D632,LARGE(INDEX(ISNUMBER(--MID(feed!D632,ROW($1:$19),1))*
ROW($1:$19),0),ROW($1:$19))+1,1)*10^ROW($1:$19)/10)</f>
        <v>4</v>
      </c>
      <c r="E726">
        <f>SUMPRODUCT(MID(0&amp;feed!E632,LARGE(INDEX(ISNUMBER(--MID(feed!E632,ROW($1:$19),1))*
ROW($1:$19),0),ROW($1:$19))+1,1)*10^ROW($1:$19)/10)</f>
        <v>0</v>
      </c>
      <c r="F726" t="str">
        <f>feed!F632</f>
        <v>Second World War surplus</v>
      </c>
      <c r="G726" t="str">
        <f>feed!G632</f>
        <v>Questionable</v>
      </c>
      <c r="H726">
        <f>SUMPRODUCT(MID(0&amp;feed!H632,LARGE(INDEX(ISNUMBER(--MID(feed!H632,ROW($1:$19),1))*
ROW($1:$19),0),ROW($1:$19))+1,1)*10^ROW($1:$19)/10)</f>
        <v>1</v>
      </c>
      <c r="I726" t="str">
        <f>feed!I632</f>
        <v>Undisciplined Rabble</v>
      </c>
      <c r="J726">
        <f>SUMPRODUCT(MID(0&amp;feed!J632,LARGE(INDEX(ISNUMBER(--MID(feed!J632,ROW($1:$19),1))*
ROW($1:$19),0),ROW($1:$19))+1,1)*10^ROW($1:$19)/10)</f>
        <v>4</v>
      </c>
      <c r="K726">
        <f>SUMPRODUCT(MID(0&amp;feed!K632,LARGE(INDEX(ISNUMBER(--MID(feed!K632,ROW($1:$19),1))*
ROW($1:$19),0),ROW($1:$19))+1,1)*10^ROW($1:$19)/10)</f>
        <v>4</v>
      </c>
      <c r="L726">
        <f>SUMPRODUCT(MID(0&amp;feed!L632,LARGE(INDEX(ISNUMBER(--MID(feed!L632,ROW($1:$19),1))*
ROW($1:$19),0),ROW($1:$19))+1,1)*10^ROW($1:$19)/10)</f>
        <v>2</v>
      </c>
      <c r="M726" t="str">
        <f>feed!M632</f>
        <v>Mixed Economy</v>
      </c>
      <c r="N726">
        <f>SUMPRODUCT(MID(0&amp;feed!N632,LARGE(INDEX(ISNUMBER(--MID(feed!N632,ROW($1:$5),1))*
ROW($1:$5),0),ROW($1:$5))+1,1)*10^ROW($1:$5)/10)</f>
        <v>939</v>
      </c>
      <c r="O726">
        <f>SUMPRODUCT(MID(0&amp;feed!O632,LARGE(INDEX(ISNUMBER(--MID(feed!O632,ROW($1:$5),1))*
ROW($1:$5),0),ROW($1:$5))+1,1)*10^ROW($1:$5)/10)</f>
        <v>2</v>
      </c>
      <c r="P726" t="str">
        <f>feed!P632</f>
        <v>Untapped</v>
      </c>
      <c r="Q726">
        <f>IF(P726=0,40, IF(P726="Depleted",0, IF(P726="Near Depletion",10, IF(P726="Plentiful",70, IF(P726="Untapped",90,"Error")))))</f>
        <v>90</v>
      </c>
      <c r="R726" t="str">
        <f>feed!Q632</f>
        <v>Meagre</v>
      </c>
      <c r="S726">
        <f>IF(R726="None",0, IF(R726="Meagre",1.5, IF(R726="Small",3, IF(R726="Mediocre",4.5, IF(R726="Somewhat Large",6, IF(R726="Large",7.5, IF(R726="Powerful",9, IF(R726="Very Powerful",10,"Error"))))))))</f>
        <v>1.5</v>
      </c>
      <c r="T726" t="str">
        <f>feed!R632</f>
        <v>Indochina</v>
      </c>
      <c r="U726" t="str">
        <f>feed!S632</f>
        <v>Neutral</v>
      </c>
      <c r="V726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3523</v>
      </c>
      <c r="W726" t="str">
        <f>feed!U632</f>
        <v>http://blocgame.com/stats.php?id=62920</v>
      </c>
      <c r="X726" s="4">
        <f>SUMPRODUCT(MID(0&amp;feed!V632,LARGE(INDEX(ISNUMBER(--MID(feed!V632,ROW($1:$5),1))*
ROW($1:$5),0),ROW($1:$5))+1,1)*10^ROW($1:$5)/10)</f>
        <v>0</v>
      </c>
      <c r="Y726">
        <f>feed!W632</f>
        <v>0</v>
      </c>
      <c r="Z726" s="4">
        <f>V726-H726*750-K726*375-L726*375</f>
        <v>523</v>
      </c>
      <c r="AA726" s="8">
        <f>V726/N726</f>
        <v>3.7518636847710329</v>
      </c>
      <c r="AB726" s="4">
        <f>N726/6</f>
        <v>156.5</v>
      </c>
      <c r="AC726" s="4">
        <f>V726/6</f>
        <v>587.16666666666663</v>
      </c>
    </row>
    <row r="727" spans="1:29" hidden="1" x14ac:dyDescent="0.25">
      <c r="A727" t="str">
        <f>feed!A188</f>
        <v>Petrovistan</v>
      </c>
      <c r="B727" t="str">
        <f>feed!B188</f>
        <v>JMHOLM</v>
      </c>
      <c r="C727" t="str">
        <f>feed!C188</f>
        <v>The Federal Colonies</v>
      </c>
      <c r="D727">
        <f>SUMPRODUCT(MID(0&amp;feed!D188,LARGE(INDEX(ISNUMBER(--MID(feed!D188,ROW($1:$19),1))*
ROW($1:$19),0),ROW($1:$19))+1,1)*10^ROW($1:$19)/10)</f>
        <v>41</v>
      </c>
      <c r="E727">
        <f>SUMPRODUCT(MID(0&amp;feed!E188,LARGE(INDEX(ISNUMBER(--MID(feed!E188,ROW($1:$19),1))*
ROW($1:$19),0),ROW($1:$19))+1,1)*10^ROW($1:$19)/10)</f>
        <v>0</v>
      </c>
      <c r="F727" t="str">
        <f>feed!F188</f>
        <v>Korean War surplus</v>
      </c>
      <c r="G727" t="str">
        <f>feed!G188</f>
        <v>Gandhi-like</v>
      </c>
      <c r="H727">
        <f>SUMPRODUCT(MID(0&amp;feed!H188,LARGE(INDEX(ISNUMBER(--MID(feed!H188,ROW($1:$19),1))*
ROW($1:$19),0),ROW($1:$19))+1,1)*10^ROW($1:$19)/10)</f>
        <v>1</v>
      </c>
      <c r="I727" t="str">
        <f>feed!I188</f>
        <v>Good</v>
      </c>
      <c r="J727">
        <f>SUMPRODUCT(MID(0&amp;feed!J188,LARGE(INDEX(ISNUMBER(--MID(feed!J188,ROW($1:$19),1))*
ROW($1:$19),0),ROW($1:$19))+1,1)*10^ROW($1:$19)/10)</f>
        <v>4</v>
      </c>
      <c r="K727">
        <f>SUMPRODUCT(MID(0&amp;feed!K188,LARGE(INDEX(ISNUMBER(--MID(feed!K188,ROW($1:$19),1))*
ROW($1:$19),0),ROW($1:$19))+1,1)*10^ROW($1:$19)/10)</f>
        <v>5</v>
      </c>
      <c r="L727">
        <f>SUMPRODUCT(MID(0&amp;feed!L188,LARGE(INDEX(ISNUMBER(--MID(feed!L188,ROW($1:$19),1))*
ROW($1:$19),0),ROW($1:$19))+1,1)*10^ROW($1:$19)/10)</f>
        <v>4</v>
      </c>
      <c r="M727" t="str">
        <f>feed!M188</f>
        <v>Free Market</v>
      </c>
      <c r="N727">
        <f>SUMPRODUCT(MID(0&amp;feed!N188,LARGE(INDEX(ISNUMBER(--MID(feed!N188,ROW($1:$5),1))*
ROW($1:$5),0),ROW($1:$5))+1,1)*10^ROW($1:$5)/10)</f>
        <v>2632</v>
      </c>
      <c r="O727">
        <f>SUMPRODUCT(MID(0&amp;feed!O188,LARGE(INDEX(ISNUMBER(--MID(feed!O188,ROW($1:$5),1))*
ROW($1:$5),0),ROW($1:$5))+1,1)*10^ROW($1:$5)/10)</f>
        <v>1870</v>
      </c>
      <c r="P727" t="str">
        <f>feed!P188</f>
        <v>Near Depletion</v>
      </c>
      <c r="Q727">
        <f>IF(P727=0,40, IF(P727="Depleted",0, IF(P727="Near Depletion",10, IF(P727="Plentiful",70, IF(P727="Untapped",90,"Error")))))</f>
        <v>10</v>
      </c>
      <c r="R727" t="str">
        <f>feed!Q188</f>
        <v>Somewhat Large</v>
      </c>
      <c r="S727">
        <f>IF(R727="None",0, IF(R727="Meagre",1.5, IF(R727="Small",3, IF(R727="Mediocre",4.5, IF(R727="Somewhat Large",6, IF(R727="Large",7.5, IF(R727="Powerful",9, IF(R727="Very Powerful",10,"Error"))))))))</f>
        <v>6</v>
      </c>
      <c r="T727" t="str">
        <f>feed!R188</f>
        <v>Mesopotamia</v>
      </c>
      <c r="U727" t="str">
        <f>feed!S188</f>
        <v>United States</v>
      </c>
      <c r="V72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9873</v>
      </c>
      <c r="W727" t="str">
        <f>feed!U188</f>
        <v>http://blocgame.com/stats.php?id=64147</v>
      </c>
      <c r="X727" s="4">
        <f>SUMPRODUCT(MID(0&amp;feed!V188,LARGE(INDEX(ISNUMBER(--MID(feed!V188,ROW($1:$5),1))*
ROW($1:$5),0),ROW($1:$5))+1,1)*10^ROW($1:$5)/10)</f>
        <v>0</v>
      </c>
      <c r="Y727">
        <f>feed!W188</f>
        <v>0</v>
      </c>
      <c r="Z727" s="4">
        <f>V727-H727*750-K727*375-L727*375</f>
        <v>5748</v>
      </c>
      <c r="AA727" s="8">
        <f>V727/N727</f>
        <v>3.7511398176291793</v>
      </c>
      <c r="AB727" s="4">
        <f>N727/6</f>
        <v>438.66666666666669</v>
      </c>
      <c r="AC727" s="4">
        <f>V727/6</f>
        <v>1645.5</v>
      </c>
    </row>
    <row r="728" spans="1:29" hidden="1" x14ac:dyDescent="0.25">
      <c r="A728" t="str">
        <f>feed!A513</f>
        <v>claytonG</v>
      </c>
      <c r="B728" t="str">
        <f>feed!B513</f>
        <v>clayton yidi</v>
      </c>
      <c r="C728">
        <f>feed!C513</f>
        <v>0</v>
      </c>
      <c r="D728">
        <f>SUMPRODUCT(MID(0&amp;feed!D513,LARGE(INDEX(ISNUMBER(--MID(feed!D513,ROW($1:$19),1))*
ROW($1:$19),0),ROW($1:$19))+1,1)*10^ROW($1:$19)/10)</f>
        <v>4</v>
      </c>
      <c r="E728">
        <f>SUMPRODUCT(MID(0&amp;feed!E513,LARGE(INDEX(ISNUMBER(--MID(feed!E513,ROW($1:$19),1))*
ROW($1:$19),0),ROW($1:$19))+1,1)*10^ROW($1:$19)/10)</f>
        <v>0</v>
      </c>
      <c r="F728" t="str">
        <f>feed!F513</f>
        <v>First World War surplus</v>
      </c>
      <c r="G728" t="str">
        <f>feed!G513</f>
        <v>Normal</v>
      </c>
      <c r="H728">
        <f>SUMPRODUCT(MID(0&amp;feed!H513,LARGE(INDEX(ISNUMBER(--MID(feed!H513,ROW($1:$19),1))*
ROW($1:$19),0),ROW($1:$19))+1,1)*10^ROW($1:$19)/10)</f>
        <v>1</v>
      </c>
      <c r="I728" t="str">
        <f>feed!I513</f>
        <v>Good</v>
      </c>
      <c r="J728">
        <f>SUMPRODUCT(MID(0&amp;feed!J513,LARGE(INDEX(ISNUMBER(--MID(feed!J513,ROW($1:$19),1))*
ROW($1:$19),0),ROW($1:$19))+1,1)*10^ROW($1:$19)/10)</f>
        <v>4</v>
      </c>
      <c r="K728">
        <f>SUMPRODUCT(MID(0&amp;feed!K513,LARGE(INDEX(ISNUMBER(--MID(feed!K513,ROW($1:$19),1))*
ROW($1:$19),0),ROW($1:$19))+1,1)*10^ROW($1:$19)/10)</f>
        <v>3</v>
      </c>
      <c r="L728">
        <f>SUMPRODUCT(MID(0&amp;feed!L513,LARGE(INDEX(ISNUMBER(--MID(feed!L513,ROW($1:$19),1))*
ROW($1:$19),0),ROW($1:$19))+1,1)*10^ROW($1:$19)/10)</f>
        <v>2</v>
      </c>
      <c r="M728" t="str">
        <f>feed!M513</f>
        <v>Mixed Economy</v>
      </c>
      <c r="N728">
        <f>SUMPRODUCT(MID(0&amp;feed!N513,LARGE(INDEX(ISNUMBER(--MID(feed!N513,ROW($1:$5),1))*
ROW($1:$5),0),ROW($1:$5))+1,1)*10^ROW($1:$5)/10)</f>
        <v>1236</v>
      </c>
      <c r="O728">
        <f>SUMPRODUCT(MID(0&amp;feed!O513,LARGE(INDEX(ISNUMBER(--MID(feed!O513,ROW($1:$5),1))*
ROW($1:$5),0),ROW($1:$5))+1,1)*10^ROW($1:$5)/10)</f>
        <v>2</v>
      </c>
      <c r="P728" t="str">
        <f>feed!P513</f>
        <v>Untapped</v>
      </c>
      <c r="Q728">
        <f>IF(P728=0,40, IF(P728="Depleted",0, IF(P728="Near Depletion",10, IF(P728="Plentiful",70, IF(P728="Untapped",90,"Error")))))</f>
        <v>90</v>
      </c>
      <c r="R728" t="str">
        <f>feed!Q513</f>
        <v>Meagre</v>
      </c>
      <c r="S728">
        <f>IF(R728="None",0, IF(R728="Meagre",1.5, IF(R728="Small",3, IF(R728="Mediocre",4.5, IF(R728="Somewhat Large",6, IF(R728="Large",7.5, IF(R728="Powerful",9, IF(R728="Very Powerful",10,"Error"))))))))</f>
        <v>1.5</v>
      </c>
      <c r="T728" t="str">
        <f>feed!R513</f>
        <v>China</v>
      </c>
      <c r="U728" t="str">
        <f>feed!S513</f>
        <v>Neutral</v>
      </c>
      <c r="V728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4371</v>
      </c>
      <c r="W728" t="str">
        <f>feed!U513</f>
        <v>http://blocgame.com/stats.php?id=64428</v>
      </c>
      <c r="X728" s="4">
        <f>SUMPRODUCT(MID(0&amp;feed!V513,LARGE(INDEX(ISNUMBER(--MID(feed!V513,ROW($1:$5),1))*
ROW($1:$5),0),ROW($1:$5))+1,1)*10^ROW($1:$5)/10)</f>
        <v>0</v>
      </c>
      <c r="Y728">
        <f>feed!W513</f>
        <v>0</v>
      </c>
      <c r="Z728" s="4">
        <f>V728-H728*750-K728*375-L728*375</f>
        <v>1746</v>
      </c>
      <c r="AA728" s="8">
        <f>V728/N728</f>
        <v>3.5364077669902914</v>
      </c>
      <c r="AB728" s="4">
        <f>N728/6</f>
        <v>206</v>
      </c>
      <c r="AC728" s="4">
        <f>V728/6</f>
        <v>728.5</v>
      </c>
    </row>
    <row r="729" spans="1:29" hidden="1" x14ac:dyDescent="0.25">
      <c r="A729" t="str">
        <f>feed!A365</f>
        <v>SOPF</v>
      </c>
      <c r="B729" t="str">
        <f>feed!B365</f>
        <v>Johnathinski Weston</v>
      </c>
      <c r="C729" t="str">
        <f>feed!C365</f>
        <v>The United Nations</v>
      </c>
      <c r="D729">
        <f>SUMPRODUCT(MID(0&amp;feed!D365,LARGE(INDEX(ISNUMBER(--MID(feed!D365,ROW($1:$19),1))*
ROW($1:$19),0),ROW($1:$19))+1,1)*10^ROW($1:$19)/10)</f>
        <v>6</v>
      </c>
      <c r="E729">
        <f>SUMPRODUCT(MID(0&amp;feed!E365,LARGE(INDEX(ISNUMBER(--MID(feed!E365,ROW($1:$19),1))*
ROW($1:$19),0),ROW($1:$19))+1,1)*10^ROW($1:$19)/10)</f>
        <v>0</v>
      </c>
      <c r="F729" t="str">
        <f>feed!F365</f>
        <v>Second World War surplus</v>
      </c>
      <c r="G729" t="str">
        <f>feed!G365</f>
        <v>Normal</v>
      </c>
      <c r="H729">
        <f>SUMPRODUCT(MID(0&amp;feed!H365,LARGE(INDEX(ISNUMBER(--MID(feed!H365,ROW($1:$19),1))*
ROW($1:$19),0),ROW($1:$19))+1,1)*10^ROW($1:$19)/10)</f>
        <v>1</v>
      </c>
      <c r="I729" t="str">
        <f>feed!I365</f>
        <v>Poor</v>
      </c>
      <c r="J729">
        <f>SUMPRODUCT(MID(0&amp;feed!J365,LARGE(INDEX(ISNUMBER(--MID(feed!J365,ROW($1:$19),1))*
ROW($1:$19),0),ROW($1:$19))+1,1)*10^ROW($1:$19)/10)</f>
        <v>4</v>
      </c>
      <c r="K729">
        <f>SUMPRODUCT(MID(0&amp;feed!K365,LARGE(INDEX(ISNUMBER(--MID(feed!K365,ROW($1:$19),1))*
ROW($1:$19),0),ROW($1:$19))+1,1)*10^ROW($1:$19)/10)</f>
        <v>9</v>
      </c>
      <c r="L729">
        <f>SUMPRODUCT(MID(0&amp;feed!L365,LARGE(INDEX(ISNUMBER(--MID(feed!L365,ROW($1:$19),1))*
ROW($1:$19),0),ROW($1:$19))+1,1)*10^ROW($1:$19)/10)</f>
        <v>4</v>
      </c>
      <c r="M729" t="str">
        <f>feed!M365</f>
        <v>Mixed Economy</v>
      </c>
      <c r="N729">
        <f>SUMPRODUCT(MID(0&amp;feed!N365,LARGE(INDEX(ISNUMBER(--MID(feed!N365,ROW($1:$5),1))*
ROW($1:$5),0),ROW($1:$5))+1,1)*10^ROW($1:$5)/10)</f>
        <v>1756</v>
      </c>
      <c r="O729">
        <f>SUMPRODUCT(MID(0&amp;feed!O365,LARGE(INDEX(ISNUMBER(--MID(feed!O365,ROW($1:$5),1))*
ROW($1:$5),0),ROW($1:$5))+1,1)*10^ROW($1:$5)/10)</f>
        <v>4</v>
      </c>
      <c r="P729" t="str">
        <f>feed!P365</f>
        <v>Untapped</v>
      </c>
      <c r="Q729">
        <f>IF(P729=0,40, IF(P729="Depleted",0, IF(P729="Near Depletion",10, IF(P729="Plentiful",70, IF(P729="Untapped",90,"Error")))))</f>
        <v>90</v>
      </c>
      <c r="R729" t="str">
        <f>feed!Q365</f>
        <v>Somewhat Large</v>
      </c>
      <c r="S729">
        <f>IF(R729="None",0, IF(R729="Meagre",1.5, IF(R729="Small",3, IF(R729="Mediocre",4.5, IF(R729="Somewhat Large",6, IF(R729="Large",7.5, IF(R729="Powerful",9, IF(R729="Very Powerful",10,"Error"))))))))</f>
        <v>6</v>
      </c>
      <c r="T729" t="str">
        <f>feed!R365</f>
        <v>East Indies</v>
      </c>
      <c r="U729" t="str">
        <f>feed!S365</f>
        <v>Neutral</v>
      </c>
      <c r="V729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5325</v>
      </c>
      <c r="W729" t="str">
        <f>feed!U365</f>
        <v>http://blocgame.com/stats.php?id=62841</v>
      </c>
      <c r="X729" s="4">
        <f>SUMPRODUCT(MID(0&amp;feed!V365,LARGE(INDEX(ISNUMBER(--MID(feed!V365,ROW($1:$5),1))*
ROW($1:$5),0),ROW($1:$5))+1,1)*10^ROW($1:$5)/10)</f>
        <v>0</v>
      </c>
      <c r="Y729">
        <f>feed!W365</f>
        <v>0</v>
      </c>
      <c r="Z729" s="4">
        <f>V729-H729*750-K729*375-L729*375</f>
        <v>-300</v>
      </c>
      <c r="AA729" s="8">
        <f>V729/N729</f>
        <v>3.0324601366742598</v>
      </c>
      <c r="AB729" s="4">
        <f>N729/6</f>
        <v>292.66666666666669</v>
      </c>
      <c r="AC729" s="4">
        <f>V729/6</f>
        <v>887.5</v>
      </c>
    </row>
    <row r="730" spans="1:29" hidden="1" x14ac:dyDescent="0.25">
      <c r="A730" t="str">
        <f>feed!A198</f>
        <v>National_East</v>
      </c>
      <c r="B730" t="str">
        <f>feed!B198</f>
        <v>RulerBill</v>
      </c>
      <c r="C730" t="str">
        <f>feed!C198</f>
        <v>Schutzstaffel</v>
      </c>
      <c r="D730">
        <f>SUMPRODUCT(MID(0&amp;feed!D198,LARGE(INDEX(ISNUMBER(--MID(feed!D198,ROW($1:$19),1))*
ROW($1:$19),0),ROW($1:$19))+1,1)*10^ROW($1:$19)/10)</f>
        <v>12</v>
      </c>
      <c r="E730">
        <f>SUMPRODUCT(MID(0&amp;feed!E198,LARGE(INDEX(ISNUMBER(--MID(feed!E198,ROW($1:$19),1))*
ROW($1:$19),0),ROW($1:$19))+1,1)*10^ROW($1:$19)/10)</f>
        <v>0</v>
      </c>
      <c r="F730" t="str">
        <f>feed!F198</f>
        <v>Second World War surplus</v>
      </c>
      <c r="G730" t="str">
        <f>feed!G198</f>
        <v>Gandhi-like</v>
      </c>
      <c r="H730">
        <f>SUMPRODUCT(MID(0&amp;feed!H198,LARGE(INDEX(ISNUMBER(--MID(feed!H198,ROW($1:$19),1))*
ROW($1:$19),0),ROW($1:$19))+1,1)*10^ROW($1:$19)/10)</f>
        <v>1</v>
      </c>
      <c r="I730" t="str">
        <f>feed!I198</f>
        <v>Elite</v>
      </c>
      <c r="J730">
        <f>SUMPRODUCT(MID(0&amp;feed!J198,LARGE(INDEX(ISNUMBER(--MID(feed!J198,ROW($1:$19),1))*
ROW($1:$19),0),ROW($1:$19))+1,1)*10^ROW($1:$19)/10)</f>
        <v>4</v>
      </c>
      <c r="K730">
        <f>SUMPRODUCT(MID(0&amp;feed!K198,LARGE(INDEX(ISNUMBER(--MID(feed!K198,ROW($1:$19),1))*
ROW($1:$19),0),ROW($1:$19))+1,1)*10^ROW($1:$19)/10)</f>
        <v>9</v>
      </c>
      <c r="L730">
        <f>SUMPRODUCT(MID(0&amp;feed!L198,LARGE(INDEX(ISNUMBER(--MID(feed!L198,ROW($1:$19),1))*
ROW($1:$19),0),ROW($1:$19))+1,1)*10^ROW($1:$19)/10)</f>
        <v>5</v>
      </c>
      <c r="M730" t="str">
        <f>feed!M198</f>
        <v>Mixed Economy</v>
      </c>
      <c r="N730">
        <f>SUMPRODUCT(MID(0&amp;feed!N198,LARGE(INDEX(ISNUMBER(--MID(feed!N198,ROW($1:$5),1))*
ROW($1:$5),0),ROW($1:$5))+1,1)*10^ROW($1:$5)/10)</f>
        <v>2580</v>
      </c>
      <c r="O730">
        <f>SUMPRODUCT(MID(0&amp;feed!O198,LARGE(INDEX(ISNUMBER(--MID(feed!O198,ROW($1:$5),1))*
ROW($1:$5),0),ROW($1:$5))+1,1)*10^ROW($1:$5)/10)</f>
        <v>35</v>
      </c>
      <c r="P730" t="str">
        <f>feed!P198</f>
        <v>Untapped</v>
      </c>
      <c r="Q730">
        <f>IF(P730=0,40, IF(P730="Depleted",0, IF(P730="Near Depletion",10, IF(P730="Plentiful",70, IF(P730="Untapped",90,"Error")))))</f>
        <v>90</v>
      </c>
      <c r="R730" t="str">
        <f>feed!Q198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feed!R198</f>
        <v>Mesoamerica</v>
      </c>
      <c r="U730" t="str">
        <f>feed!S198</f>
        <v>Neutral</v>
      </c>
      <c r="V730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6061</v>
      </c>
      <c r="W730" t="str">
        <f>feed!U198</f>
        <v>http://blocgame.com/stats.php?id=61888</v>
      </c>
      <c r="X730" s="4">
        <f>SUMPRODUCT(MID(0&amp;feed!V198,LARGE(INDEX(ISNUMBER(--MID(feed!V198,ROW($1:$5),1))*
ROW($1:$5),0),ROW($1:$5))+1,1)*10^ROW($1:$5)/10)</f>
        <v>0</v>
      </c>
      <c r="Y730">
        <f>feed!W198</f>
        <v>0</v>
      </c>
      <c r="Z730" s="4">
        <f>V730-H730*750-K730*375-L730*375</f>
        <v>61</v>
      </c>
      <c r="AA730" s="8">
        <f>V730/N730</f>
        <v>2.3492248062015504</v>
      </c>
      <c r="AB730" s="4">
        <f>N730/6</f>
        <v>430</v>
      </c>
      <c r="AC730" s="4">
        <f>V730/6</f>
        <v>1010.1666666666666</v>
      </c>
    </row>
    <row r="731" spans="1:29" hidden="1" x14ac:dyDescent="0.25">
      <c r="A731" t="str">
        <f>feed!A934</f>
        <v>Buldorzek</v>
      </c>
      <c r="B731" t="str">
        <f>feed!B934</f>
        <v>Buldorzek</v>
      </c>
      <c r="C731" t="str">
        <f>feed!C934</f>
        <v>Warsaw Pact</v>
      </c>
      <c r="D731">
        <f>SUMPRODUCT(MID(0&amp;feed!D934,LARGE(INDEX(ISNUMBER(--MID(feed!D934,ROW($1:$19),1))*
ROW($1:$19),0),ROW($1:$19))+1,1)*10^ROW($1:$19)/10)</f>
        <v>26</v>
      </c>
      <c r="E731">
        <f>SUMPRODUCT(MID(0&amp;feed!E934,LARGE(INDEX(ISNUMBER(--MID(feed!E934,ROW($1:$19),1))*
ROW($1:$19),0),ROW($1:$19))+1,1)*10^ROW($1:$19)/10)</f>
        <v>0</v>
      </c>
      <c r="F731" t="str">
        <f>feed!F934</f>
        <v>First World War surplus</v>
      </c>
      <c r="G731" t="str">
        <f>feed!G934</f>
        <v>Good</v>
      </c>
      <c r="H731">
        <f>SUMPRODUCT(MID(0&amp;feed!H934,LARGE(INDEX(ISNUMBER(--MID(feed!H934,ROW($1:$19),1))*
ROW($1:$19),0),ROW($1:$19))+1,1)*10^ROW($1:$19)/10)</f>
        <v>1</v>
      </c>
      <c r="I731" t="str">
        <f>feed!I934</f>
        <v>Good</v>
      </c>
      <c r="J731">
        <f>SUMPRODUCT(MID(0&amp;feed!J934,LARGE(INDEX(ISNUMBER(--MID(feed!J934,ROW($1:$19),1))*
ROW($1:$19),0),ROW($1:$19))+1,1)*10^ROW($1:$19)/10)</f>
        <v>3</v>
      </c>
      <c r="K731">
        <f>SUMPRODUCT(MID(0&amp;feed!K934,LARGE(INDEX(ISNUMBER(--MID(feed!K934,ROW($1:$19),1))*
ROW($1:$19),0),ROW($1:$19))+1,1)*10^ROW($1:$19)/10)</f>
        <v>4</v>
      </c>
      <c r="L731">
        <f>SUMPRODUCT(MID(0&amp;feed!L934,LARGE(INDEX(ISNUMBER(--MID(feed!L934,ROW($1:$19),1))*
ROW($1:$19),0),ROW($1:$19))+1,1)*10^ROW($1:$19)/10)</f>
        <v>4</v>
      </c>
      <c r="M731" t="str">
        <f>feed!M934</f>
        <v>Mixed Economy</v>
      </c>
      <c r="N731">
        <f>SUMPRODUCT(MID(0&amp;feed!N934,LARGE(INDEX(ISNUMBER(--MID(feed!N934,ROW($1:$5),1))*
ROW($1:$5),0),ROW($1:$5))+1,1)*10^ROW($1:$5)/10)</f>
        <v>418</v>
      </c>
      <c r="O731">
        <f>SUMPRODUCT(MID(0&amp;feed!O934,LARGE(INDEX(ISNUMBER(--MID(feed!O934,ROW($1:$5),1))*
ROW($1:$5),0),ROW($1:$5))+1,1)*10^ROW($1:$5)/10)</f>
        <v>5630</v>
      </c>
      <c r="P731" t="str">
        <f>feed!P934</f>
        <v>Untapped</v>
      </c>
      <c r="Q731">
        <f>IF(P731=0,40, IF(P731="Depleted",0, IF(P731="Near Depletion",10, IF(P731="Plentiful",70, IF(P731="Untapped",90,"Error")))))</f>
        <v>90</v>
      </c>
      <c r="R731" t="str">
        <f>feed!Q934</f>
        <v>Meagre</v>
      </c>
      <c r="S731">
        <f>IF(R731="None",0, IF(R731="Meagre",1.5, IF(R731="Small",3, IF(R731="Mediocre",4.5, IF(R731="Somewhat Large",6, IF(R731="Large",7.5, IF(R731="Powerful",9, IF(R731="Very Powerful",10,"Error"))))))))</f>
        <v>1.5</v>
      </c>
      <c r="T731" t="str">
        <f>feed!R934</f>
        <v>Arabia</v>
      </c>
      <c r="U731" t="str">
        <f>feed!S934</f>
        <v>Soviet Union</v>
      </c>
      <c r="V731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24028</v>
      </c>
      <c r="W731" t="str">
        <f>feed!U934</f>
        <v>http://blocgame.com/stats.php?id=65516</v>
      </c>
      <c r="X731" s="4">
        <f>SUMPRODUCT(MID(0&amp;feed!V934,LARGE(INDEX(ISNUMBER(--MID(feed!V934,ROW($1:$5),1))*
ROW($1:$5),0),ROW($1:$5))+1,1)*10^ROW($1:$5)/10)</f>
        <v>0</v>
      </c>
      <c r="Y731">
        <f>feed!W934</f>
        <v>0</v>
      </c>
      <c r="Z731" s="4">
        <f>V731-H731*750-K731*375-L731*375</f>
        <v>20278</v>
      </c>
      <c r="AA731" s="8">
        <f>V731/N731</f>
        <v>57.483253588516746</v>
      </c>
      <c r="AB731" s="4">
        <f>N731/6</f>
        <v>69.666666666666671</v>
      </c>
      <c r="AC731" s="4">
        <f>V731/6</f>
        <v>4004.6666666666665</v>
      </c>
    </row>
    <row r="732" spans="1:29" x14ac:dyDescent="0.25">
      <c r="A732" t="str">
        <f>feed!A1172</f>
        <v>menadia</v>
      </c>
      <c r="B732" t="str">
        <f>feed!B1172</f>
        <v>panglima papan kunci</v>
      </c>
      <c r="C732">
        <f>feed!C1172</f>
        <v>0</v>
      </c>
      <c r="D732">
        <f>SUMPRODUCT(MID(0&amp;feed!D1172,LARGE(INDEX(ISNUMBER(--MID(feed!D1172,ROW($1:$19),1))*
ROW($1:$19),0),ROW($1:$19))+1,1)*10^ROW($1:$19)/10)</f>
        <v>20</v>
      </c>
      <c r="E732">
        <f>SUMPRODUCT(MID(0&amp;feed!E1172,LARGE(INDEX(ISNUMBER(--MID(feed!E1172,ROW($1:$19),1))*
ROW($1:$19),0),ROW($1:$19))+1,1)*10^ROW($1:$19)/10)</f>
        <v>0</v>
      </c>
      <c r="F732" t="str">
        <f>feed!F1172</f>
        <v>Finest of the 19th century</v>
      </c>
      <c r="G732" t="str">
        <f>feed!G1172</f>
        <v>Normal</v>
      </c>
      <c r="H732">
        <f>SUMPRODUCT(MID(0&amp;feed!H1172,LARGE(INDEX(ISNUMBER(--MID(feed!H1172,ROW($1:$19),1))*
ROW($1:$19),0),ROW($1:$19))+1,1)*10^ROW($1:$19)/10)</f>
        <v>0</v>
      </c>
      <c r="I732" t="str">
        <f>feed!I1172</f>
        <v>Standard</v>
      </c>
      <c r="J732">
        <f>SUMPRODUCT(MID(0&amp;feed!J1172,LARGE(INDEX(ISNUMBER(--MID(feed!J1172,ROW($1:$19),1))*
ROW($1:$19),0),ROW($1:$19))+1,1)*10^ROW($1:$19)/10)</f>
        <v>1</v>
      </c>
      <c r="K732">
        <f>SUMPRODUCT(MID(0&amp;feed!K1172,LARGE(INDEX(ISNUMBER(--MID(feed!K1172,ROW($1:$19),1))*
ROW($1:$19),0),ROW($1:$19))+1,1)*10^ROW($1:$19)/10)</f>
        <v>2</v>
      </c>
      <c r="L732">
        <f>SUMPRODUCT(MID(0&amp;feed!L1172,LARGE(INDEX(ISNUMBER(--MID(feed!L1172,ROW($1:$19),1))*
ROW($1:$19),0),ROW($1:$19))+1,1)*10^ROW($1:$19)/10)</f>
        <v>0</v>
      </c>
      <c r="M732" t="str">
        <f>feed!M1172</f>
        <v>Free Market</v>
      </c>
      <c r="N732">
        <f>SUMPRODUCT(MID(0&amp;feed!N1172,LARGE(INDEX(ISNUMBER(--MID(feed!N1172,ROW($1:$5),1))*
ROW($1:$5),0),ROW($1:$5))+1,1)*10^ROW($1:$5)/10)</f>
        <v>300</v>
      </c>
      <c r="O732">
        <f>SUMPRODUCT(MID(0&amp;feed!O1172,LARGE(INDEX(ISNUMBER(--MID(feed!O1172,ROW($1:$5),1))*
ROW($1:$5),0),ROW($1:$5))+1,1)*10^ROW($1:$5)/10)</f>
        <v>0</v>
      </c>
      <c r="P732" t="str">
        <f>feed!P1172</f>
        <v>Untapped</v>
      </c>
      <c r="Q732">
        <f>IF(P732=0,40, IF(P732="Depleted",0, IF(P732="Near Depletion",10, IF(P732="Plentiful",70, IF(P732="Untapped",90,"Error")))))</f>
        <v>90</v>
      </c>
      <c r="R732" t="str">
        <f>feed!Q1172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feed!R1172</f>
        <v>Indochina</v>
      </c>
      <c r="U732" t="str">
        <f>feed!S1172</f>
        <v>Neutral</v>
      </c>
      <c r="V73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732" t="str">
        <f>feed!U1172</f>
        <v>http://blocgame.com/stats.php?id=65737</v>
      </c>
      <c r="X732" s="4">
        <f>SUMPRODUCT(MID(0&amp;feed!V1172,LARGE(INDEX(ISNUMBER(--MID(feed!V1172,ROW($1:$5),1))*
ROW($1:$5),0),ROW($1:$5))+1,1)*10^ROW($1:$5)/10)</f>
        <v>0</v>
      </c>
      <c r="Y732">
        <f>feed!W1172</f>
        <v>0</v>
      </c>
      <c r="Z732" s="4">
        <f>V732-H732*750-K732*375-L732*375</f>
        <v>19250</v>
      </c>
      <c r="AA732" s="8">
        <f>V732/N732</f>
        <v>66.666666666666671</v>
      </c>
      <c r="AB732" s="4">
        <f>N732/6</f>
        <v>50</v>
      </c>
      <c r="AC732" s="4">
        <f>V732/6</f>
        <v>3333.3333333333335</v>
      </c>
    </row>
    <row r="733" spans="1:29" hidden="1" x14ac:dyDescent="0.25">
      <c r="A733" t="str">
        <f>feed!A530</f>
        <v>Upper Volta</v>
      </c>
      <c r="B733" t="str">
        <f>feed!B530</f>
        <v>Muhammad Keita</v>
      </c>
      <c r="C733" t="str">
        <f>feed!C530</f>
        <v>The Order</v>
      </c>
      <c r="D733">
        <f>SUMPRODUCT(MID(0&amp;feed!D530,LARGE(INDEX(ISNUMBER(--MID(feed!D530,ROW($1:$19),1))*
ROW($1:$19),0),ROW($1:$19))+1,1)*10^ROW($1:$19)/10)</f>
        <v>36</v>
      </c>
      <c r="E733">
        <f>SUMPRODUCT(MID(0&amp;feed!E530,LARGE(INDEX(ISNUMBER(--MID(feed!E530,ROW($1:$19),1))*
ROW($1:$19),0),ROW($1:$19))+1,1)*10^ROW($1:$19)/10)</f>
        <v>0</v>
      </c>
      <c r="F733" t="str">
        <f>feed!F530</f>
        <v>First World War surplus</v>
      </c>
      <c r="G733" t="str">
        <f>feed!G530</f>
        <v>Questionable</v>
      </c>
      <c r="H733">
        <f>SUMPRODUCT(MID(0&amp;feed!H530,LARGE(INDEX(ISNUMBER(--MID(feed!H530,ROW($1:$19),1))*
ROW($1:$19),0),ROW($1:$19))+1,1)*10^ROW($1:$19)/10)</f>
        <v>1</v>
      </c>
      <c r="I733" t="str">
        <f>feed!I530</f>
        <v>Good</v>
      </c>
      <c r="J733">
        <f>SUMPRODUCT(MID(0&amp;feed!J530,LARGE(INDEX(ISNUMBER(--MID(feed!J530,ROW($1:$19),1))*
ROW($1:$19),0),ROW($1:$19))+1,1)*10^ROW($1:$19)/10)</f>
        <v>3</v>
      </c>
      <c r="K733">
        <f>SUMPRODUCT(MID(0&amp;feed!K530,LARGE(INDEX(ISNUMBER(--MID(feed!K530,ROW($1:$19),1))*
ROW($1:$19),0),ROW($1:$19))+1,1)*10^ROW($1:$19)/10)</f>
        <v>18</v>
      </c>
      <c r="L733">
        <f>SUMPRODUCT(MID(0&amp;feed!L530,LARGE(INDEX(ISNUMBER(--MID(feed!L530,ROW($1:$19),1))*
ROW($1:$19),0),ROW($1:$19))+1,1)*10^ROW($1:$19)/10)</f>
        <v>4</v>
      </c>
      <c r="M733" t="str">
        <f>feed!M530</f>
        <v>Central Planning</v>
      </c>
      <c r="N733">
        <f>SUMPRODUCT(MID(0&amp;feed!N530,LARGE(INDEX(ISNUMBER(--MID(feed!N530,ROW($1:$5),1))*
ROW($1:$5),0),ROW($1:$5))+1,1)*10^ROW($1:$5)/10)</f>
        <v>1196</v>
      </c>
      <c r="O733">
        <f>SUMPRODUCT(MID(0&amp;feed!O530,LARGE(INDEX(ISNUMBER(--MID(feed!O530,ROW($1:$5),1))*
ROW($1:$5),0),ROW($1:$5))+1,1)*10^ROW($1:$5)/10)</f>
        <v>784</v>
      </c>
      <c r="P733" t="str">
        <f>feed!P530</f>
        <v>Untapped</v>
      </c>
      <c r="Q733">
        <f>IF(P733=0,40, IF(P733="Depleted",0, IF(P733="Near Depletion",10, IF(P733="Plentiful",70, IF(P733="Untapped",90,"Error")))))</f>
        <v>90</v>
      </c>
      <c r="R733" t="str">
        <f>feed!Q530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feed!R530</f>
        <v>West Africa</v>
      </c>
      <c r="U733" t="str">
        <f>feed!S530</f>
        <v>Soviet Union</v>
      </c>
      <c r="V733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35310</v>
      </c>
      <c r="W733" t="str">
        <f>feed!U530</f>
        <v>http://blocgame.com/stats.php?id=65530</v>
      </c>
      <c r="X733" s="4">
        <f>SUMPRODUCT(MID(0&amp;feed!V530,LARGE(INDEX(ISNUMBER(--MID(feed!V530,ROW($1:$5),1))*
ROW($1:$5),0),ROW($1:$5))+1,1)*10^ROW($1:$5)/10)</f>
        <v>0</v>
      </c>
      <c r="Y733">
        <f>feed!W530</f>
        <v>0</v>
      </c>
      <c r="Z733" s="4">
        <f>V733-H733*750-K733*375-L733*375</f>
        <v>26310</v>
      </c>
      <c r="AA733" s="8">
        <f>V733/N733</f>
        <v>29.523411371237458</v>
      </c>
      <c r="AB733" s="4">
        <f>N733/6</f>
        <v>199.33333333333334</v>
      </c>
      <c r="AC733" s="4">
        <f>V733/6</f>
        <v>5885</v>
      </c>
    </row>
    <row r="734" spans="1:29" hidden="1" x14ac:dyDescent="0.25">
      <c r="A734" t="str">
        <f>feed!A404</f>
        <v>Nsntra</v>
      </c>
      <c r="B734" t="str">
        <f>feed!B404</f>
        <v>Ahmad Maselan</v>
      </c>
      <c r="C734" t="str">
        <f>feed!C404</f>
        <v>The Order</v>
      </c>
      <c r="D734">
        <f>SUMPRODUCT(MID(0&amp;feed!D404,LARGE(INDEX(ISNUMBER(--MID(feed!D404,ROW($1:$19),1))*
ROW($1:$19),0),ROW($1:$19))+1,1)*10^ROW($1:$19)/10)</f>
        <v>31</v>
      </c>
      <c r="E734">
        <f>SUMPRODUCT(MID(0&amp;feed!E404,LARGE(INDEX(ISNUMBER(--MID(feed!E404,ROW($1:$19),1))*
ROW($1:$19),0),ROW($1:$19))+1,1)*10^ROW($1:$19)/10)</f>
        <v>0</v>
      </c>
      <c r="F734" t="str">
        <f>feed!F404</f>
        <v>First World War surplus</v>
      </c>
      <c r="G734" t="str">
        <f>feed!G404</f>
        <v>Good</v>
      </c>
      <c r="H734">
        <f>SUMPRODUCT(MID(0&amp;feed!H404,LARGE(INDEX(ISNUMBER(--MID(feed!H404,ROW($1:$19),1))*
ROW($1:$19),0),ROW($1:$19))+1,1)*10^ROW($1:$19)/10)</f>
        <v>1</v>
      </c>
      <c r="I734" t="str">
        <f>feed!I404</f>
        <v>Good</v>
      </c>
      <c r="J734">
        <f>SUMPRODUCT(MID(0&amp;feed!J404,LARGE(INDEX(ISNUMBER(--MID(feed!J404,ROW($1:$19),1))*
ROW($1:$19),0),ROW($1:$19))+1,1)*10^ROW($1:$19)/10)</f>
        <v>3</v>
      </c>
      <c r="K734">
        <f>SUMPRODUCT(MID(0&amp;feed!K404,LARGE(INDEX(ISNUMBER(--MID(feed!K404,ROW($1:$19),1))*
ROW($1:$19),0),ROW($1:$19))+1,1)*10^ROW($1:$19)/10)</f>
        <v>8</v>
      </c>
      <c r="L734">
        <f>SUMPRODUCT(MID(0&amp;feed!L404,LARGE(INDEX(ISNUMBER(--MID(feed!L404,ROW($1:$19),1))*
ROW($1:$19),0),ROW($1:$19))+1,1)*10^ROW($1:$19)/10)</f>
        <v>3</v>
      </c>
      <c r="M734" t="str">
        <f>feed!M404</f>
        <v>Central Planning</v>
      </c>
      <c r="N734">
        <f>SUMPRODUCT(MID(0&amp;feed!N404,LARGE(INDEX(ISNUMBER(--MID(feed!N404,ROW($1:$5),1))*
ROW($1:$5),0),ROW($1:$5))+1,1)*10^ROW($1:$5)/10)</f>
        <v>1629</v>
      </c>
      <c r="O734">
        <f>SUMPRODUCT(MID(0&amp;feed!O404,LARGE(INDEX(ISNUMBER(--MID(feed!O404,ROW($1:$5),1))*
ROW($1:$5),0),ROW($1:$5))+1,1)*10^ROW($1:$5)/10)</f>
        <v>119</v>
      </c>
      <c r="P734" t="str">
        <f>feed!P404</f>
        <v>Near Depletion</v>
      </c>
      <c r="Q734">
        <f>IF(P734=0,40, IF(P734="Depleted",0, IF(P734="Near Depletion",10, IF(P734="Plentiful",70, IF(P734="Untapped",90,"Error")))))</f>
        <v>10</v>
      </c>
      <c r="R734" t="str">
        <f>feed!Q404</f>
        <v>Mediocre</v>
      </c>
      <c r="S734">
        <f>IF(R734="None",0, IF(R734="Meagre",1.5, IF(R734="Small",3, IF(R734="Mediocre",4.5, IF(R734="Somewhat Large",6, IF(R734="Large",7.5, IF(R734="Powerful",9, IF(R734="Very Powerful",10,"Error"))))))))</f>
        <v>4.5</v>
      </c>
      <c r="T734" t="str">
        <f>feed!R404</f>
        <v>Pacific Rim</v>
      </c>
      <c r="U734" t="str">
        <f>feed!S404</f>
        <v>Soviet Union</v>
      </c>
      <c r="V73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8993</v>
      </c>
      <c r="W734" t="str">
        <f>feed!U404</f>
        <v>http://blocgame.com/stats.php?id=61896</v>
      </c>
      <c r="X734" s="4">
        <f>SUMPRODUCT(MID(0&amp;feed!V404,LARGE(INDEX(ISNUMBER(--MID(feed!V404,ROW($1:$5),1))*
ROW($1:$5),0),ROW($1:$5))+1,1)*10^ROW($1:$5)/10)</f>
        <v>0</v>
      </c>
      <c r="Y734">
        <f>feed!W404</f>
        <v>0</v>
      </c>
      <c r="Z734" s="4">
        <f>V734-H734*750-K734*375-L734*375</f>
        <v>4118</v>
      </c>
      <c r="AA734" s="8">
        <f>V734/N734</f>
        <v>5.5205647636586859</v>
      </c>
      <c r="AB734" s="4">
        <f>N734/6</f>
        <v>271.5</v>
      </c>
      <c r="AC734" s="4">
        <f>V734/6</f>
        <v>1498.8333333333333</v>
      </c>
    </row>
    <row r="735" spans="1:29" x14ac:dyDescent="0.25">
      <c r="A735" t="str">
        <f>feed!A1159</f>
        <v>Samopolis</v>
      </c>
      <c r="B735" t="str">
        <f>feed!B1159</f>
        <v>Samantha</v>
      </c>
      <c r="C735">
        <f>feed!C1159</f>
        <v>0</v>
      </c>
      <c r="D735">
        <f>SUMPRODUCT(MID(0&amp;feed!D1159,LARGE(INDEX(ISNUMBER(--MID(feed!D1159,ROW($1:$19),1))*
ROW($1:$19),0),ROW($1:$19))+1,1)*10^ROW($1:$19)/10)</f>
        <v>20</v>
      </c>
      <c r="E735">
        <f>SUMPRODUCT(MID(0&amp;feed!E1159,LARGE(INDEX(ISNUMBER(--MID(feed!E1159,ROW($1:$19),1))*
ROW($1:$19),0),ROW($1:$19))+1,1)*10^ROW($1:$19)/10)</f>
        <v>0</v>
      </c>
      <c r="F735" t="str">
        <f>feed!F1159</f>
        <v>Finest of the 19th century</v>
      </c>
      <c r="G735" t="str">
        <f>feed!G1159</f>
        <v>Normal</v>
      </c>
      <c r="H735">
        <f>SUMPRODUCT(MID(0&amp;feed!H1159,LARGE(INDEX(ISNUMBER(--MID(feed!H1159,ROW($1:$19),1))*
ROW($1:$19),0),ROW($1:$19))+1,1)*10^ROW($1:$19)/10)</f>
        <v>0</v>
      </c>
      <c r="I735" t="str">
        <f>feed!I1159</f>
        <v>Standard</v>
      </c>
      <c r="J735">
        <f>SUMPRODUCT(MID(0&amp;feed!J1159,LARGE(INDEX(ISNUMBER(--MID(feed!J1159,ROW($1:$19),1))*
ROW($1:$19),0),ROW($1:$19))+1,1)*10^ROW($1:$19)/10)</f>
        <v>405186</v>
      </c>
      <c r="K735">
        <f>SUMPRODUCT(MID(0&amp;feed!K1159,LARGE(INDEX(ISNUMBER(--MID(feed!K1159,ROW($1:$19),1))*
ROW($1:$19),0),ROW($1:$19))+1,1)*10^ROW($1:$19)/10)</f>
        <v>2</v>
      </c>
      <c r="L735">
        <f>SUMPRODUCT(MID(0&amp;feed!L1159,LARGE(INDEX(ISNUMBER(--MID(feed!L1159,ROW($1:$19),1))*
ROW($1:$19),0),ROW($1:$19))+1,1)*10^ROW($1:$19)/10)</f>
        <v>0</v>
      </c>
      <c r="M735" t="str">
        <f>feed!M1159</f>
        <v>Free Market</v>
      </c>
      <c r="N735">
        <f>SUMPRODUCT(MID(0&amp;feed!N1159,LARGE(INDEX(ISNUMBER(--MID(feed!N1159,ROW($1:$5),1))*
ROW($1:$5),0),ROW($1:$5))+1,1)*10^ROW($1:$5)/10)</f>
        <v>305</v>
      </c>
      <c r="O735">
        <f>SUMPRODUCT(MID(0&amp;feed!O1159,LARGE(INDEX(ISNUMBER(--MID(feed!O1159,ROW($1:$5),1))*
ROW($1:$5),0),ROW($1:$5))+1,1)*10^ROW($1:$5)/10)</f>
        <v>0</v>
      </c>
      <c r="P735" t="str">
        <f>feed!P1159</f>
        <v>Untapped</v>
      </c>
      <c r="Q735">
        <f>IF(P735=0,40, IF(P735="Depleted",0, IF(P735="Near Depletion",10, IF(P735="Plentiful",70, IF(P735="Untapped",90,"Error")))))</f>
        <v>90</v>
      </c>
      <c r="R735" t="str">
        <f>feed!Q1159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feed!R1159</f>
        <v>China</v>
      </c>
      <c r="U735" t="str">
        <f>feed!S1159</f>
        <v>Neutral</v>
      </c>
      <c r="V735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735" t="str">
        <f>feed!U1159</f>
        <v>http://blocgame.com/stats.php?id=65724</v>
      </c>
      <c r="X735" s="4">
        <f>SUMPRODUCT(MID(0&amp;feed!V1159,LARGE(INDEX(ISNUMBER(--MID(feed!V1159,ROW($1:$5),1))*
ROW($1:$5),0),ROW($1:$5))+1,1)*10^ROW($1:$5)/10)</f>
        <v>0</v>
      </c>
      <c r="Y735">
        <f>feed!W1159</f>
        <v>0</v>
      </c>
      <c r="Z735" s="4">
        <f>V735-H735*750-K735*375-L735*375</f>
        <v>19250</v>
      </c>
      <c r="AA735" s="8">
        <f>V735/N735</f>
        <v>65.573770491803273</v>
      </c>
      <c r="AB735" s="4">
        <f>N735/6</f>
        <v>50.833333333333336</v>
      </c>
      <c r="AC735" s="4">
        <f>V735/6</f>
        <v>3333.3333333333335</v>
      </c>
    </row>
    <row r="736" spans="1:29" hidden="1" x14ac:dyDescent="0.25">
      <c r="A736" t="str">
        <f>feed!A830</f>
        <v>Rolekia</v>
      </c>
      <c r="B736" t="str">
        <f>feed!B830</f>
        <v>ApexSean</v>
      </c>
      <c r="C736" t="str">
        <f>feed!C830</f>
        <v>The Warmongers</v>
      </c>
      <c r="D736">
        <f>SUMPRODUCT(MID(0&amp;feed!D830,LARGE(INDEX(ISNUMBER(--MID(feed!D830,ROW($1:$19),1))*
ROW($1:$19),0),ROW($1:$19))+1,1)*10^ROW($1:$19)/10)</f>
        <v>6</v>
      </c>
      <c r="E736">
        <f>SUMPRODUCT(MID(0&amp;feed!E830,LARGE(INDEX(ISNUMBER(--MID(feed!E830,ROW($1:$19),1))*
ROW($1:$19),0),ROW($1:$19))+1,1)*10^ROW($1:$19)/10)</f>
        <v>0</v>
      </c>
      <c r="F736" t="str">
        <f>feed!F830</f>
        <v>First World War surplus</v>
      </c>
      <c r="G736" t="str">
        <f>feed!G830</f>
        <v>Good</v>
      </c>
      <c r="H736">
        <f>SUMPRODUCT(MID(0&amp;feed!H830,LARGE(INDEX(ISNUMBER(--MID(feed!H830,ROW($1:$19),1))*
ROW($1:$19),0),ROW($1:$19))+1,1)*10^ROW($1:$19)/10)</f>
        <v>1</v>
      </c>
      <c r="I736" t="str">
        <f>feed!I830</f>
        <v>Elite</v>
      </c>
      <c r="J736">
        <f>SUMPRODUCT(MID(0&amp;feed!J830,LARGE(INDEX(ISNUMBER(--MID(feed!J830,ROW($1:$19),1))*
ROW($1:$19),0),ROW($1:$19))+1,1)*10^ROW($1:$19)/10)</f>
        <v>2</v>
      </c>
      <c r="K736">
        <f>SUMPRODUCT(MID(0&amp;feed!K830,LARGE(INDEX(ISNUMBER(--MID(feed!K830,ROW($1:$19),1))*
ROW($1:$19),0),ROW($1:$19))+1,1)*10^ROW($1:$19)/10)</f>
        <v>4</v>
      </c>
      <c r="L736">
        <f>SUMPRODUCT(MID(0&amp;feed!L830,LARGE(INDEX(ISNUMBER(--MID(feed!L830,ROW($1:$19),1))*
ROW($1:$19),0),ROW($1:$19))+1,1)*10^ROW($1:$19)/10)</f>
        <v>2</v>
      </c>
      <c r="M736" t="str">
        <f>feed!M830</f>
        <v>Mixed Economy</v>
      </c>
      <c r="N736">
        <f>SUMPRODUCT(MID(0&amp;feed!N830,LARGE(INDEX(ISNUMBER(--MID(feed!N830,ROW($1:$5),1))*
ROW($1:$5),0),ROW($1:$5))+1,1)*10^ROW($1:$5)/10)</f>
        <v>545</v>
      </c>
      <c r="O736">
        <f>SUMPRODUCT(MID(0&amp;feed!O830,LARGE(INDEX(ISNUMBER(--MID(feed!O830,ROW($1:$5),1))*
ROW($1:$5),0),ROW($1:$5))+1,1)*10^ROW($1:$5)/10)</f>
        <v>389</v>
      </c>
      <c r="P736" t="str">
        <f>feed!P830</f>
        <v>Near Depletion</v>
      </c>
      <c r="Q736">
        <f>IF(P736=0,40, IF(P736="Depleted",0, IF(P736="Near Depletion",10, IF(P736="Plentiful",70, IF(P736="Untapped",90,"Error")))))</f>
        <v>10</v>
      </c>
      <c r="R736" t="str">
        <f>feed!Q830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feed!R830</f>
        <v>Caribbean</v>
      </c>
      <c r="U736" t="str">
        <f>feed!S830</f>
        <v>Neutral</v>
      </c>
      <c r="V73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14875</v>
      </c>
      <c r="W736" t="str">
        <f>feed!U830</f>
        <v>http://blocgame.com/stats.php?id=64821</v>
      </c>
      <c r="X736" s="4">
        <f>SUMPRODUCT(MID(0&amp;feed!V830,LARGE(INDEX(ISNUMBER(--MID(feed!V830,ROW($1:$5),1))*
ROW($1:$5),0),ROW($1:$5))+1,1)*10^ROW($1:$5)/10)</f>
        <v>0</v>
      </c>
      <c r="Y736">
        <f>feed!W830</f>
        <v>0</v>
      </c>
      <c r="Z736" s="4">
        <f>V736-H736*750-K736*375-L736*375</f>
        <v>11875</v>
      </c>
      <c r="AA736" s="8">
        <f>V736/N736</f>
        <v>27.293577981651374</v>
      </c>
      <c r="AB736" s="4">
        <f>N736/6</f>
        <v>90.833333333333329</v>
      </c>
      <c r="AC736" s="4">
        <f>V736/6</f>
        <v>2479.1666666666665</v>
      </c>
    </row>
    <row r="737" spans="1:29" hidden="1" x14ac:dyDescent="0.25">
      <c r="A737" t="str">
        <f>feed!A718</f>
        <v>Koran</v>
      </c>
      <c r="B737" t="str">
        <f>feed!B718</f>
        <v>Marauder102</v>
      </c>
      <c r="C737" t="str">
        <f>feed!C718</f>
        <v>Warsaw Pact</v>
      </c>
      <c r="D737">
        <f>SUMPRODUCT(MID(0&amp;feed!D718,LARGE(INDEX(ISNUMBER(--MID(feed!D718,ROW($1:$19),1))*
ROW($1:$19),0),ROW($1:$19))+1,1)*10^ROW($1:$19)/10)</f>
        <v>34</v>
      </c>
      <c r="E737">
        <f>SUMPRODUCT(MID(0&amp;feed!E718,LARGE(INDEX(ISNUMBER(--MID(feed!E718,ROW($1:$19),1))*
ROW($1:$19),0),ROW($1:$19))+1,1)*10^ROW($1:$19)/10)</f>
        <v>0</v>
      </c>
      <c r="F737" t="str">
        <f>feed!F718</f>
        <v>Second World War surplus</v>
      </c>
      <c r="G737" t="str">
        <f>feed!G718</f>
        <v>Gandhi-like</v>
      </c>
      <c r="H737">
        <f>SUMPRODUCT(MID(0&amp;feed!H718,LARGE(INDEX(ISNUMBER(--MID(feed!H718,ROW($1:$19),1))*
ROW($1:$19),0),ROW($1:$19))+1,1)*10^ROW($1:$19)/10)</f>
        <v>1</v>
      </c>
      <c r="I737" t="str">
        <f>feed!I718</f>
        <v>Elite</v>
      </c>
      <c r="J737">
        <f>SUMPRODUCT(MID(0&amp;feed!J718,LARGE(INDEX(ISNUMBER(--MID(feed!J718,ROW($1:$19),1))*
ROW($1:$19),0),ROW($1:$19))+1,1)*10^ROW($1:$19)/10)</f>
        <v>2</v>
      </c>
      <c r="K737">
        <f>SUMPRODUCT(MID(0&amp;feed!K718,LARGE(INDEX(ISNUMBER(--MID(feed!K718,ROW($1:$19),1))*
ROW($1:$19),0),ROW($1:$19))+1,1)*10^ROW($1:$19)/10)</f>
        <v>8</v>
      </c>
      <c r="L737">
        <f>SUMPRODUCT(MID(0&amp;feed!L718,LARGE(INDEX(ISNUMBER(--MID(feed!L718,ROW($1:$19),1))*
ROW($1:$19),0),ROW($1:$19))+1,1)*10^ROW($1:$19)/10)</f>
        <v>6</v>
      </c>
      <c r="M737" t="str">
        <f>feed!M718</f>
        <v>Central Planning</v>
      </c>
      <c r="N737">
        <f>SUMPRODUCT(MID(0&amp;feed!N718,LARGE(INDEX(ISNUMBER(--MID(feed!N718,ROW($1:$5),1))*
ROW($1:$5),0),ROW($1:$5))+1,1)*10^ROW($1:$5)/10)</f>
        <v>765</v>
      </c>
      <c r="O737">
        <f>SUMPRODUCT(MID(0&amp;feed!O718,LARGE(INDEX(ISNUMBER(--MID(feed!O718,ROW($1:$5),1))*
ROW($1:$5),0),ROW($1:$5))+1,1)*10^ROW($1:$5)/10)</f>
        <v>1339</v>
      </c>
      <c r="P737">
        <f>feed!P718</f>
        <v>0</v>
      </c>
      <c r="Q737">
        <f>IF(P737=0,40, IF(P737="Depleted",0, IF(P737="Near Depletion",10, IF(P737="Plentiful",70, IF(P737="Untapped",90,"Error")))))</f>
        <v>40</v>
      </c>
      <c r="R737" t="str">
        <f>feed!Q718</f>
        <v>Meagre</v>
      </c>
      <c r="S737">
        <f>IF(R737="None",0, IF(R737="Meagre",1.5, IF(R737="Small",3, IF(R737="Mediocre",4.5, IF(R737="Somewhat Large",6, IF(R737="Large",7.5, IF(R737="Powerful",9, IF(R737="Very Powerful",10,"Error"))))))))</f>
        <v>1.5</v>
      </c>
      <c r="T737" t="str">
        <f>feed!R718</f>
        <v>Arabia</v>
      </c>
      <c r="U737" t="str">
        <f>feed!S718</f>
        <v>Neutral</v>
      </c>
      <c r="V73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20860</v>
      </c>
      <c r="W737" t="str">
        <f>feed!U718</f>
        <v>http://blocgame.com/stats.php?id=65182</v>
      </c>
      <c r="X737" s="4">
        <f>SUMPRODUCT(MID(0&amp;feed!V718,LARGE(INDEX(ISNUMBER(--MID(feed!V718,ROW($1:$5),1))*
ROW($1:$5),0),ROW($1:$5))+1,1)*10^ROW($1:$5)/10)</f>
        <v>0</v>
      </c>
      <c r="Y737">
        <f>feed!W718</f>
        <v>0</v>
      </c>
      <c r="Z737" s="4">
        <f>V737-H737*750-K737*375-L737*375</f>
        <v>14860</v>
      </c>
      <c r="AA737" s="8">
        <f>V737/N737</f>
        <v>27.267973856209149</v>
      </c>
      <c r="AB737" s="4">
        <f>N737/6</f>
        <v>127.5</v>
      </c>
      <c r="AC737" s="4">
        <f>V737/6</f>
        <v>3476.6666666666665</v>
      </c>
    </row>
    <row r="738" spans="1:29" hidden="1" x14ac:dyDescent="0.25">
      <c r="A738" t="str">
        <f>feed!A693</f>
        <v>Lucianstan</v>
      </c>
      <c r="B738" t="str">
        <f>feed!B693</f>
        <v>Tovarishch Lukian</v>
      </c>
      <c r="C738" t="str">
        <f>feed!C693</f>
        <v>Brotherhood of Nod</v>
      </c>
      <c r="D738">
        <f>SUMPRODUCT(MID(0&amp;feed!D693,LARGE(INDEX(ISNUMBER(--MID(feed!D693,ROW($1:$19),1))*
ROW($1:$19),0),ROW($1:$19))+1,1)*10^ROW($1:$19)/10)</f>
        <v>40</v>
      </c>
      <c r="E738">
        <f>SUMPRODUCT(MID(0&amp;feed!E693,LARGE(INDEX(ISNUMBER(--MID(feed!E693,ROW($1:$19),1))*
ROW($1:$19),0),ROW($1:$19))+1,1)*10^ROW($1:$19)/10)</f>
        <v>0</v>
      </c>
      <c r="F738" t="str">
        <f>feed!F693</f>
        <v>Second World War surplus</v>
      </c>
      <c r="G738" t="str">
        <f>feed!G693</f>
        <v>Gandhi-like</v>
      </c>
      <c r="H738">
        <f>SUMPRODUCT(MID(0&amp;feed!H693,LARGE(INDEX(ISNUMBER(--MID(feed!H693,ROW($1:$19),1))*
ROW($1:$19),0),ROW($1:$19))+1,1)*10^ROW($1:$19)/10)</f>
        <v>1</v>
      </c>
      <c r="I738" t="str">
        <f>feed!I693</f>
        <v>Elite</v>
      </c>
      <c r="J738">
        <f>SUMPRODUCT(MID(0&amp;feed!J693,LARGE(INDEX(ISNUMBER(--MID(feed!J693,ROW($1:$19),1))*
ROW($1:$19),0),ROW($1:$19))+1,1)*10^ROW($1:$19)/10)</f>
        <v>2</v>
      </c>
      <c r="K738">
        <f>SUMPRODUCT(MID(0&amp;feed!K693,LARGE(INDEX(ISNUMBER(--MID(feed!K693,ROW($1:$19),1))*
ROW($1:$19),0),ROW($1:$19))+1,1)*10^ROW($1:$19)/10)</f>
        <v>8</v>
      </c>
      <c r="L738">
        <f>SUMPRODUCT(MID(0&amp;feed!L693,LARGE(INDEX(ISNUMBER(--MID(feed!L693,ROW($1:$19),1))*
ROW($1:$19),0),ROW($1:$19))+1,1)*10^ROW($1:$19)/10)</f>
        <v>2</v>
      </c>
      <c r="M738" t="str">
        <f>feed!M693</f>
        <v>Mixed Economy</v>
      </c>
      <c r="N738">
        <f>SUMPRODUCT(MID(0&amp;feed!N693,LARGE(INDEX(ISNUMBER(--MID(feed!N693,ROW($1:$5),1))*
ROW($1:$5),0),ROW($1:$5))+1,1)*10^ROW($1:$5)/10)</f>
        <v>824</v>
      </c>
      <c r="O738">
        <f>SUMPRODUCT(MID(0&amp;feed!O693,LARGE(INDEX(ISNUMBER(--MID(feed!O693,ROW($1:$5),1))*
ROW($1:$5),0),ROW($1:$5))+1,1)*10^ROW($1:$5)/10)</f>
        <v>427</v>
      </c>
      <c r="P738" t="str">
        <f>feed!P693</f>
        <v>Untapped</v>
      </c>
      <c r="Q738">
        <f>IF(P738=0,40, IF(P738="Depleted",0, IF(P738="Near Depletion",10, IF(P738="Plentiful",70, IF(P738="Untapped",90,"Error")))))</f>
        <v>90</v>
      </c>
      <c r="R738" t="str">
        <f>feed!Q693</f>
        <v>Mediocre</v>
      </c>
      <c r="S738">
        <f>IF(R738="None",0, IF(R738="Meagre",1.5, IF(R738="Small",3, IF(R738="Mediocre",4.5, IF(R738="Somewhat Large",6, IF(R738="Large",7.5, IF(R738="Powerful",9, IF(R738="Very Powerful",10,"Error"))))))))</f>
        <v>4.5</v>
      </c>
      <c r="T738" t="str">
        <f>feed!R693</f>
        <v>Southern Cone</v>
      </c>
      <c r="U738" t="str">
        <f>feed!S693</f>
        <v>Neutral</v>
      </c>
      <c r="V738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W738" t="str">
        <f>feed!U693</f>
        <v>http://blocgame.com/stats.php?id=50168</v>
      </c>
      <c r="X738" s="4">
        <f>SUMPRODUCT(MID(0&amp;feed!V693,LARGE(INDEX(ISNUMBER(--MID(feed!V693,ROW($1:$5),1))*
ROW($1:$5),0),ROW($1:$5))+1,1)*10^ROW($1:$5)/10)</f>
        <v>0</v>
      </c>
      <c r="Y738">
        <f>feed!W693</f>
        <v>0</v>
      </c>
      <c r="Z738" s="4">
        <f>V738-H738*750-K738*375-L738*375</f>
        <v>15500</v>
      </c>
      <c r="AA738" s="8">
        <f>V738/N738</f>
        <v>24.271844660194176</v>
      </c>
      <c r="AB738" s="4">
        <f>N738/6</f>
        <v>137.33333333333334</v>
      </c>
      <c r="AC738" s="4">
        <f>V738/6</f>
        <v>3333.3333333333335</v>
      </c>
    </row>
    <row r="739" spans="1:29" hidden="1" x14ac:dyDescent="0.25">
      <c r="A739" t="str">
        <f>feed!A370</f>
        <v>Black Swamp</v>
      </c>
      <c r="B739" t="str">
        <f>feed!B370</f>
        <v>dopes</v>
      </c>
      <c r="C739">
        <f>feed!C370</f>
        <v>0</v>
      </c>
      <c r="D739">
        <f>SUMPRODUCT(MID(0&amp;feed!D370,LARGE(INDEX(ISNUMBER(--MID(feed!D370,ROW($1:$19),1))*
ROW($1:$19),0),ROW($1:$19))+1,1)*10^ROW($1:$19)/10)</f>
        <v>10</v>
      </c>
      <c r="E739">
        <f>SUMPRODUCT(MID(0&amp;feed!E370,LARGE(INDEX(ISNUMBER(--MID(feed!E370,ROW($1:$19),1))*
ROW($1:$19),0),ROW($1:$19))+1,1)*10^ROW($1:$19)/10)</f>
        <v>0</v>
      </c>
      <c r="F739" t="str">
        <f>feed!F370</f>
        <v>Second World War surplus</v>
      </c>
      <c r="G739" t="str">
        <f>feed!G370</f>
        <v>Questionable</v>
      </c>
      <c r="H739">
        <f>SUMPRODUCT(MID(0&amp;feed!H370,LARGE(INDEX(ISNUMBER(--MID(feed!H370,ROW($1:$19),1))*
ROW($1:$19),0),ROW($1:$19))+1,1)*10^ROW($1:$19)/10)</f>
        <v>1</v>
      </c>
      <c r="I739" t="str">
        <f>feed!I370</f>
        <v>Good</v>
      </c>
      <c r="J739">
        <f>SUMPRODUCT(MID(0&amp;feed!J370,LARGE(INDEX(ISNUMBER(--MID(feed!J370,ROW($1:$19),1))*
ROW($1:$19),0),ROW($1:$19))+1,1)*10^ROW($1:$19)/10)</f>
        <v>2</v>
      </c>
      <c r="K739">
        <f>SUMPRODUCT(MID(0&amp;feed!K370,LARGE(INDEX(ISNUMBER(--MID(feed!K370,ROW($1:$19),1))*
ROW($1:$19),0),ROW($1:$19))+1,1)*10^ROW($1:$19)/10)</f>
        <v>10</v>
      </c>
      <c r="L739">
        <f>SUMPRODUCT(MID(0&amp;feed!L370,LARGE(INDEX(ISNUMBER(--MID(feed!L370,ROW($1:$19),1))*
ROW($1:$19),0),ROW($1:$19))+1,1)*10^ROW($1:$19)/10)</f>
        <v>0</v>
      </c>
      <c r="M739" t="str">
        <f>feed!M370</f>
        <v>Mixed Economy</v>
      </c>
      <c r="N739">
        <f>SUMPRODUCT(MID(0&amp;feed!N370,LARGE(INDEX(ISNUMBER(--MID(feed!N370,ROW($1:$5),1))*
ROW($1:$5),0),ROW($1:$5))+1,1)*10^ROW($1:$5)/10)</f>
        <v>1745</v>
      </c>
      <c r="O739">
        <f>SUMPRODUCT(MID(0&amp;feed!O370,LARGE(INDEX(ISNUMBER(--MID(feed!O370,ROW($1:$5),1))*
ROW($1:$5),0),ROW($1:$5))+1,1)*10^ROW($1:$5)/10)</f>
        <v>0</v>
      </c>
      <c r="P739" t="str">
        <f>feed!P370</f>
        <v>Plentiful</v>
      </c>
      <c r="Q739">
        <f>IF(P739=0,40, IF(P739="Depleted",0, IF(P739="Near Depletion",10, IF(P739="Plentiful",70, IF(P739="Untapped",90,"Error")))))</f>
        <v>70</v>
      </c>
      <c r="R739" t="str">
        <f>feed!Q370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feed!R370</f>
        <v>East Indies</v>
      </c>
      <c r="U739" t="str">
        <f>feed!S370</f>
        <v>Neutral</v>
      </c>
      <c r="V739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5356</v>
      </c>
      <c r="W739" t="str">
        <f>feed!U370</f>
        <v>http://blocgame.com/stats.php?id=51451</v>
      </c>
      <c r="X739" s="4">
        <f>SUMPRODUCT(MID(0&amp;feed!V370,LARGE(INDEX(ISNUMBER(--MID(feed!V370,ROW($1:$5),1))*
ROW($1:$5),0),ROW($1:$5))+1,1)*10^ROW($1:$5)/10)</f>
        <v>0</v>
      </c>
      <c r="Y739">
        <f>feed!W370</f>
        <v>0</v>
      </c>
      <c r="Z739" s="4">
        <f>V739-H739*750-K739*375-L739*375</f>
        <v>856</v>
      </c>
      <c r="AA739" s="8">
        <f>V739/N739</f>
        <v>3.0693409742120346</v>
      </c>
      <c r="AB739" s="4">
        <f>N739/6</f>
        <v>290.83333333333331</v>
      </c>
      <c r="AC739" s="4">
        <f>V739/6</f>
        <v>892.66666666666663</v>
      </c>
    </row>
    <row r="740" spans="1:29" hidden="1" x14ac:dyDescent="0.25">
      <c r="A740" t="str">
        <f>feed!A1228</f>
        <v>duvel3</v>
      </c>
      <c r="B740" t="str">
        <f>feed!B1228</f>
        <v>duvel3</v>
      </c>
      <c r="C740">
        <f>feed!C1228</f>
        <v>0</v>
      </c>
      <c r="D740">
        <f>SUMPRODUCT(MID(0&amp;feed!D1228,LARGE(INDEX(ISNUMBER(--MID(feed!D1228,ROW($1:$19),1))*
ROW($1:$19),0),ROW($1:$19))+1,1)*10^ROW($1:$19)/10)</f>
        <v>20</v>
      </c>
      <c r="E740">
        <f>SUMPRODUCT(MID(0&amp;feed!E1228,LARGE(INDEX(ISNUMBER(--MID(feed!E1228,ROW($1:$19),1))*
ROW($1:$19),0),ROW($1:$19))+1,1)*10^ROW($1:$19)/10)</f>
        <v>0</v>
      </c>
      <c r="F740" t="str">
        <f>feed!F1228</f>
        <v>Finest of the 19th century</v>
      </c>
      <c r="G740" t="str">
        <f>feed!G1228</f>
        <v>Gandhi-like</v>
      </c>
      <c r="H740">
        <f>SUMPRODUCT(MID(0&amp;feed!H1228,LARGE(INDEX(ISNUMBER(--MID(feed!H1228,ROW($1:$19),1))*
ROW($1:$19),0),ROW($1:$19))+1,1)*10^ROW($1:$19)/10)</f>
        <v>1</v>
      </c>
      <c r="I740" t="str">
        <f>feed!I1228</f>
        <v>Poor</v>
      </c>
      <c r="J740">
        <f>SUMPRODUCT(MID(0&amp;feed!J1228,LARGE(INDEX(ISNUMBER(--MID(feed!J1228,ROW($1:$19),1))*
ROW($1:$19),0),ROW($1:$19))+1,1)*10^ROW($1:$19)/10)</f>
        <v>1</v>
      </c>
      <c r="K740">
        <f>SUMPRODUCT(MID(0&amp;feed!K1228,LARGE(INDEX(ISNUMBER(--MID(feed!K1228,ROW($1:$19),1))*
ROW($1:$19),0),ROW($1:$19))+1,1)*10^ROW($1:$19)/10)</f>
        <v>2</v>
      </c>
      <c r="L740">
        <f>SUMPRODUCT(MID(0&amp;feed!L1228,LARGE(INDEX(ISNUMBER(--MID(feed!L1228,ROW($1:$19),1))*
ROW($1:$19),0),ROW($1:$19))+1,1)*10^ROW($1:$19)/10)</f>
        <v>1</v>
      </c>
      <c r="M740" t="str">
        <f>feed!M1228</f>
        <v>Central Planning</v>
      </c>
      <c r="N740">
        <f>SUMPRODUCT(MID(0&amp;feed!N1228,LARGE(INDEX(ISNUMBER(--MID(feed!N1228,ROW($1:$5),1))*
ROW($1:$5),0),ROW($1:$5))+1,1)*10^ROW($1:$5)/10)</f>
        <v>257</v>
      </c>
      <c r="O740">
        <f>SUMPRODUCT(MID(0&amp;feed!O1228,LARGE(INDEX(ISNUMBER(--MID(feed!O1228,ROW($1:$5),1))*
ROW($1:$5),0),ROW($1:$5))+1,1)*10^ROW($1:$5)/10)</f>
        <v>300</v>
      </c>
      <c r="P740" t="str">
        <f>feed!P1228</f>
        <v>Untapped</v>
      </c>
      <c r="Q740">
        <f>IF(P740=0,40, IF(P740="Depleted",0, IF(P740="Near Depletion",10, IF(P740="Plentiful",70, IF(P740="Untapped",90,"Error")))))</f>
        <v>90</v>
      </c>
      <c r="R740" t="str">
        <f>feed!Q1228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feed!R1228</f>
        <v>West Africa</v>
      </c>
      <c r="U740" t="str">
        <f>feed!S1228</f>
        <v>Soviet Union</v>
      </c>
      <c r="V740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740" t="str">
        <f>feed!U1228</f>
        <v>http://blocgame.com/stats.php?id=64522</v>
      </c>
      <c r="X740" s="4">
        <f>SUMPRODUCT(MID(0&amp;feed!V1228,LARGE(INDEX(ISNUMBER(--MID(feed!V1228,ROW($1:$5),1))*
ROW($1:$5),0),ROW($1:$5))+1,1)*10^ROW($1:$5)/10)</f>
        <v>0</v>
      </c>
      <c r="Y740">
        <f>feed!W1228</f>
        <v>0</v>
      </c>
      <c r="Z740" s="4">
        <f>V740-H740*750-K740*375-L740*375</f>
        <v>18125</v>
      </c>
      <c r="AA740" s="8">
        <f>V740/N740</f>
        <v>77.821011673151745</v>
      </c>
      <c r="AB740" s="4">
        <f>N740/6</f>
        <v>42.833333333333336</v>
      </c>
      <c r="AC740" s="4">
        <f>V740/6</f>
        <v>3333.3333333333335</v>
      </c>
    </row>
    <row r="741" spans="1:29" hidden="1" x14ac:dyDescent="0.25">
      <c r="A741" t="str">
        <f>feed!A937</f>
        <v>Dorentia</v>
      </c>
      <c r="B741" t="str">
        <f>feed!B937</f>
        <v>Khad Fi</v>
      </c>
      <c r="C741">
        <f>feed!C937</f>
        <v>0</v>
      </c>
      <c r="D741">
        <f>SUMPRODUCT(MID(0&amp;feed!D937,LARGE(INDEX(ISNUMBER(--MID(feed!D937,ROW($1:$19),1))*
ROW($1:$19),0),ROW($1:$19))+1,1)*10^ROW($1:$19)/10)</f>
        <v>1</v>
      </c>
      <c r="E741">
        <f>SUMPRODUCT(MID(0&amp;feed!E937,LARGE(INDEX(ISNUMBER(--MID(feed!E937,ROW($1:$19),1))*
ROW($1:$19),0),ROW($1:$19))+1,1)*10^ROW($1:$19)/10)</f>
        <v>0</v>
      </c>
      <c r="F741" t="str">
        <f>feed!F937</f>
        <v>First World War surplus</v>
      </c>
      <c r="G741" t="str">
        <f>feed!G937</f>
        <v>Nice</v>
      </c>
      <c r="H741">
        <f>SUMPRODUCT(MID(0&amp;feed!H937,LARGE(INDEX(ISNUMBER(--MID(feed!H937,ROW($1:$19),1))*
ROW($1:$19),0),ROW($1:$19))+1,1)*10^ROW($1:$19)/10)</f>
        <v>1</v>
      </c>
      <c r="I741" t="str">
        <f>feed!I937</f>
        <v>Undisciplined Rabble</v>
      </c>
      <c r="J741">
        <f>SUMPRODUCT(MID(0&amp;feed!J937,LARGE(INDEX(ISNUMBER(--MID(feed!J937,ROW($1:$19),1))*
ROW($1:$19),0),ROW($1:$19))+1,1)*10^ROW($1:$19)/10)</f>
        <v>1</v>
      </c>
      <c r="K741">
        <f>SUMPRODUCT(MID(0&amp;feed!K937,LARGE(INDEX(ISNUMBER(--MID(feed!K937,ROW($1:$19),1))*
ROW($1:$19),0),ROW($1:$19))+1,1)*10^ROW($1:$19)/10)</f>
        <v>16</v>
      </c>
      <c r="L741">
        <f>SUMPRODUCT(MID(0&amp;feed!L937,LARGE(INDEX(ISNUMBER(--MID(feed!L937,ROW($1:$19),1))*
ROW($1:$19),0),ROW($1:$19))+1,1)*10^ROW($1:$19)/10)</f>
        <v>3</v>
      </c>
      <c r="M741" t="str">
        <f>feed!M937</f>
        <v>Free Market</v>
      </c>
      <c r="N741">
        <f>SUMPRODUCT(MID(0&amp;feed!N937,LARGE(INDEX(ISNUMBER(--MID(feed!N937,ROW($1:$5),1))*
ROW($1:$5),0),ROW($1:$5))+1,1)*10^ROW($1:$5)/10)</f>
        <v>416</v>
      </c>
      <c r="O741">
        <f>SUMPRODUCT(MID(0&amp;feed!O937,LARGE(INDEX(ISNUMBER(--MID(feed!O937,ROW($1:$5),1))*
ROW($1:$5),0),ROW($1:$5))+1,1)*10^ROW($1:$5)/10)</f>
        <v>396</v>
      </c>
      <c r="P741" t="str">
        <f>feed!P937</f>
        <v>Near Depletion</v>
      </c>
      <c r="Q741">
        <f>IF(P741=0,40, IF(P741="Depleted",0, IF(P741="Near Depletion",10, IF(P741="Plentiful",70, IF(P741="Untapped",90,"Error")))))</f>
        <v>10</v>
      </c>
      <c r="R741" t="str">
        <f>feed!Q937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feed!R937</f>
        <v>Caribbean</v>
      </c>
      <c r="U741" t="str">
        <f>feed!S937</f>
        <v>United States</v>
      </c>
      <c r="V74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27493</v>
      </c>
      <c r="W741" t="str">
        <f>feed!U937</f>
        <v>http://blocgame.com/stats.php?id=65460</v>
      </c>
      <c r="X741" s="4">
        <f>SUMPRODUCT(MID(0&amp;feed!V937,LARGE(INDEX(ISNUMBER(--MID(feed!V937,ROW($1:$5),1))*
ROW($1:$5),0),ROW($1:$5))+1,1)*10^ROW($1:$5)/10)</f>
        <v>0</v>
      </c>
      <c r="Y741">
        <f>feed!W937</f>
        <v>0</v>
      </c>
      <c r="Z741" s="4">
        <f>V741-H741*750-K741*375-L741*375</f>
        <v>19618</v>
      </c>
      <c r="AA741" s="8">
        <f>V741/N741</f>
        <v>66.088942307692307</v>
      </c>
      <c r="AB741" s="4">
        <f>N741/6</f>
        <v>69.333333333333329</v>
      </c>
      <c r="AC741" s="4">
        <f>V741/6</f>
        <v>4582.166666666667</v>
      </c>
    </row>
    <row r="742" spans="1:29" x14ac:dyDescent="0.25">
      <c r="A742" t="str">
        <f>feed!A1160</f>
        <v>Samhai</v>
      </c>
      <c r="B742" t="str">
        <f>feed!B1160</f>
        <v>Samanthadactyl</v>
      </c>
      <c r="C742">
        <f>feed!C1160</f>
        <v>0</v>
      </c>
      <c r="D742">
        <f>SUMPRODUCT(MID(0&amp;feed!D1160,LARGE(INDEX(ISNUMBER(--MID(feed!D1160,ROW($1:$19),1))*
ROW($1:$19),0),ROW($1:$19))+1,1)*10^ROW($1:$19)/10)</f>
        <v>20</v>
      </c>
      <c r="E742">
        <f>SUMPRODUCT(MID(0&amp;feed!E1160,LARGE(INDEX(ISNUMBER(--MID(feed!E1160,ROW($1:$19),1))*
ROW($1:$19),0),ROW($1:$19))+1,1)*10^ROW($1:$19)/10)</f>
        <v>0</v>
      </c>
      <c r="F742" t="str">
        <f>feed!F1160</f>
        <v>Finest of the 19th century</v>
      </c>
      <c r="G742" t="str">
        <f>feed!G1160</f>
        <v>Normal</v>
      </c>
      <c r="H742">
        <f>SUMPRODUCT(MID(0&amp;feed!H1160,LARGE(INDEX(ISNUMBER(--MID(feed!H1160,ROW($1:$19),1))*
ROW($1:$19),0),ROW($1:$19))+1,1)*10^ROW($1:$19)/10)</f>
        <v>0</v>
      </c>
      <c r="I742" t="str">
        <f>feed!I1160</f>
        <v>Standard</v>
      </c>
      <c r="J742">
        <f>SUMPRODUCT(MID(0&amp;feed!J1160,LARGE(INDEX(ISNUMBER(--MID(feed!J1160,ROW($1:$19),1))*
ROW($1:$19),0),ROW($1:$19))+1,1)*10^ROW($1:$19)/10)</f>
        <v>6</v>
      </c>
      <c r="K742">
        <f>SUMPRODUCT(MID(0&amp;feed!K1160,LARGE(INDEX(ISNUMBER(--MID(feed!K1160,ROW($1:$19),1))*
ROW($1:$19),0),ROW($1:$19))+1,1)*10^ROW($1:$19)/10)</f>
        <v>2</v>
      </c>
      <c r="L742">
        <f>SUMPRODUCT(MID(0&amp;feed!L1160,LARGE(INDEX(ISNUMBER(--MID(feed!L1160,ROW($1:$19),1))*
ROW($1:$19),0),ROW($1:$19))+1,1)*10^ROW($1:$19)/10)</f>
        <v>0</v>
      </c>
      <c r="M742" t="str">
        <f>feed!M1160</f>
        <v>Mixed Economy</v>
      </c>
      <c r="N742">
        <f>SUMPRODUCT(MID(0&amp;feed!N1160,LARGE(INDEX(ISNUMBER(--MID(feed!N1160,ROW($1:$5),1))*
ROW($1:$5),0),ROW($1:$5))+1,1)*10^ROW($1:$5)/10)</f>
        <v>305</v>
      </c>
      <c r="O742">
        <f>SUMPRODUCT(MID(0&amp;feed!O1160,LARGE(INDEX(ISNUMBER(--MID(feed!O1160,ROW($1:$5),1))*
ROW($1:$5),0),ROW($1:$5))+1,1)*10^ROW($1:$5)/10)</f>
        <v>0</v>
      </c>
      <c r="P742" t="str">
        <f>feed!P1160</f>
        <v>Untapped</v>
      </c>
      <c r="Q742">
        <f>IF(P742=0,40, IF(P742="Depleted",0, IF(P742="Near Depletion",10, IF(P742="Plentiful",70, IF(P742="Untapped",90,"Error")))))</f>
        <v>90</v>
      </c>
      <c r="R742" t="str">
        <f>feed!Q1160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feed!R1160</f>
        <v>China</v>
      </c>
      <c r="U742" t="str">
        <f>feed!S1160</f>
        <v>Neutral</v>
      </c>
      <c r="V742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742" t="str">
        <f>feed!U1160</f>
        <v>http://blocgame.com/stats.php?id=65725</v>
      </c>
      <c r="X742" s="4">
        <f>SUMPRODUCT(MID(0&amp;feed!V1160,LARGE(INDEX(ISNUMBER(--MID(feed!V1160,ROW($1:$5),1))*
ROW($1:$5),0),ROW($1:$5))+1,1)*10^ROW($1:$5)/10)</f>
        <v>0</v>
      </c>
      <c r="Y742">
        <f>feed!W1160</f>
        <v>0</v>
      </c>
      <c r="Z742" s="4">
        <f>V742-H742*750-K742*375-L742*375</f>
        <v>19250</v>
      </c>
      <c r="AA742" s="8">
        <f>V742/N742</f>
        <v>65.573770491803273</v>
      </c>
      <c r="AB742" s="4">
        <f>N742/6</f>
        <v>50.833333333333336</v>
      </c>
      <c r="AC742" s="4">
        <f>V742/6</f>
        <v>3333.3333333333335</v>
      </c>
    </row>
    <row r="743" spans="1:29" hidden="1" x14ac:dyDescent="0.25">
      <c r="A743" t="str">
        <f>feed!A847</f>
        <v>Carnifex</v>
      </c>
      <c r="B743" t="str">
        <f>feed!B847</f>
        <v>SgtSquirrel</v>
      </c>
      <c r="C743" t="str">
        <f>feed!C847</f>
        <v>U.M.A.S</v>
      </c>
      <c r="D743">
        <f>SUMPRODUCT(MID(0&amp;feed!D847,LARGE(INDEX(ISNUMBER(--MID(feed!D847,ROW($1:$19),1))*
ROW($1:$19),0),ROW($1:$19))+1,1)*10^ROW($1:$19)/10)</f>
        <v>30</v>
      </c>
      <c r="E743">
        <f>SUMPRODUCT(MID(0&amp;feed!E847,LARGE(INDEX(ISNUMBER(--MID(feed!E847,ROW($1:$19),1))*
ROW($1:$19),0),ROW($1:$19))+1,1)*10^ROW($1:$19)/10)</f>
        <v>0</v>
      </c>
      <c r="F743" t="str">
        <f>feed!F847</f>
        <v>Second World War surplus</v>
      </c>
      <c r="G743" t="str">
        <f>feed!G847</f>
        <v>Gandhi-like</v>
      </c>
      <c r="H743">
        <f>SUMPRODUCT(MID(0&amp;feed!H847,LARGE(INDEX(ISNUMBER(--MID(feed!H847,ROW($1:$19),1))*
ROW($1:$19),0),ROW($1:$19))+1,1)*10^ROW($1:$19)/10)</f>
        <v>1</v>
      </c>
      <c r="I743" t="str">
        <f>feed!I847</f>
        <v>Elite</v>
      </c>
      <c r="J743">
        <f>SUMPRODUCT(MID(0&amp;feed!J847,LARGE(INDEX(ISNUMBER(--MID(feed!J847,ROW($1:$19),1))*
ROW($1:$19),0),ROW($1:$19))+1,1)*10^ROW($1:$19)/10)</f>
        <v>1</v>
      </c>
      <c r="K743">
        <f>SUMPRODUCT(MID(0&amp;feed!K847,LARGE(INDEX(ISNUMBER(--MID(feed!K847,ROW($1:$19),1))*
ROW($1:$19),0),ROW($1:$19))+1,1)*10^ROW($1:$19)/10)</f>
        <v>5</v>
      </c>
      <c r="L743">
        <f>SUMPRODUCT(MID(0&amp;feed!L847,LARGE(INDEX(ISNUMBER(--MID(feed!L847,ROW($1:$19),1))*
ROW($1:$19),0),ROW($1:$19))+1,1)*10^ROW($1:$19)/10)</f>
        <v>3</v>
      </c>
      <c r="M743" t="str">
        <f>feed!M847</f>
        <v>Central Planning</v>
      </c>
      <c r="N743">
        <f>SUMPRODUCT(MID(0&amp;feed!N847,LARGE(INDEX(ISNUMBER(--MID(feed!N847,ROW($1:$5),1))*
ROW($1:$5),0),ROW($1:$5))+1,1)*10^ROW($1:$5)/10)</f>
        <v>523</v>
      </c>
      <c r="O743">
        <f>SUMPRODUCT(MID(0&amp;feed!O847,LARGE(INDEX(ISNUMBER(--MID(feed!O847,ROW($1:$5),1))*
ROW($1:$5),0),ROW($1:$5))+1,1)*10^ROW($1:$5)/10)</f>
        <v>1939</v>
      </c>
      <c r="P743" t="str">
        <f>feed!P847</f>
        <v>Untapped</v>
      </c>
      <c r="Q743">
        <f>IF(P743=0,40, IF(P743="Depleted",0, IF(P743="Near Depletion",10, IF(P743="Plentiful",70, IF(P743="Untapped",90,"Error")))))</f>
        <v>90</v>
      </c>
      <c r="R743" t="str">
        <f>feed!Q847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feed!R847</f>
        <v>Mesopotamia</v>
      </c>
      <c r="U743" t="str">
        <f>feed!S847</f>
        <v>Soviet Union</v>
      </c>
      <c r="V743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20190</v>
      </c>
      <c r="W743" t="str">
        <f>feed!U847</f>
        <v>http://blocgame.com/stats.php?id=65216</v>
      </c>
      <c r="X743" s="4">
        <f>SUMPRODUCT(MID(0&amp;feed!V847,LARGE(INDEX(ISNUMBER(--MID(feed!V847,ROW($1:$5),1))*
ROW($1:$5),0),ROW($1:$5))+1,1)*10^ROW($1:$5)/10)</f>
        <v>0</v>
      </c>
      <c r="Y743">
        <f>feed!W847</f>
        <v>0</v>
      </c>
      <c r="Z743" s="4">
        <f>V743-H743*750-K743*375-L743*375</f>
        <v>16440</v>
      </c>
      <c r="AA743" s="8">
        <f>V743/N743</f>
        <v>38.604206500956025</v>
      </c>
      <c r="AB743" s="4">
        <f>N743/6</f>
        <v>87.166666666666671</v>
      </c>
      <c r="AC743" s="4">
        <f>V743/6</f>
        <v>3365</v>
      </c>
    </row>
    <row r="744" spans="1:29" hidden="1" x14ac:dyDescent="0.25">
      <c r="A744" t="str">
        <f>feed!A848</f>
        <v>Medazzaland</v>
      </c>
      <c r="B744" t="str">
        <f>feed!B848</f>
        <v>pennepenne</v>
      </c>
      <c r="C744" t="str">
        <f>feed!C848</f>
        <v>Schutzstaffel</v>
      </c>
      <c r="D744">
        <f>SUMPRODUCT(MID(0&amp;feed!D848,LARGE(INDEX(ISNUMBER(--MID(feed!D848,ROW($1:$19),1))*
ROW($1:$19),0),ROW($1:$19))+1,1)*10^ROW($1:$19)/10)</f>
        <v>18</v>
      </c>
      <c r="E744">
        <f>SUMPRODUCT(MID(0&amp;feed!E848,LARGE(INDEX(ISNUMBER(--MID(feed!E848,ROW($1:$19),1))*
ROW($1:$19),0),ROW($1:$19))+1,1)*10^ROW($1:$19)/10)</f>
        <v>0</v>
      </c>
      <c r="F744" t="str">
        <f>feed!F848</f>
        <v>First World War surplus</v>
      </c>
      <c r="G744" t="str">
        <f>feed!G848</f>
        <v>Angelic</v>
      </c>
      <c r="H744">
        <f>SUMPRODUCT(MID(0&amp;feed!H848,LARGE(INDEX(ISNUMBER(--MID(feed!H848,ROW($1:$19),1))*
ROW($1:$19),0),ROW($1:$19))+1,1)*10^ROW($1:$19)/10)</f>
        <v>1</v>
      </c>
      <c r="I744" t="str">
        <f>feed!I848</f>
        <v>Good</v>
      </c>
      <c r="J744">
        <f>SUMPRODUCT(MID(0&amp;feed!J848,LARGE(INDEX(ISNUMBER(--MID(feed!J848,ROW($1:$19),1))*
ROW($1:$19),0),ROW($1:$19))+1,1)*10^ROW($1:$19)/10)</f>
        <v>1</v>
      </c>
      <c r="K744">
        <f>SUMPRODUCT(MID(0&amp;feed!K848,LARGE(INDEX(ISNUMBER(--MID(feed!K848,ROW($1:$19),1))*
ROW($1:$19),0),ROW($1:$19))+1,1)*10^ROW($1:$19)/10)</f>
        <v>5</v>
      </c>
      <c r="L744">
        <f>SUMPRODUCT(MID(0&amp;feed!L848,LARGE(INDEX(ISNUMBER(--MID(feed!L848,ROW($1:$19),1))*
ROW($1:$19),0),ROW($1:$19))+1,1)*10^ROW($1:$19)/10)</f>
        <v>1</v>
      </c>
      <c r="M744" t="str">
        <f>feed!M848</f>
        <v>Central Planning</v>
      </c>
      <c r="N744">
        <f>SUMPRODUCT(MID(0&amp;feed!N848,LARGE(INDEX(ISNUMBER(--MID(feed!N848,ROW($1:$5),1))*
ROW($1:$5),0),ROW($1:$5))+1,1)*10^ROW($1:$5)/10)</f>
        <v>519</v>
      </c>
      <c r="O744">
        <f>SUMPRODUCT(MID(0&amp;feed!O848,LARGE(INDEX(ISNUMBER(--MID(feed!O848,ROW($1:$5),1))*
ROW($1:$5),0),ROW($1:$5))+1,1)*10^ROW($1:$5)/10)</f>
        <v>385</v>
      </c>
      <c r="P744" t="str">
        <f>feed!P848</f>
        <v>Untapped</v>
      </c>
      <c r="Q744">
        <f>IF(P744=0,40, IF(P744="Depleted",0, IF(P744="Near Depletion",10, IF(P744="Plentiful",70, IF(P744="Untapped",90,"Error")))))</f>
        <v>90</v>
      </c>
      <c r="R744" t="str">
        <f>feed!Q848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feed!R848</f>
        <v>Caribbean</v>
      </c>
      <c r="U744" t="str">
        <f>feed!S848</f>
        <v>Soviet Union</v>
      </c>
      <c r="V744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744" t="str">
        <f>feed!U848</f>
        <v>http://blocgame.com/stats.php?id=65479</v>
      </c>
      <c r="X744" s="4">
        <f>SUMPRODUCT(MID(0&amp;feed!V848,LARGE(INDEX(ISNUMBER(--MID(feed!V848,ROW($1:$5),1))*
ROW($1:$5),0),ROW($1:$5))+1,1)*10^ROW($1:$5)/10)</f>
        <v>0</v>
      </c>
      <c r="Y744">
        <f>feed!W848</f>
        <v>0</v>
      </c>
      <c r="Z744" s="4">
        <f>V744-H744*750-K744*375-L744*375</f>
        <v>13172</v>
      </c>
      <c r="AA744" s="8">
        <f>V744/N744</f>
        <v>31.159922928709054</v>
      </c>
      <c r="AB744" s="4">
        <f>N744/6</f>
        <v>86.5</v>
      </c>
      <c r="AC744" s="4">
        <f>V744/6</f>
        <v>2695.3333333333335</v>
      </c>
    </row>
    <row r="745" spans="1:29" hidden="1" x14ac:dyDescent="0.25">
      <c r="A745" t="str">
        <f>feed!A763</f>
        <v>Arabia-Scotland</v>
      </c>
      <c r="B745" t="str">
        <f>feed!B763</f>
        <v>Scythe Massakur</v>
      </c>
      <c r="C745" t="str">
        <f>feed!C763</f>
        <v>U.M.A.S</v>
      </c>
      <c r="D745">
        <f>SUMPRODUCT(MID(0&amp;feed!D763,LARGE(INDEX(ISNUMBER(--MID(feed!D763,ROW($1:$19),1))*
ROW($1:$19),0),ROW($1:$19))+1,1)*10^ROW($1:$19)/10)</f>
        <v>20</v>
      </c>
      <c r="E745">
        <f>SUMPRODUCT(MID(0&amp;feed!E763,LARGE(INDEX(ISNUMBER(--MID(feed!E763,ROW($1:$19),1))*
ROW($1:$19),0),ROW($1:$19))+1,1)*10^ROW($1:$19)/10)</f>
        <v>0</v>
      </c>
      <c r="F745" t="str">
        <f>feed!F763</f>
        <v>First World War surplus</v>
      </c>
      <c r="G745" t="str">
        <f>feed!G763</f>
        <v>Gandhi-like</v>
      </c>
      <c r="H745">
        <f>SUMPRODUCT(MID(0&amp;feed!H763,LARGE(INDEX(ISNUMBER(--MID(feed!H763,ROW($1:$19),1))*
ROW($1:$19),0),ROW($1:$19))+1,1)*10^ROW($1:$19)/10)</f>
        <v>1</v>
      </c>
      <c r="I745" t="str">
        <f>feed!I763</f>
        <v>Elite</v>
      </c>
      <c r="J745">
        <f>SUMPRODUCT(MID(0&amp;feed!J763,LARGE(INDEX(ISNUMBER(--MID(feed!J763,ROW($1:$19),1))*
ROW($1:$19),0),ROW($1:$19))+1,1)*10^ROW($1:$19)/10)</f>
        <v>1</v>
      </c>
      <c r="K745">
        <f>SUMPRODUCT(MID(0&amp;feed!K763,LARGE(INDEX(ISNUMBER(--MID(feed!K763,ROW($1:$19),1))*
ROW($1:$19),0),ROW($1:$19))+1,1)*10^ROW($1:$19)/10)</f>
        <v>7</v>
      </c>
      <c r="L745">
        <f>SUMPRODUCT(MID(0&amp;feed!L763,LARGE(INDEX(ISNUMBER(--MID(feed!L763,ROW($1:$19),1))*
ROW($1:$19),0),ROW($1:$19))+1,1)*10^ROW($1:$19)/10)</f>
        <v>4</v>
      </c>
      <c r="M745" t="str">
        <f>feed!M763</f>
        <v>Mixed Economy</v>
      </c>
      <c r="N745">
        <f>SUMPRODUCT(MID(0&amp;feed!N763,LARGE(INDEX(ISNUMBER(--MID(feed!N763,ROW($1:$5),1))*
ROW($1:$5),0),ROW($1:$5))+1,1)*10^ROW($1:$5)/10)</f>
        <v>670</v>
      </c>
      <c r="O745">
        <f>SUMPRODUCT(MID(0&amp;feed!O763,LARGE(INDEX(ISNUMBER(--MID(feed!O763,ROW($1:$5),1))*
ROW($1:$5),0),ROW($1:$5))+1,1)*10^ROW($1:$5)/10)</f>
        <v>1062</v>
      </c>
      <c r="P745">
        <f>feed!P763</f>
        <v>0</v>
      </c>
      <c r="Q745">
        <f>IF(P745=0,40, IF(P745="Depleted",0, IF(P745="Near Depletion",10, IF(P745="Plentiful",70, IF(P745="Untapped",90,"Error")))))</f>
        <v>40</v>
      </c>
      <c r="R745" t="str">
        <f>feed!Q763</f>
        <v>Mediocre</v>
      </c>
      <c r="S745">
        <f>IF(R745="None",0, IF(R745="Meagre",1.5, IF(R745="Small",3, IF(R745="Mediocre",4.5, IF(R745="Somewhat Large",6, IF(R745="Large",7.5, IF(R745="Powerful",9, IF(R745="Very Powerful",10,"Error"))))))))</f>
        <v>4.5</v>
      </c>
      <c r="T745" t="str">
        <f>feed!R763</f>
        <v>Mesopotamia</v>
      </c>
      <c r="U745" t="str">
        <f>feed!S763</f>
        <v>Soviet Union</v>
      </c>
      <c r="V745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20618</v>
      </c>
      <c r="W745" t="str">
        <f>feed!U763</f>
        <v>http://blocgame.com/stats.php?id=65273</v>
      </c>
      <c r="X745" s="4">
        <f>SUMPRODUCT(MID(0&amp;feed!V763,LARGE(INDEX(ISNUMBER(--MID(feed!V763,ROW($1:$5),1))*
ROW($1:$5),0),ROW($1:$5))+1,1)*10^ROW($1:$5)/10)</f>
        <v>0</v>
      </c>
      <c r="Y745">
        <f>feed!W763</f>
        <v>0</v>
      </c>
      <c r="Z745" s="4">
        <f>V745-H745*750-K745*375-L745*375</f>
        <v>15743</v>
      </c>
      <c r="AA745" s="8">
        <f>V745/N745</f>
        <v>30.773134328358211</v>
      </c>
      <c r="AB745" s="4">
        <f>N745/6</f>
        <v>111.66666666666667</v>
      </c>
      <c r="AC745" s="4">
        <f>V745/6</f>
        <v>3436.3333333333335</v>
      </c>
    </row>
    <row r="746" spans="1:29" hidden="1" x14ac:dyDescent="0.25">
      <c r="A746" t="str">
        <f>feed!A728</f>
        <v>povertunion</v>
      </c>
      <c r="B746" t="str">
        <f>feed!B728</f>
        <v>joseph4424</v>
      </c>
      <c r="C746" t="str">
        <f>feed!C728</f>
        <v>The Order</v>
      </c>
      <c r="D746">
        <f>SUMPRODUCT(MID(0&amp;feed!D728,LARGE(INDEX(ISNUMBER(--MID(feed!D728,ROW($1:$19),1))*
ROW($1:$19),0),ROW($1:$19))+1,1)*10^ROW($1:$19)/10)</f>
        <v>35</v>
      </c>
      <c r="E746">
        <f>SUMPRODUCT(MID(0&amp;feed!E728,LARGE(INDEX(ISNUMBER(--MID(feed!E728,ROW($1:$19),1))*
ROW($1:$19),0),ROW($1:$19))+1,1)*10^ROW($1:$19)/10)</f>
        <v>0</v>
      </c>
      <c r="F746" t="str">
        <f>feed!F728</f>
        <v>Second World War surplus</v>
      </c>
      <c r="G746" t="str">
        <f>feed!G728</f>
        <v>Axis of Evil</v>
      </c>
      <c r="H746">
        <f>SUMPRODUCT(MID(0&amp;feed!H728,LARGE(INDEX(ISNUMBER(--MID(feed!H728,ROW($1:$19),1))*
ROW($1:$19),0),ROW($1:$19))+1,1)*10^ROW($1:$19)/10)</f>
        <v>1</v>
      </c>
      <c r="I746" t="str">
        <f>feed!I728</f>
        <v>Poor</v>
      </c>
      <c r="J746">
        <f>SUMPRODUCT(MID(0&amp;feed!J728,LARGE(INDEX(ISNUMBER(--MID(feed!J728,ROW($1:$19),1))*
ROW($1:$19),0),ROW($1:$19))+1,1)*10^ROW($1:$19)/10)</f>
        <v>1</v>
      </c>
      <c r="K746">
        <f>SUMPRODUCT(MID(0&amp;feed!K728,LARGE(INDEX(ISNUMBER(--MID(feed!K728,ROW($1:$19),1))*
ROW($1:$19),0),ROW($1:$19))+1,1)*10^ROW($1:$19)/10)</f>
        <v>3</v>
      </c>
      <c r="L746">
        <f>SUMPRODUCT(MID(0&amp;feed!L728,LARGE(INDEX(ISNUMBER(--MID(feed!L728,ROW($1:$19),1))*
ROW($1:$19),0),ROW($1:$19))+1,1)*10^ROW($1:$19)/10)</f>
        <v>3</v>
      </c>
      <c r="M746" t="str">
        <f>feed!M728</f>
        <v>Central Planning</v>
      </c>
      <c r="N746">
        <f>SUMPRODUCT(MID(0&amp;feed!N728,LARGE(INDEX(ISNUMBER(--MID(feed!N728,ROW($1:$5),1))*
ROW($1:$5),0),ROW($1:$5))+1,1)*10^ROW($1:$5)/10)</f>
        <v>741</v>
      </c>
      <c r="O746">
        <f>SUMPRODUCT(MID(0&amp;feed!O728,LARGE(INDEX(ISNUMBER(--MID(feed!O728,ROW($1:$5),1))*
ROW($1:$5),0),ROW($1:$5))+1,1)*10^ROW($1:$5)/10)</f>
        <v>1180</v>
      </c>
      <c r="P746" t="str">
        <f>feed!P728</f>
        <v>Untapped</v>
      </c>
      <c r="Q746">
        <f>IF(P746=0,40, IF(P746="Depleted",0, IF(P746="Near Depletion",10, IF(P746="Plentiful",70, IF(P746="Untapped",90,"Error")))))</f>
        <v>90</v>
      </c>
      <c r="R746" t="str">
        <f>feed!Q728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feed!R728</f>
        <v>Persia</v>
      </c>
      <c r="U746" t="str">
        <f>feed!S728</f>
        <v>Neutral</v>
      </c>
      <c r="V746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20201</v>
      </c>
      <c r="W746" t="str">
        <f>feed!U728</f>
        <v>http://blocgame.com/stats.php?id=64429</v>
      </c>
      <c r="X746" s="4">
        <f>SUMPRODUCT(MID(0&amp;feed!V728,LARGE(INDEX(ISNUMBER(--MID(feed!V728,ROW($1:$5),1))*
ROW($1:$5),0),ROW($1:$5))+1,1)*10^ROW($1:$5)/10)</f>
        <v>0</v>
      </c>
      <c r="Y746">
        <f>feed!W728</f>
        <v>0</v>
      </c>
      <c r="Z746" s="4">
        <f>V746-H746*750-K746*375-L746*375</f>
        <v>17201</v>
      </c>
      <c r="AA746" s="8">
        <f>V746/N746</f>
        <v>27.261808367071524</v>
      </c>
      <c r="AB746" s="4">
        <f>N746/6</f>
        <v>123.5</v>
      </c>
      <c r="AC746" s="4">
        <f>V746/6</f>
        <v>3366.8333333333335</v>
      </c>
    </row>
    <row r="747" spans="1:29" hidden="1" x14ac:dyDescent="0.25">
      <c r="A747" t="str">
        <f>feed!A804</f>
        <v>room worl</v>
      </c>
      <c r="B747" t="str">
        <f>feed!B804</f>
        <v>zaullead</v>
      </c>
      <c r="C747">
        <f>feed!C804</f>
        <v>0</v>
      </c>
      <c r="D747">
        <f>SUMPRODUCT(MID(0&amp;feed!D804,LARGE(INDEX(ISNUMBER(--MID(feed!D804,ROW($1:$19),1))*
ROW($1:$19),0),ROW($1:$19))+1,1)*10^ROW($1:$19)/10)</f>
        <v>10</v>
      </c>
      <c r="E747">
        <f>SUMPRODUCT(MID(0&amp;feed!E804,LARGE(INDEX(ISNUMBER(--MID(feed!E804,ROW($1:$19),1))*
ROW($1:$19),0),ROW($1:$19))+1,1)*10^ROW($1:$19)/10)</f>
        <v>0</v>
      </c>
      <c r="F747" t="str">
        <f>feed!F804</f>
        <v>First World War surplus</v>
      </c>
      <c r="G747" t="str">
        <f>feed!G804</f>
        <v>Gandhi-like</v>
      </c>
      <c r="H747">
        <f>SUMPRODUCT(MID(0&amp;feed!H804,LARGE(INDEX(ISNUMBER(--MID(feed!H804,ROW($1:$19),1))*
ROW($1:$19),0),ROW($1:$19))+1,1)*10^ROW($1:$19)/10)</f>
        <v>1</v>
      </c>
      <c r="I747" t="str">
        <f>feed!I804</f>
        <v>Good</v>
      </c>
      <c r="J747">
        <f>SUMPRODUCT(MID(0&amp;feed!J804,LARGE(INDEX(ISNUMBER(--MID(feed!J804,ROW($1:$19),1))*
ROW($1:$19),0),ROW($1:$19))+1,1)*10^ROW($1:$19)/10)</f>
        <v>1</v>
      </c>
      <c r="K747">
        <f>SUMPRODUCT(MID(0&amp;feed!K804,LARGE(INDEX(ISNUMBER(--MID(feed!K804,ROW($1:$19),1))*
ROW($1:$19),0),ROW($1:$19))+1,1)*10^ROW($1:$19)/10)</f>
        <v>3</v>
      </c>
      <c r="L747">
        <f>SUMPRODUCT(MID(0&amp;feed!L804,LARGE(INDEX(ISNUMBER(--MID(feed!L804,ROW($1:$19),1))*
ROW($1:$19),0),ROW($1:$19))+1,1)*10^ROW($1:$19)/10)</f>
        <v>1</v>
      </c>
      <c r="M747" t="str">
        <f>feed!M804</f>
        <v>Central Planning</v>
      </c>
      <c r="N747">
        <f>SUMPRODUCT(MID(0&amp;feed!N804,LARGE(INDEX(ISNUMBER(--MID(feed!N804,ROW($1:$5),1))*
ROW($1:$5),0),ROW($1:$5))+1,1)*10^ROW($1:$5)/10)</f>
        <v>596</v>
      </c>
      <c r="O747">
        <f>SUMPRODUCT(MID(0&amp;feed!O804,LARGE(INDEX(ISNUMBER(--MID(feed!O804,ROW($1:$5),1))*
ROW($1:$5),0),ROW($1:$5))+1,1)*10^ROW($1:$5)/10)</f>
        <v>448</v>
      </c>
      <c r="P747" t="str">
        <f>feed!P804</f>
        <v>Untapped</v>
      </c>
      <c r="Q747">
        <f>IF(P747=0,40, IF(P747="Depleted",0, IF(P747="Near Depletion",10, IF(P747="Plentiful",70, IF(P747="Untapped",90,"Error")))))</f>
        <v>90</v>
      </c>
      <c r="R747" t="str">
        <f>feed!Q804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feed!R804</f>
        <v>East Indies</v>
      </c>
      <c r="U747" t="str">
        <f>feed!S804</f>
        <v>Soviet Union</v>
      </c>
      <c r="V747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13613</v>
      </c>
      <c r="W747" t="str">
        <f>feed!U804</f>
        <v>http://blocgame.com/stats.php?id=65302</v>
      </c>
      <c r="X747" s="4">
        <f>SUMPRODUCT(MID(0&amp;feed!V804,LARGE(INDEX(ISNUMBER(--MID(feed!V804,ROW($1:$5),1))*
ROW($1:$5),0),ROW($1:$5))+1,1)*10^ROW($1:$5)/10)</f>
        <v>0</v>
      </c>
      <c r="Y747">
        <f>feed!W804</f>
        <v>0</v>
      </c>
      <c r="Z747" s="4">
        <f>V747-H747*750-K747*375-L747*375</f>
        <v>11363</v>
      </c>
      <c r="AA747" s="8">
        <f>V747/N747</f>
        <v>22.840604026845636</v>
      </c>
      <c r="AB747" s="4">
        <f>N747/6</f>
        <v>99.333333333333329</v>
      </c>
      <c r="AC747" s="4">
        <f>V747/6</f>
        <v>2268.8333333333335</v>
      </c>
    </row>
    <row r="748" spans="1:29" hidden="1" x14ac:dyDescent="0.25">
      <c r="A748" t="str">
        <f>feed!A666</f>
        <v>hypocrates</v>
      </c>
      <c r="B748" t="str">
        <f>feed!B666</f>
        <v>sarah4424</v>
      </c>
      <c r="C748" t="str">
        <f>feed!C666</f>
        <v>Brotherhood of Nod</v>
      </c>
      <c r="D748">
        <f>SUMPRODUCT(MID(0&amp;feed!D666,LARGE(INDEX(ISNUMBER(--MID(feed!D666,ROW($1:$19),1))*
ROW($1:$19),0),ROW($1:$19))+1,1)*10^ROW($1:$19)/10)</f>
        <v>18</v>
      </c>
      <c r="E748">
        <f>SUMPRODUCT(MID(0&amp;feed!E666,LARGE(INDEX(ISNUMBER(--MID(feed!E666,ROW($1:$19),1))*
ROW($1:$19),0),ROW($1:$19))+1,1)*10^ROW($1:$19)/10)</f>
        <v>0</v>
      </c>
      <c r="F748" t="str">
        <f>feed!F666</f>
        <v>Second World War surplus</v>
      </c>
      <c r="G748" t="str">
        <f>feed!G666</f>
        <v>Angelic</v>
      </c>
      <c r="H748">
        <f>SUMPRODUCT(MID(0&amp;feed!H666,LARGE(INDEX(ISNUMBER(--MID(feed!H666,ROW($1:$19),1))*
ROW($1:$19),0),ROW($1:$19))+1,1)*10^ROW($1:$19)/10)</f>
        <v>1</v>
      </c>
      <c r="I748" t="str">
        <f>feed!I666</f>
        <v>Undisciplined Rabble</v>
      </c>
      <c r="J748">
        <f>SUMPRODUCT(MID(0&amp;feed!J666,LARGE(INDEX(ISNUMBER(--MID(feed!J666,ROW($1:$19),1))*
ROW($1:$19),0),ROW($1:$19))+1,1)*10^ROW($1:$19)/10)</f>
        <v>1</v>
      </c>
      <c r="K748">
        <f>SUMPRODUCT(MID(0&amp;feed!K666,LARGE(INDEX(ISNUMBER(--MID(feed!K666,ROW($1:$19),1))*
ROW($1:$19),0),ROW($1:$19))+1,1)*10^ROW($1:$19)/10)</f>
        <v>4</v>
      </c>
      <c r="L748">
        <f>SUMPRODUCT(MID(0&amp;feed!L666,LARGE(INDEX(ISNUMBER(--MID(feed!L666,ROW($1:$19),1))*
ROW($1:$19),0),ROW($1:$19))+1,1)*10^ROW($1:$19)/10)</f>
        <v>2</v>
      </c>
      <c r="M748" t="str">
        <f>feed!M666</f>
        <v>Central Planning</v>
      </c>
      <c r="N748">
        <f>SUMPRODUCT(MID(0&amp;feed!N666,LARGE(INDEX(ISNUMBER(--MID(feed!N666,ROW($1:$5),1))*
ROW($1:$5),0),ROW($1:$5))+1,1)*10^ROW($1:$5)/10)</f>
        <v>878</v>
      </c>
      <c r="O748">
        <f>SUMPRODUCT(MID(0&amp;feed!O666,LARGE(INDEX(ISNUMBER(--MID(feed!O666,ROW($1:$5),1))*
ROW($1:$5),0),ROW($1:$5))+1,1)*10^ROW($1:$5)/10)</f>
        <v>2963</v>
      </c>
      <c r="P748" t="str">
        <f>feed!P666</f>
        <v>Untapped</v>
      </c>
      <c r="Q748">
        <f>IF(P748=0,40, IF(P748="Depleted",0, IF(P748="Near Depletion",10, IF(P748="Plentiful",70, IF(P748="Untapped",90,"Error")))))</f>
        <v>90</v>
      </c>
      <c r="R748" t="str">
        <f>feed!Q666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feed!R666</f>
        <v>Mesopotamia</v>
      </c>
      <c r="U748" t="str">
        <f>feed!S666</f>
        <v>United States</v>
      </c>
      <c r="V748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748" t="str">
        <f>feed!U666</f>
        <v>http://blocgame.com/stats.php?id=64450</v>
      </c>
      <c r="X748" s="4">
        <f>SUMPRODUCT(MID(0&amp;feed!V666,LARGE(INDEX(ISNUMBER(--MID(feed!V666,ROW($1:$5),1))*
ROW($1:$5),0),ROW($1:$5))+1,1)*10^ROW($1:$5)/10)</f>
        <v>0</v>
      </c>
      <c r="Y748">
        <f>feed!W666</f>
        <v>0</v>
      </c>
      <c r="Z748" s="4">
        <f>V748-H748*750-K748*375-L748*375</f>
        <v>17000</v>
      </c>
      <c r="AA748" s="8">
        <f>V748/N748</f>
        <v>22.779043280182233</v>
      </c>
      <c r="AB748" s="4">
        <f>N748/6</f>
        <v>146.33333333333334</v>
      </c>
      <c r="AC748" s="4">
        <f>V748/6</f>
        <v>3333.3333333333335</v>
      </c>
    </row>
    <row r="749" spans="1:29" hidden="1" x14ac:dyDescent="0.25">
      <c r="A749" t="str">
        <f>feed!A639</f>
        <v>YuvalF4gg</v>
      </c>
      <c r="B749" t="str">
        <f>feed!B639</f>
        <v>sahar1998</v>
      </c>
      <c r="C749" t="str">
        <f>feed!C639</f>
        <v>The Order</v>
      </c>
      <c r="D749">
        <f>SUMPRODUCT(MID(0&amp;feed!D639,LARGE(INDEX(ISNUMBER(--MID(feed!D639,ROW($1:$19),1))*
ROW($1:$19),0),ROW($1:$19))+1,1)*10^ROW($1:$19)/10)</f>
        <v>58</v>
      </c>
      <c r="E749">
        <f>SUMPRODUCT(MID(0&amp;feed!E639,LARGE(INDEX(ISNUMBER(--MID(feed!E639,ROW($1:$19),1))*
ROW($1:$19),0),ROW($1:$19))+1,1)*10^ROW($1:$19)/10)</f>
        <v>0</v>
      </c>
      <c r="F749" t="str">
        <f>feed!F639</f>
        <v>Second World War surplus</v>
      </c>
      <c r="G749" t="str">
        <f>feed!G639</f>
        <v>Gandhi-like</v>
      </c>
      <c r="H749">
        <f>SUMPRODUCT(MID(0&amp;feed!H639,LARGE(INDEX(ISNUMBER(--MID(feed!H639,ROW($1:$19),1))*
ROW($1:$19),0),ROW($1:$19))+1,1)*10^ROW($1:$19)/10)</f>
        <v>1</v>
      </c>
      <c r="I749" t="str">
        <f>feed!I639</f>
        <v>Standard</v>
      </c>
      <c r="J749">
        <f>SUMPRODUCT(MID(0&amp;feed!J639,LARGE(INDEX(ISNUMBER(--MID(feed!J639,ROW($1:$19),1))*
ROW($1:$19),0),ROW($1:$19))+1,1)*10^ROW($1:$19)/10)</f>
        <v>1</v>
      </c>
      <c r="K749">
        <f>SUMPRODUCT(MID(0&amp;feed!K639,LARGE(INDEX(ISNUMBER(--MID(feed!K639,ROW($1:$19),1))*
ROW($1:$19),0),ROW($1:$19))+1,1)*10^ROW($1:$19)/10)</f>
        <v>7</v>
      </c>
      <c r="L749">
        <f>SUMPRODUCT(MID(0&amp;feed!L639,LARGE(INDEX(ISNUMBER(--MID(feed!L639,ROW($1:$19),1))*
ROW($1:$19),0),ROW($1:$19))+1,1)*10^ROW($1:$19)/10)</f>
        <v>4</v>
      </c>
      <c r="M749" t="str">
        <f>feed!M639</f>
        <v>Mixed Economy</v>
      </c>
      <c r="N749">
        <f>SUMPRODUCT(MID(0&amp;feed!N639,LARGE(INDEX(ISNUMBER(--MID(feed!N639,ROW($1:$5),1))*
ROW($1:$5),0),ROW($1:$5))+1,1)*10^ROW($1:$5)/10)</f>
        <v>927</v>
      </c>
      <c r="O749">
        <f>SUMPRODUCT(MID(0&amp;feed!O639,LARGE(INDEX(ISNUMBER(--MID(feed!O639,ROW($1:$5),1))*
ROW($1:$5),0),ROW($1:$5))+1,1)*10^ROW($1:$5)/10)</f>
        <v>633</v>
      </c>
      <c r="P749" t="str">
        <f>feed!P639</f>
        <v>Near Depletion</v>
      </c>
      <c r="Q749">
        <f>IF(P749=0,40, IF(P749="Depleted",0, IF(P749="Near Depletion",10, IF(P749="Plentiful",70, IF(P749="Untapped",90,"Error")))))</f>
        <v>10</v>
      </c>
      <c r="R749" t="str">
        <f>feed!Q639</f>
        <v>Small</v>
      </c>
      <c r="S749">
        <f>IF(R749="None",0, IF(R749="Meagre",1.5, IF(R749="Small",3, IF(R749="Mediocre",4.5, IF(R749="Somewhat Large",6, IF(R749="Large",7.5, IF(R749="Powerful",9, IF(R749="Very Powerful",10,"Error"))))))))</f>
        <v>3</v>
      </c>
      <c r="T749" t="str">
        <f>feed!R639</f>
        <v>Arabia</v>
      </c>
      <c r="U749" t="str">
        <f>feed!S639</f>
        <v>Soviet Union</v>
      </c>
      <c r="V74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20026</v>
      </c>
      <c r="W749" t="str">
        <f>feed!U639</f>
        <v>http://blocgame.com/stats.php?id=65125</v>
      </c>
      <c r="X749" s="4">
        <f>SUMPRODUCT(MID(0&amp;feed!V639,LARGE(INDEX(ISNUMBER(--MID(feed!V639,ROW($1:$5),1))*
ROW($1:$5),0),ROW($1:$5))+1,1)*10^ROW($1:$5)/10)</f>
        <v>0</v>
      </c>
      <c r="Y749">
        <f>feed!W639</f>
        <v>0</v>
      </c>
      <c r="Z749" s="4">
        <f>V749-H749*750-K749*375-L749*375</f>
        <v>15151</v>
      </c>
      <c r="AA749" s="8">
        <f>V749/N749</f>
        <v>21.603020496224381</v>
      </c>
      <c r="AB749" s="4">
        <f>N749/6</f>
        <v>154.5</v>
      </c>
      <c r="AC749" s="4">
        <f>V749/6</f>
        <v>3337.6666666666665</v>
      </c>
    </row>
    <row r="750" spans="1:29" hidden="1" x14ac:dyDescent="0.25">
      <c r="A750" t="str">
        <f>feed!A675</f>
        <v>Jon</v>
      </c>
      <c r="B750" t="str">
        <f>feed!B675</f>
        <v>John-cuck</v>
      </c>
      <c r="C750" t="str">
        <f>feed!C675</f>
        <v>PIRATES</v>
      </c>
      <c r="D750">
        <f>SUMPRODUCT(MID(0&amp;feed!D675,LARGE(INDEX(ISNUMBER(--MID(feed!D675,ROW($1:$19),1))*
ROW($1:$19),0),ROW($1:$19))+1,1)*10^ROW($1:$19)/10)</f>
        <v>16</v>
      </c>
      <c r="E750">
        <f>SUMPRODUCT(MID(0&amp;feed!E675,LARGE(INDEX(ISNUMBER(--MID(feed!E675,ROW($1:$19),1))*
ROW($1:$19),0),ROW($1:$19))+1,1)*10^ROW($1:$19)/10)</f>
        <v>0</v>
      </c>
      <c r="F750" t="str">
        <f>feed!F675</f>
        <v>First World War surplus</v>
      </c>
      <c r="G750" t="str">
        <f>feed!G675</f>
        <v>Gandhi-like</v>
      </c>
      <c r="H750">
        <f>SUMPRODUCT(MID(0&amp;feed!H675,LARGE(INDEX(ISNUMBER(--MID(feed!H675,ROW($1:$19),1))*
ROW($1:$19),0),ROW($1:$19))+1,1)*10^ROW($1:$19)/10)</f>
        <v>1</v>
      </c>
      <c r="I750" t="str">
        <f>feed!I675</f>
        <v>Undisciplined Rabble</v>
      </c>
      <c r="J750">
        <f>SUMPRODUCT(MID(0&amp;feed!J675,LARGE(INDEX(ISNUMBER(--MID(feed!J675,ROW($1:$19),1))*
ROW($1:$19),0),ROW($1:$19))+1,1)*10^ROW($1:$19)/10)</f>
        <v>1</v>
      </c>
      <c r="K750">
        <f>SUMPRODUCT(MID(0&amp;feed!K675,LARGE(INDEX(ISNUMBER(--MID(feed!K675,ROW($1:$19),1))*
ROW($1:$19),0),ROW($1:$19))+1,1)*10^ROW($1:$19)/10)</f>
        <v>13</v>
      </c>
      <c r="L750">
        <f>SUMPRODUCT(MID(0&amp;feed!L675,LARGE(INDEX(ISNUMBER(--MID(feed!L675,ROW($1:$19),1))*
ROW($1:$19),0),ROW($1:$19))+1,1)*10^ROW($1:$19)/10)</f>
        <v>1</v>
      </c>
      <c r="M750" t="str">
        <f>feed!M675</f>
        <v>Mixed Economy</v>
      </c>
      <c r="N750">
        <f>SUMPRODUCT(MID(0&amp;feed!N675,LARGE(INDEX(ISNUMBER(--MID(feed!N675,ROW($1:$5),1))*
ROW($1:$5),0),ROW($1:$5))+1,1)*10^ROW($1:$5)/10)</f>
        <v>854</v>
      </c>
      <c r="O750">
        <f>SUMPRODUCT(MID(0&amp;feed!O675,LARGE(INDEX(ISNUMBER(--MID(feed!O675,ROW($1:$5),1))*
ROW($1:$5),0),ROW($1:$5))+1,1)*10^ROW($1:$5)/10)</f>
        <v>343</v>
      </c>
      <c r="P750" t="str">
        <f>feed!P675</f>
        <v>Untapped</v>
      </c>
      <c r="Q750">
        <f>IF(P750=0,40, IF(P750="Depleted",0, IF(P750="Near Depletion",10, IF(P750="Plentiful",70, IF(P750="Untapped",90,"Error")))))</f>
        <v>90</v>
      </c>
      <c r="R750" t="str">
        <f>feed!Q675</f>
        <v>Meagre</v>
      </c>
      <c r="S750">
        <f>IF(R750="None",0, IF(R750="Meagre",1.5, IF(R750="Small",3, IF(R750="Mediocre",4.5, IF(R750="Somewhat Large",6, IF(R750="Large",7.5, IF(R750="Powerful",9, IF(R750="Very Powerful",10,"Error"))))))))</f>
        <v>1.5</v>
      </c>
      <c r="T750" t="str">
        <f>feed!R675</f>
        <v>Congo</v>
      </c>
      <c r="U750" t="str">
        <f>feed!S675</f>
        <v>Neutral</v>
      </c>
      <c r="V750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750" t="str">
        <f>feed!U675</f>
        <v>http://blocgame.com/stats.php?id=65229</v>
      </c>
      <c r="X750" s="4">
        <f>SUMPRODUCT(MID(0&amp;feed!V675,LARGE(INDEX(ISNUMBER(--MID(feed!V675,ROW($1:$5),1))*
ROW($1:$5),0),ROW($1:$5))+1,1)*10^ROW($1:$5)/10)</f>
        <v>0</v>
      </c>
      <c r="Y750">
        <f>feed!W675</f>
        <v>0</v>
      </c>
      <c r="Z750" s="4">
        <f>V750-H750*750-K750*375-L750*375</f>
        <v>10335</v>
      </c>
      <c r="AA750" s="8">
        <f>V750/N750</f>
        <v>19.127634660421545</v>
      </c>
      <c r="AB750" s="4">
        <f>N750/6</f>
        <v>142.33333333333334</v>
      </c>
      <c r="AC750" s="4">
        <f>V750/6</f>
        <v>2722.5</v>
      </c>
    </row>
    <row r="751" spans="1:29" hidden="1" x14ac:dyDescent="0.25">
      <c r="A751" t="str">
        <f>feed!A721</f>
        <v>Guiabras</v>
      </c>
      <c r="B751" t="str">
        <f>feed!B721</f>
        <v>Guilherme Pires</v>
      </c>
      <c r="C751" t="str">
        <f>feed!C721</f>
        <v>Che Guevara League</v>
      </c>
      <c r="D751">
        <f>SUMPRODUCT(MID(0&amp;feed!D721,LARGE(INDEX(ISNUMBER(--MID(feed!D721,ROW($1:$19),1))*
ROW($1:$19),0),ROW($1:$19))+1,1)*10^ROW($1:$19)/10)</f>
        <v>11</v>
      </c>
      <c r="E751">
        <f>SUMPRODUCT(MID(0&amp;feed!E721,LARGE(INDEX(ISNUMBER(--MID(feed!E721,ROW($1:$19),1))*
ROW($1:$19),0),ROW($1:$19))+1,1)*10^ROW($1:$19)/10)</f>
        <v>0</v>
      </c>
      <c r="F751" t="str">
        <f>feed!F721</f>
        <v>First World War surplus</v>
      </c>
      <c r="G751" t="str">
        <f>feed!G721</f>
        <v>Questionable</v>
      </c>
      <c r="H751">
        <f>SUMPRODUCT(MID(0&amp;feed!H721,LARGE(INDEX(ISNUMBER(--MID(feed!H721,ROW($1:$19),1))*
ROW($1:$19),0),ROW($1:$19))+1,1)*10^ROW($1:$19)/10)</f>
        <v>1</v>
      </c>
      <c r="I751" t="str">
        <f>feed!I721</f>
        <v>Undisciplined Rabble</v>
      </c>
      <c r="J751">
        <f>SUMPRODUCT(MID(0&amp;feed!J721,LARGE(INDEX(ISNUMBER(--MID(feed!J721,ROW($1:$19),1))*
ROW($1:$19),0),ROW($1:$19))+1,1)*10^ROW($1:$19)/10)</f>
        <v>1</v>
      </c>
      <c r="K751">
        <f>SUMPRODUCT(MID(0&amp;feed!K721,LARGE(INDEX(ISNUMBER(--MID(feed!K721,ROW($1:$19),1))*
ROW($1:$19),0),ROW($1:$19))+1,1)*10^ROW($1:$19)/10)</f>
        <v>1</v>
      </c>
      <c r="L751">
        <f>SUMPRODUCT(MID(0&amp;feed!L721,LARGE(INDEX(ISNUMBER(--MID(feed!L721,ROW($1:$19),1))*
ROW($1:$19),0),ROW($1:$19))+1,1)*10^ROW($1:$19)/10)</f>
        <v>0</v>
      </c>
      <c r="M751" t="str">
        <f>feed!M721</f>
        <v>Central Planning</v>
      </c>
      <c r="N751">
        <f>SUMPRODUCT(MID(0&amp;feed!N721,LARGE(INDEX(ISNUMBER(--MID(feed!N721,ROW($1:$5),1))*
ROW($1:$5),0),ROW($1:$5))+1,1)*10^ROW($1:$5)/10)</f>
        <v>760</v>
      </c>
      <c r="O751">
        <f>SUMPRODUCT(MID(0&amp;feed!O721,LARGE(INDEX(ISNUMBER(--MID(feed!O721,ROW($1:$5),1))*
ROW($1:$5),0),ROW($1:$5))+1,1)*10^ROW($1:$5)/10)</f>
        <v>0</v>
      </c>
      <c r="P751" t="str">
        <f>feed!P721</f>
        <v>Untapped</v>
      </c>
      <c r="Q751">
        <f>IF(P751=0,40, IF(P751="Depleted",0, IF(P751="Near Depletion",10, IF(P751="Plentiful",70, IF(P751="Untapped",90,"Error")))))</f>
        <v>90</v>
      </c>
      <c r="R751" t="str">
        <f>feed!Q721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feed!R721</f>
        <v>Amazonia</v>
      </c>
      <c r="U751" t="str">
        <f>feed!S721</f>
        <v>Neutral</v>
      </c>
      <c r="V75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10249</v>
      </c>
      <c r="W751" t="str">
        <f>feed!U721</f>
        <v>http://blocgame.com/stats.php?id=64091</v>
      </c>
      <c r="X751" s="4">
        <f>SUMPRODUCT(MID(0&amp;feed!V721,LARGE(INDEX(ISNUMBER(--MID(feed!V721,ROW($1:$5),1))*
ROW($1:$5),0),ROW($1:$5))+1,1)*10^ROW($1:$5)/10)</f>
        <v>0</v>
      </c>
      <c r="Y751">
        <f>feed!W721</f>
        <v>0</v>
      </c>
      <c r="Z751" s="4">
        <f>V751-H751*750-K751*375-L751*375</f>
        <v>9124</v>
      </c>
      <c r="AA751" s="8">
        <f>V751/N751</f>
        <v>13.485526315789473</v>
      </c>
      <c r="AB751" s="4">
        <f>N751/6</f>
        <v>126.66666666666667</v>
      </c>
      <c r="AC751" s="4">
        <f>V751/6</f>
        <v>1708.1666666666667</v>
      </c>
    </row>
    <row r="752" spans="1:29" hidden="1" x14ac:dyDescent="0.25">
      <c r="A752" t="str">
        <f>feed!A514</f>
        <v>CivilRights</v>
      </c>
      <c r="B752" t="str">
        <f>feed!B514</f>
        <v>DorothyMays</v>
      </c>
      <c r="C752" t="str">
        <f>feed!C514</f>
        <v>Interpol</v>
      </c>
      <c r="D752">
        <f>SUMPRODUCT(MID(0&amp;feed!D514,LARGE(INDEX(ISNUMBER(--MID(feed!D514,ROW($1:$19),1))*
ROW($1:$19),0),ROW($1:$19))+1,1)*10^ROW($1:$19)/10)</f>
        <v>8</v>
      </c>
      <c r="E752">
        <f>SUMPRODUCT(MID(0&amp;feed!E514,LARGE(INDEX(ISNUMBER(--MID(feed!E514,ROW($1:$19),1))*
ROW($1:$19),0),ROW($1:$19))+1,1)*10^ROW($1:$19)/10)</f>
        <v>0</v>
      </c>
      <c r="F752" t="str">
        <f>feed!F514</f>
        <v>Second World War surplus</v>
      </c>
      <c r="G752" t="str">
        <f>feed!G514</f>
        <v>Gandhi-like</v>
      </c>
      <c r="H752">
        <f>SUMPRODUCT(MID(0&amp;feed!H514,LARGE(INDEX(ISNUMBER(--MID(feed!H514,ROW($1:$19),1))*
ROW($1:$19),0),ROW($1:$19))+1,1)*10^ROW($1:$19)/10)</f>
        <v>1</v>
      </c>
      <c r="I752" t="str">
        <f>feed!I514</f>
        <v>Undisciplined Rabble</v>
      </c>
      <c r="J752">
        <f>SUMPRODUCT(MID(0&amp;feed!J514,LARGE(INDEX(ISNUMBER(--MID(feed!J514,ROW($1:$19),1))*
ROW($1:$19),0),ROW($1:$19))+1,1)*10^ROW($1:$19)/10)</f>
        <v>1</v>
      </c>
      <c r="K752">
        <f>SUMPRODUCT(MID(0&amp;feed!K514,LARGE(INDEX(ISNUMBER(--MID(feed!K514,ROW($1:$19),1))*
ROW($1:$19),0),ROW($1:$19))+1,1)*10^ROW($1:$19)/10)</f>
        <v>4</v>
      </c>
      <c r="L752">
        <f>SUMPRODUCT(MID(0&amp;feed!L514,LARGE(INDEX(ISNUMBER(--MID(feed!L514,ROW($1:$19),1))*
ROW($1:$19),0),ROW($1:$19))+1,1)*10^ROW($1:$19)/10)</f>
        <v>1</v>
      </c>
      <c r="M752" t="str">
        <f>feed!M514</f>
        <v>Central Planning</v>
      </c>
      <c r="N752">
        <f>SUMPRODUCT(MID(0&amp;feed!N514,LARGE(INDEX(ISNUMBER(--MID(feed!N514,ROW($1:$5),1))*
ROW($1:$5),0),ROW($1:$5))+1,1)*10^ROW($1:$5)/10)</f>
        <v>1235</v>
      </c>
      <c r="O752">
        <f>SUMPRODUCT(MID(0&amp;feed!O514,LARGE(INDEX(ISNUMBER(--MID(feed!O514,ROW($1:$5),1))*
ROW($1:$5),0),ROW($1:$5))+1,1)*10^ROW($1:$5)/10)</f>
        <v>121</v>
      </c>
      <c r="P752" t="str">
        <f>feed!P514</f>
        <v>Untapped</v>
      </c>
      <c r="Q752">
        <f>IF(P752=0,40, IF(P752="Depleted",0, IF(P752="Near Depletion",10, IF(P752="Plentiful",70, IF(P752="Untapped",90,"Error")))))</f>
        <v>90</v>
      </c>
      <c r="R752" t="str">
        <f>feed!Q514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feed!R514</f>
        <v>West Africa</v>
      </c>
      <c r="U752" t="str">
        <f>feed!S514</f>
        <v>Neutral</v>
      </c>
      <c r="V752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16500</v>
      </c>
      <c r="W752" t="str">
        <f>feed!U514</f>
        <v>http://blocgame.com/stats.php?id=64740</v>
      </c>
      <c r="X752" s="4">
        <f>SUMPRODUCT(MID(0&amp;feed!V514,LARGE(INDEX(ISNUMBER(--MID(feed!V514,ROW($1:$5),1))*
ROW($1:$5),0),ROW($1:$5))+1,1)*10^ROW($1:$5)/10)</f>
        <v>0</v>
      </c>
      <c r="Y752">
        <f>feed!W514</f>
        <v>0</v>
      </c>
      <c r="Z752" s="4">
        <f>V752-H752*750-K752*375-L752*375</f>
        <v>13875</v>
      </c>
      <c r="AA752" s="8">
        <f>V752/N752</f>
        <v>13.360323886639677</v>
      </c>
      <c r="AB752" s="4">
        <f>N752/6</f>
        <v>205.83333333333334</v>
      </c>
      <c r="AC752" s="4">
        <f>V752/6</f>
        <v>2750</v>
      </c>
    </row>
    <row r="753" spans="1:29" hidden="1" x14ac:dyDescent="0.25">
      <c r="A753" t="str">
        <f>feed!A572</f>
        <v>TheTrueAsia</v>
      </c>
      <c r="B753" t="str">
        <f>feed!B572</f>
        <v>Vinney420</v>
      </c>
      <c r="C753" t="str">
        <f>feed!C572</f>
        <v>The Order</v>
      </c>
      <c r="D753">
        <f>SUMPRODUCT(MID(0&amp;feed!D572,LARGE(INDEX(ISNUMBER(--MID(feed!D572,ROW($1:$19),1))*
ROW($1:$19),0),ROW($1:$19))+1,1)*10^ROW($1:$19)/10)</f>
        <v>20</v>
      </c>
      <c r="E753">
        <f>SUMPRODUCT(MID(0&amp;feed!E572,LARGE(INDEX(ISNUMBER(--MID(feed!E572,ROW($1:$19),1))*
ROW($1:$19),0),ROW($1:$19))+1,1)*10^ROW($1:$19)/10)</f>
        <v>0</v>
      </c>
      <c r="F753" t="str">
        <f>feed!F572</f>
        <v>First World War surplus</v>
      </c>
      <c r="G753" t="str">
        <f>feed!G572</f>
        <v>Axis of Evil</v>
      </c>
      <c r="H753">
        <f>SUMPRODUCT(MID(0&amp;feed!H572,LARGE(INDEX(ISNUMBER(--MID(feed!H572,ROW($1:$19),1))*
ROW($1:$19),0),ROW($1:$19))+1,1)*10^ROW($1:$19)/10)</f>
        <v>1</v>
      </c>
      <c r="I753" t="str">
        <f>feed!I572</f>
        <v>Undisciplined Rabble</v>
      </c>
      <c r="J753">
        <f>SUMPRODUCT(MID(0&amp;feed!J572,LARGE(INDEX(ISNUMBER(--MID(feed!J572,ROW($1:$19),1))*
ROW($1:$19),0),ROW($1:$19))+1,1)*10^ROW($1:$19)/10)</f>
        <v>1</v>
      </c>
      <c r="K753">
        <f>SUMPRODUCT(MID(0&amp;feed!K572,LARGE(INDEX(ISNUMBER(--MID(feed!K572,ROW($1:$19),1))*
ROW($1:$19),0),ROW($1:$19))+1,1)*10^ROW($1:$19)/10)</f>
        <v>3</v>
      </c>
      <c r="L753">
        <f>SUMPRODUCT(MID(0&amp;feed!L572,LARGE(INDEX(ISNUMBER(--MID(feed!L572,ROW($1:$19),1))*
ROW($1:$19),0),ROW($1:$19))+1,1)*10^ROW($1:$19)/10)</f>
        <v>3</v>
      </c>
      <c r="M753" t="str">
        <f>feed!M572</f>
        <v>Mixed Economy</v>
      </c>
      <c r="N753">
        <f>SUMPRODUCT(MID(0&amp;feed!N572,LARGE(INDEX(ISNUMBER(--MID(feed!N572,ROW($1:$5),1))*
ROW($1:$5),0),ROW($1:$5))+1,1)*10^ROW($1:$5)/10)</f>
        <v>1076</v>
      </c>
      <c r="O753">
        <f>SUMPRODUCT(MID(0&amp;feed!O572,LARGE(INDEX(ISNUMBER(--MID(feed!O572,ROW($1:$5),1))*
ROW($1:$5),0),ROW($1:$5))+1,1)*10^ROW($1:$5)/10)</f>
        <v>195</v>
      </c>
      <c r="P753" t="str">
        <f>feed!P572</f>
        <v>Untapped</v>
      </c>
      <c r="Q753">
        <f>IF(P753=0,40, IF(P753="Depleted",0, IF(P753="Near Depletion",10, IF(P753="Plentiful",70, IF(P753="Untapped",90,"Error")))))</f>
        <v>90</v>
      </c>
      <c r="R753" t="str">
        <f>feed!Q572</f>
        <v>Mediocre</v>
      </c>
      <c r="S753">
        <f>IF(R753="None",0, IF(R753="Meagre",1.5, IF(R753="Small",3, IF(R753="Mediocre",4.5, IF(R753="Somewhat Large",6, IF(R753="Large",7.5, IF(R753="Powerful",9, IF(R753="Very Powerful",10,"Error"))))))))</f>
        <v>4.5</v>
      </c>
      <c r="T753" t="str">
        <f>feed!R572</f>
        <v>Pacific Rim</v>
      </c>
      <c r="U753" t="str">
        <f>feed!S572</f>
        <v>Neutral</v>
      </c>
      <c r="V75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10219</v>
      </c>
      <c r="W753" t="str">
        <f>feed!U572</f>
        <v>http://blocgame.com/stats.php?id=64516</v>
      </c>
      <c r="X753" s="4">
        <f>SUMPRODUCT(MID(0&amp;feed!V572,LARGE(INDEX(ISNUMBER(--MID(feed!V572,ROW($1:$5),1))*
ROW($1:$5),0),ROW($1:$5))+1,1)*10^ROW($1:$5)/10)</f>
        <v>0</v>
      </c>
      <c r="Y753">
        <f>feed!W572</f>
        <v>0</v>
      </c>
      <c r="Z753" s="4">
        <f>V753-H753*750-K753*375-L753*375</f>
        <v>7219</v>
      </c>
      <c r="AA753" s="8">
        <f>V753/N753</f>
        <v>9.4972118959107803</v>
      </c>
      <c r="AB753" s="4">
        <f>N753/6</f>
        <v>179.33333333333334</v>
      </c>
      <c r="AC753" s="4">
        <f>V753/6</f>
        <v>1703.1666666666667</v>
      </c>
    </row>
    <row r="754" spans="1:29" hidden="1" x14ac:dyDescent="0.25">
      <c r="A754" t="str">
        <f>feed!A8</f>
        <v>Aminichina</v>
      </c>
      <c r="B754" t="str">
        <f>feed!B8</f>
        <v>doublepedaldylan</v>
      </c>
      <c r="C754" t="str">
        <f>feed!C8</f>
        <v>The Order</v>
      </c>
      <c r="D754">
        <f>SUMPRODUCT(MID(0&amp;feed!D8,LARGE(INDEX(ISNUMBER(--MID(feed!D8,ROW($1:$19),1))*
ROW($1:$19),0),ROW($1:$19))+1,1)*10^ROW($1:$19)/10)</f>
        <v>53</v>
      </c>
      <c r="E754">
        <f>SUMPRODUCT(MID(0&amp;feed!E8,LARGE(INDEX(ISNUMBER(--MID(feed!E8,ROW($1:$19),1))*
ROW($1:$19),0),ROW($1:$19))+1,1)*10^ROW($1:$19)/10)</f>
        <v>5</v>
      </c>
      <c r="F754" t="str">
        <f>feed!F8</f>
        <v>Second World War surplus</v>
      </c>
      <c r="G754" t="str">
        <f>feed!G8</f>
        <v>Gandhi-like</v>
      </c>
      <c r="H754">
        <f>SUMPRODUCT(MID(0&amp;feed!H8,LARGE(INDEX(ISNUMBER(--MID(feed!H8,ROW($1:$19),1))*
ROW($1:$19),0),ROW($1:$19))+1,1)*10^ROW($1:$19)/10)</f>
        <v>1</v>
      </c>
      <c r="I754" t="str">
        <f>feed!I8</f>
        <v>Standard</v>
      </c>
      <c r="J754">
        <f>SUMPRODUCT(MID(0&amp;feed!J8,LARGE(INDEX(ISNUMBER(--MID(feed!J8,ROW($1:$19),1))*
ROW($1:$19),0),ROW($1:$19))+1,1)*10^ROW($1:$19)/10)</f>
        <v>1</v>
      </c>
      <c r="K754">
        <f>SUMPRODUCT(MID(0&amp;feed!K8,LARGE(INDEX(ISNUMBER(--MID(feed!K8,ROW($1:$19),1))*
ROW($1:$19),0),ROW($1:$19))+1,1)*10^ROW($1:$19)/10)</f>
        <v>12</v>
      </c>
      <c r="L754">
        <f>SUMPRODUCT(MID(0&amp;feed!L8,LARGE(INDEX(ISNUMBER(--MID(feed!L8,ROW($1:$19),1))*
ROW($1:$19),0),ROW($1:$19))+1,1)*10^ROW($1:$19)/10)</f>
        <v>5</v>
      </c>
      <c r="M754" t="str">
        <f>feed!M8</f>
        <v>Central Planning</v>
      </c>
      <c r="N754">
        <f>SUMPRODUCT(MID(0&amp;feed!N8,LARGE(INDEX(ISNUMBER(--MID(feed!N8,ROW($1:$5),1))*
ROW($1:$5),0),ROW($1:$5))+1,1)*10^ROW($1:$5)/10)</f>
        <v>5257</v>
      </c>
      <c r="O754">
        <f>SUMPRODUCT(MID(0&amp;feed!O8,LARGE(INDEX(ISNUMBER(--MID(feed!O8,ROW($1:$5),1))*
ROW($1:$5),0),ROW($1:$5))+1,1)*10^ROW($1:$5)/10)</f>
        <v>925</v>
      </c>
      <c r="P754" t="str">
        <f>feed!P8</f>
        <v>Untapped</v>
      </c>
      <c r="Q754">
        <f>IF(P754=0,40, IF(P754="Depleted",0, IF(P754="Near Depletion",10, IF(P754="Plentiful",70, IF(P754="Untapped",90,"Error")))))</f>
        <v>90</v>
      </c>
      <c r="R754" t="str">
        <f>feed!Q8</f>
        <v>Large</v>
      </c>
      <c r="S754">
        <f>IF(R754="None",0, IF(R754="Meagre",1.5, IF(R754="Small",3, IF(R754="Mediocre",4.5, IF(R754="Somewhat Large",6, IF(R754="Large",7.5, IF(R754="Powerful",9, IF(R754="Very Powerful",10,"Error"))))))))</f>
        <v>7.5</v>
      </c>
      <c r="T754" t="str">
        <f>feed!R8</f>
        <v>Indochina</v>
      </c>
      <c r="U754" t="str">
        <f>feed!S8</f>
        <v>Soviet Union</v>
      </c>
      <c r="V754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754" t="str">
        <f>feed!U8</f>
        <v>http://blocgame.com/stats.php?id=56720</v>
      </c>
      <c r="X754" s="4">
        <f>SUMPRODUCT(MID(0&amp;feed!V8,LARGE(INDEX(ISNUMBER(--MID(feed!V8,ROW($1:$5),1))*
ROW($1:$5),0),ROW($1:$5))+1,1)*10^ROW($1:$5)/10)</f>
        <v>0</v>
      </c>
      <c r="Y754">
        <f>feed!W8</f>
        <v>0</v>
      </c>
      <c r="Z754" s="4">
        <f>V754-H754*750-K754*375-L754*375</f>
        <v>28678</v>
      </c>
      <c r="AA754" s="8">
        <f>V754/N754</f>
        <v>6.8105383298459197</v>
      </c>
      <c r="AB754" s="4">
        <f>N754/6</f>
        <v>876.16666666666663</v>
      </c>
      <c r="AC754" s="4">
        <f>V754/6</f>
        <v>5967.166666666667</v>
      </c>
    </row>
    <row r="755" spans="1:29" hidden="1" x14ac:dyDescent="0.25">
      <c r="A755" t="str">
        <f>feed!A864</f>
        <v>Harlostia</v>
      </c>
      <c r="B755" t="str">
        <f>feed!B864</f>
        <v>Jeff Ishenoff</v>
      </c>
      <c r="C755">
        <f>feed!C864</f>
        <v>0</v>
      </c>
      <c r="D755">
        <f>SUMPRODUCT(MID(0&amp;feed!D864,LARGE(INDEX(ISNUMBER(--MID(feed!D864,ROW($1:$19),1))*
ROW($1:$19),0),ROW($1:$19))+1,1)*10^ROW($1:$19)/10)</f>
        <v>7</v>
      </c>
      <c r="E755">
        <f>SUMPRODUCT(MID(0&amp;feed!E864,LARGE(INDEX(ISNUMBER(--MID(feed!E864,ROW($1:$19),1))*
ROW($1:$19),0),ROW($1:$19))+1,1)*10^ROW($1:$19)/10)</f>
        <v>0</v>
      </c>
      <c r="F755" t="str">
        <f>feed!F864</f>
        <v>First World War surplus</v>
      </c>
      <c r="G755" t="str">
        <f>feed!G864</f>
        <v>Questionable</v>
      </c>
      <c r="H755">
        <f>SUMPRODUCT(MID(0&amp;feed!H864,LARGE(INDEX(ISNUMBER(--MID(feed!H864,ROW($1:$19),1))*
ROW($1:$19),0),ROW($1:$19))+1,1)*10^ROW($1:$19)/10)</f>
        <v>1</v>
      </c>
      <c r="I755" t="str">
        <f>feed!I864</f>
        <v>Undisciplined Rabble</v>
      </c>
      <c r="J755">
        <f>SUMPRODUCT(MID(0&amp;feed!J864,LARGE(INDEX(ISNUMBER(--MID(feed!J864,ROW($1:$19),1))*
ROW($1:$19),0),ROW($1:$19))+1,1)*10^ROW($1:$19)/10)</f>
        <v>1</v>
      </c>
      <c r="K755">
        <f>SUMPRODUCT(MID(0&amp;feed!K864,LARGE(INDEX(ISNUMBER(--MID(feed!K864,ROW($1:$19),1))*
ROW($1:$19),0),ROW($1:$19))+1,1)*10^ROW($1:$19)/10)</f>
        <v>4</v>
      </c>
      <c r="L755">
        <f>SUMPRODUCT(MID(0&amp;feed!L864,LARGE(INDEX(ISNUMBER(--MID(feed!L864,ROW($1:$19),1))*
ROW($1:$19),0),ROW($1:$19))+1,1)*10^ROW($1:$19)/10)</f>
        <v>2</v>
      </c>
      <c r="M755" t="str">
        <f>feed!M864</f>
        <v>Mixed Economy</v>
      </c>
      <c r="N755">
        <f>SUMPRODUCT(MID(0&amp;feed!N864,LARGE(INDEX(ISNUMBER(--MID(feed!N864,ROW($1:$5),1))*
ROW($1:$5),0),ROW($1:$5))+1,1)*10^ROW($1:$5)/10)</f>
        <v>498</v>
      </c>
      <c r="O755">
        <f>SUMPRODUCT(MID(0&amp;feed!O864,LARGE(INDEX(ISNUMBER(--MID(feed!O864,ROW($1:$5),1))*
ROW($1:$5),0),ROW($1:$5))+1,1)*10^ROW($1:$5)/10)</f>
        <v>929</v>
      </c>
      <c r="P755" t="str">
        <f>feed!P864</f>
        <v>Untapped</v>
      </c>
      <c r="Q755">
        <f>IF(P755=0,40, IF(P755="Depleted",0, IF(P755="Near Depletion",10, IF(P755="Plentiful",70, IF(P755="Untapped",90,"Error")))))</f>
        <v>90</v>
      </c>
      <c r="R755" t="str">
        <f>feed!Q864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feed!R864</f>
        <v>Mesopotamia</v>
      </c>
      <c r="U755" t="str">
        <f>feed!S864</f>
        <v>Neutral</v>
      </c>
      <c r="V755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3067</v>
      </c>
      <c r="W755" t="str">
        <f>feed!U864</f>
        <v>http://blocgame.com/stats.php?id=64003</v>
      </c>
      <c r="X755" s="4">
        <f>SUMPRODUCT(MID(0&amp;feed!V864,LARGE(INDEX(ISNUMBER(--MID(feed!V864,ROW($1:$5),1))*
ROW($1:$5),0),ROW($1:$5))+1,1)*10^ROW($1:$5)/10)</f>
        <v>1</v>
      </c>
      <c r="Y755">
        <f>feed!W864</f>
        <v>0</v>
      </c>
      <c r="Z755" s="4">
        <f>V755-H755*750-K755*375-L755*375</f>
        <v>67</v>
      </c>
      <c r="AA755" s="8">
        <f>V755/N755</f>
        <v>6.1586345381526106</v>
      </c>
      <c r="AB755" s="4">
        <f>N755/6</f>
        <v>83</v>
      </c>
      <c r="AC755" s="4">
        <f>V755/6</f>
        <v>511.16666666666669</v>
      </c>
    </row>
    <row r="756" spans="1:29" hidden="1" x14ac:dyDescent="0.25">
      <c r="A756" t="str">
        <f>feed!A607</f>
        <v>JapaneseMeme</v>
      </c>
      <c r="B756" t="str">
        <f>feed!B607</f>
        <v>Leonardotse</v>
      </c>
      <c r="C756" t="str">
        <f>feed!C607</f>
        <v>PIRATES</v>
      </c>
      <c r="D756">
        <f>SUMPRODUCT(MID(0&amp;feed!D607,LARGE(INDEX(ISNUMBER(--MID(feed!D607,ROW($1:$19),1))*
ROW($1:$19),0),ROW($1:$19))+1,1)*10^ROW($1:$19)/10)</f>
        <v>17</v>
      </c>
      <c r="E756">
        <f>SUMPRODUCT(MID(0&amp;feed!E607,LARGE(INDEX(ISNUMBER(--MID(feed!E607,ROW($1:$19),1))*
ROW($1:$19),0),ROW($1:$19))+1,1)*10^ROW($1:$19)/10)</f>
        <v>0</v>
      </c>
      <c r="F756" t="str">
        <f>feed!F607</f>
        <v>Second World War surplus</v>
      </c>
      <c r="G756" t="str">
        <f>feed!G607</f>
        <v>Isolated</v>
      </c>
      <c r="H756">
        <f>SUMPRODUCT(MID(0&amp;feed!H607,LARGE(INDEX(ISNUMBER(--MID(feed!H607,ROW($1:$19),1))*
ROW($1:$19),0),ROW($1:$19))+1,1)*10^ROW($1:$19)/10)</f>
        <v>1</v>
      </c>
      <c r="I756" t="str">
        <f>feed!I607</f>
        <v>Standard</v>
      </c>
      <c r="J756">
        <f>SUMPRODUCT(MID(0&amp;feed!J607,LARGE(INDEX(ISNUMBER(--MID(feed!J607,ROW($1:$19),1))*
ROW($1:$19),0),ROW($1:$19))+1,1)*10^ROW($1:$19)/10)</f>
        <v>1</v>
      </c>
      <c r="K756">
        <f>SUMPRODUCT(MID(0&amp;feed!K607,LARGE(INDEX(ISNUMBER(--MID(feed!K607,ROW($1:$19),1))*
ROW($1:$19),0),ROW($1:$19))+1,1)*10^ROW($1:$19)/10)</f>
        <v>6</v>
      </c>
      <c r="L756">
        <f>SUMPRODUCT(MID(0&amp;feed!L607,LARGE(INDEX(ISNUMBER(--MID(feed!L607,ROW($1:$19),1))*
ROW($1:$19),0),ROW($1:$19))+1,1)*10^ROW($1:$19)/10)</f>
        <v>1</v>
      </c>
      <c r="M756" t="str">
        <f>feed!M607</f>
        <v>Mixed Economy</v>
      </c>
      <c r="N756">
        <f>SUMPRODUCT(MID(0&amp;feed!N607,LARGE(INDEX(ISNUMBER(--MID(feed!N607,ROW($1:$5),1))*
ROW($1:$5),0),ROW($1:$5))+1,1)*10^ROW($1:$5)/10)</f>
        <v>982</v>
      </c>
      <c r="O756">
        <f>SUMPRODUCT(MID(0&amp;feed!O607,LARGE(INDEX(ISNUMBER(--MID(feed!O607,ROW($1:$5),1))*
ROW($1:$5),0),ROW($1:$5))+1,1)*10^ROW($1:$5)/10)</f>
        <v>18</v>
      </c>
      <c r="P756" t="str">
        <f>feed!P607</f>
        <v>Untapped</v>
      </c>
      <c r="Q756">
        <f>IF(P756=0,40, IF(P756="Depleted",0, IF(P756="Near Depletion",10, IF(P756="Plentiful",70, IF(P756="Untapped",90,"Error")))))</f>
        <v>90</v>
      </c>
      <c r="R756" t="str">
        <f>feed!Q607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feed!R607</f>
        <v>Pacific Rim</v>
      </c>
      <c r="U756" t="str">
        <f>feed!S607</f>
        <v>Neutral</v>
      </c>
      <c r="V75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5309</v>
      </c>
      <c r="W756" t="str">
        <f>feed!U607</f>
        <v>http://blocgame.com/stats.php?id=64540</v>
      </c>
      <c r="X756" s="4">
        <f>SUMPRODUCT(MID(0&amp;feed!V607,LARGE(INDEX(ISNUMBER(--MID(feed!V607,ROW($1:$5),1))*
ROW($1:$5),0),ROW($1:$5))+1,1)*10^ROW($1:$5)/10)</f>
        <v>0</v>
      </c>
      <c r="Y756">
        <f>feed!W607</f>
        <v>0</v>
      </c>
      <c r="Z756" s="4">
        <f>V756-H756*750-K756*375-L756*375</f>
        <v>1934</v>
      </c>
      <c r="AA756" s="8">
        <f>V756/N756</f>
        <v>5.4063136456211813</v>
      </c>
      <c r="AB756" s="4">
        <f>N756/6</f>
        <v>163.66666666666666</v>
      </c>
      <c r="AC756" s="4">
        <f>V756/6</f>
        <v>884.83333333333337</v>
      </c>
    </row>
    <row r="757" spans="1:29" hidden="1" x14ac:dyDescent="0.25">
      <c r="A757" t="str">
        <f>feed!A447</f>
        <v>Endau</v>
      </c>
      <c r="B757" t="str">
        <f>feed!B447</f>
        <v>Syazwanjalil</v>
      </c>
      <c r="C757" t="str">
        <f>feed!C447</f>
        <v>PIRATES</v>
      </c>
      <c r="D757">
        <f>SUMPRODUCT(MID(0&amp;feed!D447,LARGE(INDEX(ISNUMBER(--MID(feed!D447,ROW($1:$19),1))*
ROW($1:$19),0),ROW($1:$19))+1,1)*10^ROW($1:$19)/10)</f>
        <v>8</v>
      </c>
      <c r="E757">
        <f>SUMPRODUCT(MID(0&amp;feed!E447,LARGE(INDEX(ISNUMBER(--MID(feed!E447,ROW($1:$19),1))*
ROW($1:$19),0),ROW($1:$19))+1,1)*10^ROW($1:$19)/10)</f>
        <v>0</v>
      </c>
      <c r="F757" t="str">
        <f>feed!F447</f>
        <v>First World War surplus</v>
      </c>
      <c r="G757" t="str">
        <f>feed!G447</f>
        <v>Mad Dog</v>
      </c>
      <c r="H757">
        <f>SUMPRODUCT(MID(0&amp;feed!H447,LARGE(INDEX(ISNUMBER(--MID(feed!H447,ROW($1:$19),1))*
ROW($1:$19),0),ROW($1:$19))+1,1)*10^ROW($1:$19)/10)</f>
        <v>1</v>
      </c>
      <c r="I757" t="str">
        <f>feed!I447</f>
        <v>Undisciplined Rabble</v>
      </c>
      <c r="J757">
        <f>SUMPRODUCT(MID(0&amp;feed!J447,LARGE(INDEX(ISNUMBER(--MID(feed!J447,ROW($1:$19),1))*
ROW($1:$19),0),ROW($1:$19))+1,1)*10^ROW($1:$19)/10)</f>
        <v>1</v>
      </c>
      <c r="K757">
        <f>SUMPRODUCT(MID(0&amp;feed!K447,LARGE(INDEX(ISNUMBER(--MID(feed!K447,ROW($1:$19),1))*
ROW($1:$19),0),ROW($1:$19))+1,1)*10^ROW($1:$19)/10)</f>
        <v>6</v>
      </c>
      <c r="L757">
        <f>SUMPRODUCT(MID(0&amp;feed!L447,LARGE(INDEX(ISNUMBER(--MID(feed!L447,ROW($1:$19),1))*
ROW($1:$19),0),ROW($1:$19))+1,1)*10^ROW($1:$19)/10)</f>
        <v>7</v>
      </c>
      <c r="M757" t="str">
        <f>feed!M447</f>
        <v>Mixed Economy</v>
      </c>
      <c r="N757">
        <f>SUMPRODUCT(MID(0&amp;feed!N447,LARGE(INDEX(ISNUMBER(--MID(feed!N447,ROW($1:$5),1))*
ROW($1:$5),0),ROW($1:$5))+1,1)*10^ROW($1:$5)/10)</f>
        <v>1491</v>
      </c>
      <c r="O757">
        <f>SUMPRODUCT(MID(0&amp;feed!O447,LARGE(INDEX(ISNUMBER(--MID(feed!O447,ROW($1:$5),1))*
ROW($1:$5),0),ROW($1:$5))+1,1)*10^ROW($1:$5)/10)</f>
        <v>42</v>
      </c>
      <c r="P757">
        <f>feed!P447</f>
        <v>0</v>
      </c>
      <c r="Q757">
        <f>IF(P757=0,40, IF(P757="Depleted",0, IF(P757="Near Depletion",10, IF(P757="Plentiful",70, IF(P757="Untapped",90,"Error")))))</f>
        <v>40</v>
      </c>
      <c r="R757" t="str">
        <f>feed!Q447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feed!R447</f>
        <v>East Indies</v>
      </c>
      <c r="U757" t="str">
        <f>feed!S447</f>
        <v>Neutral</v>
      </c>
      <c r="V75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5982</v>
      </c>
      <c r="W757" t="str">
        <f>feed!U447</f>
        <v>http://blocgame.com/stats.php?id=61932</v>
      </c>
      <c r="X757" s="4">
        <f>SUMPRODUCT(MID(0&amp;feed!V447,LARGE(INDEX(ISNUMBER(--MID(feed!V447,ROW($1:$5),1))*
ROW($1:$5),0),ROW($1:$5))+1,1)*10^ROW($1:$5)/10)</f>
        <v>0</v>
      </c>
      <c r="Y757">
        <f>feed!W447</f>
        <v>0</v>
      </c>
      <c r="Z757" s="4">
        <f>V757-H757*750-K757*375-L757*375</f>
        <v>357</v>
      </c>
      <c r="AA757" s="8">
        <f>V757/N757</f>
        <v>4.0120724346076457</v>
      </c>
      <c r="AB757" s="4">
        <f>N757/6</f>
        <v>248.5</v>
      </c>
      <c r="AC757" s="4">
        <f>V757/6</f>
        <v>997</v>
      </c>
    </row>
    <row r="758" spans="1:29" hidden="1" x14ac:dyDescent="0.25">
      <c r="A758" t="str">
        <f>feed!A459</f>
        <v>Portobol</v>
      </c>
      <c r="B758" t="str">
        <f>feed!B459</f>
        <v>Guilherme Castro</v>
      </c>
      <c r="C758">
        <f>feed!C459</f>
        <v>0</v>
      </c>
      <c r="D758">
        <f>SUMPRODUCT(MID(0&amp;feed!D459,LARGE(INDEX(ISNUMBER(--MID(feed!D459,ROW($1:$19),1))*
ROW($1:$19),0),ROW($1:$19))+1,1)*10^ROW($1:$19)/10)</f>
        <v>3</v>
      </c>
      <c r="E758">
        <f>SUMPRODUCT(MID(0&amp;feed!E459,LARGE(INDEX(ISNUMBER(--MID(feed!E459,ROW($1:$19),1))*
ROW($1:$19),0),ROW($1:$19))+1,1)*10^ROW($1:$19)/10)</f>
        <v>0</v>
      </c>
      <c r="F758" t="str">
        <f>feed!F459</f>
        <v>Finest of the 19th century</v>
      </c>
      <c r="G758" t="str">
        <f>feed!G459</f>
        <v>Questionable</v>
      </c>
      <c r="H758">
        <f>SUMPRODUCT(MID(0&amp;feed!H459,LARGE(INDEX(ISNUMBER(--MID(feed!H459,ROW($1:$19),1))*
ROW($1:$19),0),ROW($1:$19))+1,1)*10^ROW($1:$19)/10)</f>
        <v>1</v>
      </c>
      <c r="I758" t="str">
        <f>feed!I459</f>
        <v>Undisciplined Rabble</v>
      </c>
      <c r="J758">
        <f>SUMPRODUCT(MID(0&amp;feed!J459,LARGE(INDEX(ISNUMBER(--MID(feed!J459,ROW($1:$19),1))*
ROW($1:$19),0),ROW($1:$19))+1,1)*10^ROW($1:$19)/10)</f>
        <v>1</v>
      </c>
      <c r="K758">
        <f>SUMPRODUCT(MID(0&amp;feed!K459,LARGE(INDEX(ISNUMBER(--MID(feed!K459,ROW($1:$19),1))*
ROW($1:$19),0),ROW($1:$19))+1,1)*10^ROW($1:$19)/10)</f>
        <v>4</v>
      </c>
      <c r="L758">
        <f>SUMPRODUCT(MID(0&amp;feed!L459,LARGE(INDEX(ISNUMBER(--MID(feed!L459,ROW($1:$19),1))*
ROW($1:$19),0),ROW($1:$19))+1,1)*10^ROW($1:$19)/10)</f>
        <v>1</v>
      </c>
      <c r="M758" t="str">
        <f>feed!M459</f>
        <v>Mixed Economy</v>
      </c>
      <c r="N758">
        <f>SUMPRODUCT(MID(0&amp;feed!N459,LARGE(INDEX(ISNUMBER(--MID(feed!N459,ROW($1:$5),1))*
ROW($1:$5),0),ROW($1:$5))+1,1)*10^ROW($1:$5)/10)</f>
        <v>1444</v>
      </c>
      <c r="O758">
        <f>SUMPRODUCT(MID(0&amp;feed!O459,LARGE(INDEX(ISNUMBER(--MID(feed!O459,ROW($1:$5),1))*
ROW($1:$5),0),ROW($1:$5))+1,1)*10^ROW($1:$5)/10)</f>
        <v>80</v>
      </c>
      <c r="P758" t="str">
        <f>feed!P459</f>
        <v>Untapped</v>
      </c>
      <c r="Q758">
        <f>IF(P758=0,40, IF(P758="Depleted",0, IF(P758="Near Depletion",10, IF(P758="Plentiful",70, IF(P758="Untapped",90,"Error")))))</f>
        <v>90</v>
      </c>
      <c r="R758" t="str">
        <f>feed!Q459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feed!R459</f>
        <v>Southern Cone</v>
      </c>
      <c r="U758" t="str">
        <f>feed!S459</f>
        <v>Neutral</v>
      </c>
      <c r="V758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4315</v>
      </c>
      <c r="W758" t="str">
        <f>feed!U459</f>
        <v>http://blocgame.com/stats.php?id=64169</v>
      </c>
      <c r="X758" s="4">
        <f>SUMPRODUCT(MID(0&amp;feed!V459,LARGE(INDEX(ISNUMBER(--MID(feed!V459,ROW($1:$5),1))*
ROW($1:$5),0),ROW($1:$5))+1,1)*10^ROW($1:$5)/10)</f>
        <v>0</v>
      </c>
      <c r="Y758">
        <f>feed!W459</f>
        <v>0</v>
      </c>
      <c r="Z758" s="4">
        <f>V758-H758*750-K758*375-L758*375</f>
        <v>1690</v>
      </c>
      <c r="AA758" s="8">
        <f>V758/N758</f>
        <v>2.9882271468144044</v>
      </c>
      <c r="AB758" s="4">
        <f>N758/6</f>
        <v>240.66666666666666</v>
      </c>
      <c r="AC758" s="4">
        <f>V758/6</f>
        <v>719.16666666666663</v>
      </c>
    </row>
    <row r="759" spans="1:29" hidden="1" x14ac:dyDescent="0.25">
      <c r="A759" t="str">
        <f>feed!A294</f>
        <v>Infernistan</v>
      </c>
      <c r="B759" t="str">
        <f>feed!B294</f>
        <v>Inferno JR</v>
      </c>
      <c r="C759" t="str">
        <f>feed!C294</f>
        <v>Socialist Arab Union</v>
      </c>
      <c r="D759">
        <f>SUMPRODUCT(MID(0&amp;feed!D294,LARGE(INDEX(ISNUMBER(--MID(feed!D294,ROW($1:$19),1))*
ROW($1:$19),0),ROW($1:$19))+1,1)*10^ROW($1:$19)/10)</f>
        <v>17</v>
      </c>
      <c r="E759">
        <f>SUMPRODUCT(MID(0&amp;feed!E294,LARGE(INDEX(ISNUMBER(--MID(feed!E294,ROW($1:$19),1))*
ROW($1:$19),0),ROW($1:$19))+1,1)*10^ROW($1:$19)/10)</f>
        <v>0</v>
      </c>
      <c r="F759" t="str">
        <f>feed!F294</f>
        <v>First World War surplus</v>
      </c>
      <c r="G759" t="str">
        <f>feed!G294</f>
        <v>Angelic</v>
      </c>
      <c r="H759">
        <f>SUMPRODUCT(MID(0&amp;feed!H294,LARGE(INDEX(ISNUMBER(--MID(feed!H294,ROW($1:$19),1))*
ROW($1:$19),0),ROW($1:$19))+1,1)*10^ROW($1:$19)/10)</f>
        <v>1</v>
      </c>
      <c r="I759" t="str">
        <f>feed!I294</f>
        <v>Poor</v>
      </c>
      <c r="J759">
        <f>SUMPRODUCT(MID(0&amp;feed!J294,LARGE(INDEX(ISNUMBER(--MID(feed!J294,ROW($1:$19),1))*
ROW($1:$19),0),ROW($1:$19))+1,1)*10^ROW($1:$19)/10)</f>
        <v>1</v>
      </c>
      <c r="K759">
        <f>SUMPRODUCT(MID(0&amp;feed!K294,LARGE(INDEX(ISNUMBER(--MID(feed!K294,ROW($1:$19),1))*
ROW($1:$19),0),ROW($1:$19))+1,1)*10^ROW($1:$19)/10)</f>
        <v>1</v>
      </c>
      <c r="L759">
        <f>SUMPRODUCT(MID(0&amp;feed!L294,LARGE(INDEX(ISNUMBER(--MID(feed!L294,ROW($1:$19),1))*
ROW($1:$19),0),ROW($1:$19))+1,1)*10^ROW($1:$19)/10)</f>
        <v>2</v>
      </c>
      <c r="M759" t="str">
        <f>feed!M294</f>
        <v>Central Planning</v>
      </c>
      <c r="N759">
        <f>SUMPRODUCT(MID(0&amp;feed!N294,LARGE(INDEX(ISNUMBER(--MID(feed!N294,ROW($1:$5),1))*
ROW($1:$5),0),ROW($1:$5))+1,1)*10^ROW($1:$5)/10)</f>
        <v>2075</v>
      </c>
      <c r="O759">
        <f>SUMPRODUCT(MID(0&amp;feed!O294,LARGE(INDEX(ISNUMBER(--MID(feed!O294,ROW($1:$5),1))*
ROW($1:$5),0),ROW($1:$5))+1,1)*10^ROW($1:$5)/10)</f>
        <v>314</v>
      </c>
      <c r="P759" t="str">
        <f>feed!P294</f>
        <v>Plentiful</v>
      </c>
      <c r="Q759">
        <f>IF(P759=0,40, IF(P759="Depleted",0, IF(P759="Near Depletion",10, IF(P759="Plentiful",70, IF(P759="Untapped",90,"Error")))))</f>
        <v>70</v>
      </c>
      <c r="R759" t="str">
        <f>feed!Q294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feed!R294</f>
        <v>Egypt</v>
      </c>
      <c r="U759" t="str">
        <f>feed!S294</f>
        <v>Neutral</v>
      </c>
      <c r="V759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1947</v>
      </c>
      <c r="W759" t="str">
        <f>feed!U294</f>
        <v>http://blocgame.com/stats.php?id=60304</v>
      </c>
      <c r="X759" s="4">
        <f>SUMPRODUCT(MID(0&amp;feed!V294,LARGE(INDEX(ISNUMBER(--MID(feed!V294,ROW($1:$5),1))*
ROW($1:$5),0),ROW($1:$5))+1,1)*10^ROW($1:$5)/10)</f>
        <v>0</v>
      </c>
      <c r="Y759">
        <f>feed!W294</f>
        <v>0</v>
      </c>
      <c r="Z759" s="4">
        <f>V759-H759*750-K759*375-L759*375</f>
        <v>72</v>
      </c>
      <c r="AA759" s="8">
        <f>V759/N759</f>
        <v>0.93831325301204815</v>
      </c>
      <c r="AB759" s="4">
        <f>N759/6</f>
        <v>345.83333333333331</v>
      </c>
      <c r="AC759" s="4">
        <f>V759/6</f>
        <v>324.5</v>
      </c>
    </row>
    <row r="760" spans="1:29" hidden="1" x14ac:dyDescent="0.25">
      <c r="A760" t="str">
        <f>feed!A997</f>
        <v>Newnewzeland</v>
      </c>
      <c r="B760" t="str">
        <f>feed!B997</f>
        <v>Fanman237</v>
      </c>
      <c r="C760">
        <f>feed!C997</f>
        <v>0</v>
      </c>
      <c r="D760">
        <f>SUMPRODUCT(MID(0&amp;feed!D997,LARGE(INDEX(ISNUMBER(--MID(feed!D997,ROW($1:$19),1))*
ROW($1:$19),0),ROW($1:$19))+1,1)*10^ROW($1:$19)/10)</f>
        <v>2</v>
      </c>
      <c r="E760">
        <f>SUMPRODUCT(MID(0&amp;feed!E997,LARGE(INDEX(ISNUMBER(--MID(feed!E997,ROW($1:$19),1))*
ROW($1:$19),0),ROW($1:$19))+1,1)*10^ROW($1:$19)/10)</f>
        <v>0</v>
      </c>
      <c r="F760" t="str">
        <f>feed!F997</f>
        <v>Finest of the 19th century</v>
      </c>
      <c r="G760" t="str">
        <f>feed!G997</f>
        <v>Questionable</v>
      </c>
      <c r="H760">
        <f>SUMPRODUCT(MID(0&amp;feed!H997,LARGE(INDEX(ISNUMBER(--MID(feed!H997,ROW($1:$19),1))*
ROW($1:$19),0),ROW($1:$19))+1,1)*10^ROW($1:$19)/10)</f>
        <v>1</v>
      </c>
      <c r="I760" t="str">
        <f>feed!I997</f>
        <v>Elite</v>
      </c>
      <c r="J760">
        <f>SUMPRODUCT(MID(0&amp;feed!J997,LARGE(INDEX(ISNUMBER(--MID(feed!J997,ROW($1:$19),1))*
ROW($1:$19),0),ROW($1:$19))+1,1)*10^ROW($1:$19)/10)</f>
        <v>0</v>
      </c>
      <c r="K760">
        <f>SUMPRODUCT(MID(0&amp;feed!K997,LARGE(INDEX(ISNUMBER(--MID(feed!K997,ROW($1:$19),1))*
ROW($1:$19),0),ROW($1:$19))+1,1)*10^ROW($1:$19)/10)</f>
        <v>6</v>
      </c>
      <c r="L760">
        <f>SUMPRODUCT(MID(0&amp;feed!L997,LARGE(INDEX(ISNUMBER(--MID(feed!L997,ROW($1:$19),1))*
ROW($1:$19),0),ROW($1:$19))+1,1)*10^ROW($1:$19)/10)</f>
        <v>3</v>
      </c>
      <c r="M760" t="str">
        <f>feed!M997</f>
        <v>Free Market</v>
      </c>
      <c r="N760">
        <f>SUMPRODUCT(MID(0&amp;feed!N997,LARGE(INDEX(ISNUMBER(--MID(feed!N997,ROW($1:$5),1))*
ROW($1:$5),0),ROW($1:$5))+1,1)*10^ROW($1:$5)/10)</f>
        <v>365</v>
      </c>
      <c r="O760">
        <f>SUMPRODUCT(MID(0&amp;feed!O997,LARGE(INDEX(ISNUMBER(--MID(feed!O997,ROW($1:$5),1))*
ROW($1:$5),0),ROW($1:$5))+1,1)*10^ROW($1:$5)/10)</f>
        <v>2627</v>
      </c>
      <c r="P760" t="str">
        <f>feed!P997</f>
        <v>Untapped</v>
      </c>
      <c r="Q760">
        <f>IF(P760=0,40, IF(P760="Depleted",0, IF(P760="Near Depletion",10, IF(P760="Plentiful",70, IF(P760="Untapped",90,"Error")))))</f>
        <v>90</v>
      </c>
      <c r="R760" t="str">
        <f>feed!Q997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feed!R997</f>
        <v>Atlas</v>
      </c>
      <c r="U760" t="str">
        <f>feed!S997</f>
        <v>United States</v>
      </c>
      <c r="V760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23751</v>
      </c>
      <c r="W760" t="str">
        <f>feed!U997</f>
        <v>http://blocgame.com/stats.php?id=65521</v>
      </c>
      <c r="X760" s="4">
        <f>SUMPRODUCT(MID(0&amp;feed!V997,LARGE(INDEX(ISNUMBER(--MID(feed!V997,ROW($1:$5),1))*
ROW($1:$5),0),ROW($1:$5))+1,1)*10^ROW($1:$5)/10)</f>
        <v>0</v>
      </c>
      <c r="Y760">
        <f>feed!W997</f>
        <v>0</v>
      </c>
      <c r="Z760" s="4">
        <f>V760-H760*750-K760*375-L760*375</f>
        <v>19626</v>
      </c>
      <c r="AA760" s="8">
        <f>V760/N760</f>
        <v>65.07123287671233</v>
      </c>
      <c r="AB760" s="4">
        <f>N760/6</f>
        <v>60.833333333333336</v>
      </c>
      <c r="AC760" s="4">
        <f>V760/6</f>
        <v>3958.5</v>
      </c>
    </row>
    <row r="761" spans="1:29" hidden="1" x14ac:dyDescent="0.25">
      <c r="A761" t="str">
        <f>feed!A983</f>
        <v>Egalitaria</v>
      </c>
      <c r="B761" t="str">
        <f>feed!B983</f>
        <v>Lowik</v>
      </c>
      <c r="C761" t="str">
        <f>feed!C983</f>
        <v>PIRATES</v>
      </c>
      <c r="D761">
        <f>SUMPRODUCT(MID(0&amp;feed!D983,LARGE(INDEX(ISNUMBER(--MID(feed!D983,ROW($1:$19),1))*
ROW($1:$19),0),ROW($1:$19))+1,1)*10^ROW($1:$19)/10)</f>
        <v>35</v>
      </c>
      <c r="E761">
        <f>SUMPRODUCT(MID(0&amp;feed!E983,LARGE(INDEX(ISNUMBER(--MID(feed!E983,ROW($1:$19),1))*
ROW($1:$19),0),ROW($1:$19))+1,1)*10^ROW($1:$19)/10)</f>
        <v>0</v>
      </c>
      <c r="F761" t="str">
        <f>feed!F983</f>
        <v>First World War surplus</v>
      </c>
      <c r="G761" t="str">
        <f>feed!G983</f>
        <v>Normal</v>
      </c>
      <c r="H761">
        <f>SUMPRODUCT(MID(0&amp;feed!H983,LARGE(INDEX(ISNUMBER(--MID(feed!H983,ROW($1:$19),1))*
ROW($1:$19),0),ROW($1:$19))+1,1)*10^ROW($1:$19)/10)</f>
        <v>1</v>
      </c>
      <c r="I761" t="str">
        <f>feed!I983</f>
        <v>Good</v>
      </c>
      <c r="J761">
        <f>SUMPRODUCT(MID(0&amp;feed!J983,LARGE(INDEX(ISNUMBER(--MID(feed!J983,ROW($1:$19),1))*
ROW($1:$19),0),ROW($1:$19))+1,1)*10^ROW($1:$19)/10)</f>
        <v>0</v>
      </c>
      <c r="K761">
        <f>SUMPRODUCT(MID(0&amp;feed!K983,LARGE(INDEX(ISNUMBER(--MID(feed!K983,ROW($1:$19),1))*
ROW($1:$19),0),ROW($1:$19))+1,1)*10^ROW($1:$19)/10)</f>
        <v>4</v>
      </c>
      <c r="L761">
        <f>SUMPRODUCT(MID(0&amp;feed!L983,LARGE(INDEX(ISNUMBER(--MID(feed!L983,ROW($1:$19),1))*
ROW($1:$19),0),ROW($1:$19))+1,1)*10^ROW($1:$19)/10)</f>
        <v>1</v>
      </c>
      <c r="M761" t="str">
        <f>feed!M983</f>
        <v>Central Planning</v>
      </c>
      <c r="N761">
        <f>SUMPRODUCT(MID(0&amp;feed!N983,LARGE(INDEX(ISNUMBER(--MID(feed!N983,ROW($1:$5),1))*
ROW($1:$5),0),ROW($1:$5))+1,1)*10^ROW($1:$5)/10)</f>
        <v>371</v>
      </c>
      <c r="O761">
        <f>SUMPRODUCT(MID(0&amp;feed!O983,LARGE(INDEX(ISNUMBER(--MID(feed!O983,ROW($1:$5),1))*
ROW($1:$5),0),ROW($1:$5))+1,1)*10^ROW($1:$5)/10)</f>
        <v>120</v>
      </c>
      <c r="P761" t="str">
        <f>feed!P983</f>
        <v>Untapped</v>
      </c>
      <c r="Q761">
        <f>IF(P761=0,40, IF(P761="Depleted",0, IF(P761="Near Depletion",10, IF(P761="Plentiful",70, IF(P761="Untapped",90,"Error")))))</f>
        <v>90</v>
      </c>
      <c r="R761" t="str">
        <f>feed!Q983</f>
        <v>Small</v>
      </c>
      <c r="S761">
        <f>IF(R761="None",0, IF(R761="Meagre",1.5, IF(R761="Small",3, IF(R761="Mediocre",4.5, IF(R761="Somewhat Large",6, IF(R761="Large",7.5, IF(R761="Powerful",9, IF(R761="Very Powerful",10,"Error"))))))))</f>
        <v>3</v>
      </c>
      <c r="T761" t="str">
        <f>feed!R983</f>
        <v>Caribbean</v>
      </c>
      <c r="U761" t="str">
        <f>feed!S983</f>
        <v>Soviet Union</v>
      </c>
      <c r="V76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23828</v>
      </c>
      <c r="W761" t="str">
        <f>feed!U983</f>
        <v>http://blocgame.com/stats.php?id=53377</v>
      </c>
      <c r="X761" s="4">
        <f>SUMPRODUCT(MID(0&amp;feed!V983,LARGE(INDEX(ISNUMBER(--MID(feed!V983,ROW($1:$5),1))*
ROW($1:$5),0),ROW($1:$5))+1,1)*10^ROW($1:$5)/10)</f>
        <v>0</v>
      </c>
      <c r="Y761">
        <f>feed!W983</f>
        <v>0</v>
      </c>
      <c r="Z761" s="4">
        <f>V761-H761*750-K761*375-L761*375</f>
        <v>21203</v>
      </c>
      <c r="AA761" s="8">
        <f>V761/N761</f>
        <v>64.226415094339629</v>
      </c>
      <c r="AB761" s="4">
        <f>N761/6</f>
        <v>61.833333333333336</v>
      </c>
      <c r="AC761" s="4">
        <f>V761/6</f>
        <v>3971.3333333333335</v>
      </c>
    </row>
    <row r="762" spans="1:29" hidden="1" x14ac:dyDescent="0.25">
      <c r="A762" t="str">
        <f>feed!A991</f>
        <v>LOS BANANAS</v>
      </c>
      <c r="B762" t="str">
        <f>feed!B991</f>
        <v>Kalahariraider</v>
      </c>
      <c r="C762" t="str">
        <f>feed!C991</f>
        <v>USRGC</v>
      </c>
      <c r="D762">
        <f>SUMPRODUCT(MID(0&amp;feed!D991,LARGE(INDEX(ISNUMBER(--MID(feed!D991,ROW($1:$19),1))*
ROW($1:$19),0),ROW($1:$19))+1,1)*10^ROW($1:$19)/10)</f>
        <v>20</v>
      </c>
      <c r="E762">
        <f>SUMPRODUCT(MID(0&amp;feed!E991,LARGE(INDEX(ISNUMBER(--MID(feed!E991,ROW($1:$19),1))*
ROW($1:$19),0),ROW($1:$19))+1,1)*10^ROW($1:$19)/10)</f>
        <v>0</v>
      </c>
      <c r="F762" t="str">
        <f>feed!F991</f>
        <v>Finest of the 19th century</v>
      </c>
      <c r="G762" t="str">
        <f>feed!G991</f>
        <v>Questionable</v>
      </c>
      <c r="H762">
        <f>SUMPRODUCT(MID(0&amp;feed!H991,LARGE(INDEX(ISNUMBER(--MID(feed!H991,ROW($1:$19),1))*
ROW($1:$19),0),ROW($1:$19))+1,1)*10^ROW($1:$19)/10)</f>
        <v>1</v>
      </c>
      <c r="I762" t="str">
        <f>feed!I991</f>
        <v>Good</v>
      </c>
      <c r="J762">
        <f>SUMPRODUCT(MID(0&amp;feed!J991,LARGE(INDEX(ISNUMBER(--MID(feed!J991,ROW($1:$19),1))*
ROW($1:$19),0),ROW($1:$19))+1,1)*10^ROW($1:$19)/10)</f>
        <v>0</v>
      </c>
      <c r="K762">
        <f>SUMPRODUCT(MID(0&amp;feed!K991,LARGE(INDEX(ISNUMBER(--MID(feed!K991,ROW($1:$19),1))*
ROW($1:$19),0),ROW($1:$19))+1,1)*10^ROW($1:$19)/10)</f>
        <v>3</v>
      </c>
      <c r="L762">
        <f>SUMPRODUCT(MID(0&amp;feed!L991,LARGE(INDEX(ISNUMBER(--MID(feed!L991,ROW($1:$19),1))*
ROW($1:$19),0),ROW($1:$19))+1,1)*10^ROW($1:$19)/10)</f>
        <v>2</v>
      </c>
      <c r="M762" t="str">
        <f>feed!M991</f>
        <v>Mixed Economy</v>
      </c>
      <c r="N762">
        <f>SUMPRODUCT(MID(0&amp;feed!N991,LARGE(INDEX(ISNUMBER(--MID(feed!N991,ROW($1:$5),1))*
ROW($1:$5),0),ROW($1:$5))+1,1)*10^ROW($1:$5)/10)</f>
        <v>368</v>
      </c>
      <c r="O762">
        <f>SUMPRODUCT(MID(0&amp;feed!O991,LARGE(INDEX(ISNUMBER(--MID(feed!O991,ROW($1:$5),1))*
ROW($1:$5),0),ROW($1:$5))+1,1)*10^ROW($1:$5)/10)</f>
        <v>54</v>
      </c>
      <c r="P762" t="str">
        <f>feed!P991</f>
        <v>Untapped</v>
      </c>
      <c r="Q762">
        <f>IF(P762=0,40, IF(P762="Depleted",0, IF(P762="Near Depletion",10, IF(P762="Plentiful",70, IF(P762="Untapped",90,"Error")))))</f>
        <v>90</v>
      </c>
      <c r="R762" t="str">
        <f>feed!Q991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feed!R991</f>
        <v>Southern Africa</v>
      </c>
      <c r="U762" t="str">
        <f>feed!S991</f>
        <v>Soviet Union</v>
      </c>
      <c r="V76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22653</v>
      </c>
      <c r="W762" t="str">
        <f>feed!U991</f>
        <v>http://blocgame.com/stats.php?id=65703</v>
      </c>
      <c r="X762" s="4">
        <f>SUMPRODUCT(MID(0&amp;feed!V991,LARGE(INDEX(ISNUMBER(--MID(feed!V991,ROW($1:$5),1))*
ROW($1:$5),0),ROW($1:$5))+1,1)*10^ROW($1:$5)/10)</f>
        <v>0</v>
      </c>
      <c r="Y762">
        <f>feed!W991</f>
        <v>0</v>
      </c>
      <c r="Z762" s="4">
        <f>V762-H762*750-K762*375-L762*375</f>
        <v>20028</v>
      </c>
      <c r="AA762" s="8">
        <f>V762/N762</f>
        <v>61.557065217391305</v>
      </c>
      <c r="AB762" s="4">
        <f>N762/6</f>
        <v>61.333333333333336</v>
      </c>
      <c r="AC762" s="4">
        <f>V762/6</f>
        <v>3775.5</v>
      </c>
    </row>
    <row r="763" spans="1:29" hidden="1" x14ac:dyDescent="0.25">
      <c r="A763" t="str">
        <f>feed!A946</f>
        <v>Tsubenak</v>
      </c>
      <c r="B763" t="str">
        <f>feed!B946</f>
        <v>Qaiser</v>
      </c>
      <c r="C763" t="str">
        <f>feed!C946</f>
        <v>PIRATES</v>
      </c>
      <c r="D763">
        <f>SUMPRODUCT(MID(0&amp;feed!D946,LARGE(INDEX(ISNUMBER(--MID(feed!D946,ROW($1:$19),1))*
ROW($1:$19),0),ROW($1:$19))+1,1)*10^ROW($1:$19)/10)</f>
        <v>39</v>
      </c>
      <c r="E763">
        <f>SUMPRODUCT(MID(0&amp;feed!E946,LARGE(INDEX(ISNUMBER(--MID(feed!E946,ROW($1:$19),1))*
ROW($1:$19),0),ROW($1:$19))+1,1)*10^ROW($1:$19)/10)</f>
        <v>0</v>
      </c>
      <c r="F763" t="str">
        <f>feed!F946</f>
        <v>First World War surplus</v>
      </c>
      <c r="G763" t="str">
        <f>feed!G946</f>
        <v>Nice</v>
      </c>
      <c r="H763">
        <f>SUMPRODUCT(MID(0&amp;feed!H946,LARGE(INDEX(ISNUMBER(--MID(feed!H946,ROW($1:$19),1))*
ROW($1:$19),0),ROW($1:$19))+1,1)*10^ROW($1:$19)/10)</f>
        <v>1</v>
      </c>
      <c r="I763" t="str">
        <f>feed!I946</f>
        <v>Elite</v>
      </c>
      <c r="J763">
        <f>SUMPRODUCT(MID(0&amp;feed!J946,LARGE(INDEX(ISNUMBER(--MID(feed!J946,ROW($1:$19),1))*
ROW($1:$19),0),ROW($1:$19))+1,1)*10^ROW($1:$19)/10)</f>
        <v>0</v>
      </c>
      <c r="K763">
        <f>SUMPRODUCT(MID(0&amp;feed!K946,LARGE(INDEX(ISNUMBER(--MID(feed!K946,ROW($1:$19),1))*
ROW($1:$19),0),ROW($1:$19))+1,1)*10^ROW($1:$19)/10)</f>
        <v>6</v>
      </c>
      <c r="L763">
        <f>SUMPRODUCT(MID(0&amp;feed!L946,LARGE(INDEX(ISNUMBER(--MID(feed!L946,ROW($1:$19),1))*
ROW($1:$19),0),ROW($1:$19))+1,1)*10^ROW($1:$19)/10)</f>
        <v>4</v>
      </c>
      <c r="M763" t="str">
        <f>feed!M946</f>
        <v>Central Planning</v>
      </c>
      <c r="N763">
        <f>SUMPRODUCT(MID(0&amp;feed!N946,LARGE(INDEX(ISNUMBER(--MID(feed!N946,ROW($1:$5),1))*
ROW($1:$5),0),ROW($1:$5))+1,1)*10^ROW($1:$5)/10)</f>
        <v>405</v>
      </c>
      <c r="O763">
        <f>SUMPRODUCT(MID(0&amp;feed!O946,LARGE(INDEX(ISNUMBER(--MID(feed!O946,ROW($1:$5),1))*
ROW($1:$5),0),ROW($1:$5))+1,1)*10^ROW($1:$5)/10)</f>
        <v>497</v>
      </c>
      <c r="P763" t="str">
        <f>feed!P946</f>
        <v>Untapped</v>
      </c>
      <c r="Q763">
        <f>IF(P763=0,40, IF(P763="Depleted",0, IF(P763="Near Depletion",10, IF(P763="Plentiful",70, IF(P763="Untapped",90,"Error")))))</f>
        <v>90</v>
      </c>
      <c r="R763" t="str">
        <f>feed!Q946</f>
        <v>Small</v>
      </c>
      <c r="S763">
        <f>IF(R763="None",0, IF(R763="Meagre",1.5, IF(R763="Small",3, IF(R763="Mediocre",4.5, IF(R763="Somewhat Large",6, IF(R763="Large",7.5, IF(R763="Powerful",9, IF(R763="Very Powerful",10,"Error"))))))))</f>
        <v>3</v>
      </c>
      <c r="T763" t="str">
        <f>feed!R946</f>
        <v>East Indies</v>
      </c>
      <c r="U763" t="str">
        <f>feed!S946</f>
        <v>Soviet Union</v>
      </c>
      <c r="V763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22192</v>
      </c>
      <c r="W763" t="str">
        <f>feed!U946</f>
        <v>http://blocgame.com/stats.php?id=65607</v>
      </c>
      <c r="X763" s="4">
        <f>SUMPRODUCT(MID(0&amp;feed!V946,LARGE(INDEX(ISNUMBER(--MID(feed!V946,ROW($1:$5),1))*
ROW($1:$5),0),ROW($1:$5))+1,1)*10^ROW($1:$5)/10)</f>
        <v>0</v>
      </c>
      <c r="Y763">
        <f>feed!W946</f>
        <v>0</v>
      </c>
      <c r="Z763" s="4">
        <f>V763-H763*750-K763*375-L763*375</f>
        <v>17692</v>
      </c>
      <c r="AA763" s="8">
        <f>V763/N763</f>
        <v>54.795061728395062</v>
      </c>
      <c r="AB763" s="4">
        <f>N763/6</f>
        <v>67.5</v>
      </c>
      <c r="AC763" s="4">
        <f>V763/6</f>
        <v>3698.6666666666665</v>
      </c>
    </row>
    <row r="764" spans="1:29" hidden="1" x14ac:dyDescent="0.25">
      <c r="A764" t="str">
        <f>feed!A942</f>
        <v>doot doot</v>
      </c>
      <c r="B764" t="str">
        <f>feed!B942</f>
        <v>blusky</v>
      </c>
      <c r="C764">
        <f>feed!C942</f>
        <v>0</v>
      </c>
      <c r="D764">
        <f>SUMPRODUCT(MID(0&amp;feed!D942,LARGE(INDEX(ISNUMBER(--MID(feed!D942,ROW($1:$19),1))*
ROW($1:$19),0),ROW($1:$19))+1,1)*10^ROW($1:$19)/10)</f>
        <v>17</v>
      </c>
      <c r="E764">
        <f>SUMPRODUCT(MID(0&amp;feed!E942,LARGE(INDEX(ISNUMBER(--MID(feed!E942,ROW($1:$19),1))*
ROW($1:$19),0),ROW($1:$19))+1,1)*10^ROW($1:$19)/10)</f>
        <v>0</v>
      </c>
      <c r="F764" t="str">
        <f>feed!F942</f>
        <v>Second World War surplus</v>
      </c>
      <c r="G764" t="str">
        <f>feed!G942</f>
        <v>Gandhi-like</v>
      </c>
      <c r="H764">
        <f>SUMPRODUCT(MID(0&amp;feed!H942,LARGE(INDEX(ISNUMBER(--MID(feed!H942,ROW($1:$19),1))*
ROW($1:$19),0),ROW($1:$19))+1,1)*10^ROW($1:$19)/10)</f>
        <v>1</v>
      </c>
      <c r="I764" t="str">
        <f>feed!I942</f>
        <v>Undisciplined Rabble</v>
      </c>
      <c r="J764">
        <f>SUMPRODUCT(MID(0&amp;feed!J942,LARGE(INDEX(ISNUMBER(--MID(feed!J942,ROW($1:$19),1))*
ROW($1:$19),0),ROW($1:$19))+1,1)*10^ROW($1:$19)/10)</f>
        <v>0</v>
      </c>
      <c r="K764">
        <f>SUMPRODUCT(MID(0&amp;feed!K942,LARGE(INDEX(ISNUMBER(--MID(feed!K942,ROW($1:$19),1))*
ROW($1:$19),0),ROW($1:$19))+1,1)*10^ROW($1:$19)/10)</f>
        <v>5</v>
      </c>
      <c r="L764">
        <f>SUMPRODUCT(MID(0&amp;feed!L942,LARGE(INDEX(ISNUMBER(--MID(feed!L942,ROW($1:$19),1))*
ROW($1:$19),0),ROW($1:$19))+1,1)*10^ROW($1:$19)/10)</f>
        <v>2</v>
      </c>
      <c r="M764" t="str">
        <f>feed!M942</f>
        <v>Mixed Economy</v>
      </c>
      <c r="N764">
        <f>SUMPRODUCT(MID(0&amp;feed!N942,LARGE(INDEX(ISNUMBER(--MID(feed!N942,ROW($1:$5),1))*
ROW($1:$5),0),ROW($1:$5))+1,1)*10^ROW($1:$5)/10)</f>
        <v>408</v>
      </c>
      <c r="O764">
        <f>SUMPRODUCT(MID(0&amp;feed!O942,LARGE(INDEX(ISNUMBER(--MID(feed!O942,ROW($1:$5),1))*
ROW($1:$5),0),ROW($1:$5))+1,1)*10^ROW($1:$5)/10)</f>
        <v>3147</v>
      </c>
      <c r="P764">
        <f>feed!P942</f>
        <v>0</v>
      </c>
      <c r="Q764">
        <f>IF(P764=0,40, IF(P764="Depleted",0, IF(P764="Near Depletion",10, IF(P764="Plentiful",70, IF(P764="Untapped",90,"Error")))))</f>
        <v>40</v>
      </c>
      <c r="R764" t="str">
        <f>feed!Q942</f>
        <v>Mediocre</v>
      </c>
      <c r="S764">
        <f>IF(R764="None",0, IF(R764="Meagre",1.5, IF(R764="Small",3, IF(R764="Mediocre",4.5, IF(R764="Somewhat Large",6, IF(R764="Large",7.5, IF(R764="Powerful",9, IF(R764="Very Powerful",10,"Error"))))))))</f>
        <v>4.5</v>
      </c>
      <c r="T764" t="str">
        <f>feed!R942</f>
        <v>Egypt</v>
      </c>
      <c r="U764" t="str">
        <f>feed!S942</f>
        <v>United States</v>
      </c>
      <c r="V76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19181</v>
      </c>
      <c r="W764" t="str">
        <f>feed!U942</f>
        <v>http://blocgame.com/stats.php?id=64465</v>
      </c>
      <c r="X764" s="4">
        <f>SUMPRODUCT(MID(0&amp;feed!V942,LARGE(INDEX(ISNUMBER(--MID(feed!V942,ROW($1:$5),1))*
ROW($1:$5),0),ROW($1:$5))+1,1)*10^ROW($1:$5)/10)</f>
        <v>0</v>
      </c>
      <c r="Y764">
        <f>feed!W942</f>
        <v>0</v>
      </c>
      <c r="Z764" s="4">
        <f>V764-H764*750-K764*375-L764*375</f>
        <v>15806</v>
      </c>
      <c r="AA764" s="8">
        <f>V764/N764</f>
        <v>47.012254901960787</v>
      </c>
      <c r="AB764" s="4">
        <f>N764/6</f>
        <v>68</v>
      </c>
      <c r="AC764" s="4">
        <f>V764/6</f>
        <v>3196.8333333333335</v>
      </c>
    </row>
    <row r="765" spans="1:29" hidden="1" x14ac:dyDescent="0.25">
      <c r="A765" t="str">
        <f>feed!A897</f>
        <v>Aristocria</v>
      </c>
      <c r="B765" t="str">
        <f>feed!B897</f>
        <v>Ashley</v>
      </c>
      <c r="C765" t="str">
        <f>feed!C897</f>
        <v>Socialist Arab Union</v>
      </c>
      <c r="D765">
        <f>SUMPRODUCT(MID(0&amp;feed!D897,LARGE(INDEX(ISNUMBER(--MID(feed!D897,ROW($1:$19),1))*
ROW($1:$19),0),ROW($1:$19))+1,1)*10^ROW($1:$19)/10)</f>
        <v>58</v>
      </c>
      <c r="E765">
        <f>SUMPRODUCT(MID(0&amp;feed!E897,LARGE(INDEX(ISNUMBER(--MID(feed!E897,ROW($1:$19),1))*
ROW($1:$19),0),ROW($1:$19))+1,1)*10^ROW($1:$19)/10)</f>
        <v>0</v>
      </c>
      <c r="F765" t="str">
        <f>feed!F897</f>
        <v>Second World War surplus</v>
      </c>
      <c r="G765" t="str">
        <f>feed!G897</f>
        <v>Gandhi-like</v>
      </c>
      <c r="H765">
        <f>SUMPRODUCT(MID(0&amp;feed!H897,LARGE(INDEX(ISNUMBER(--MID(feed!H897,ROW($1:$19),1))*
ROW($1:$19),0),ROW($1:$19))+1,1)*10^ROW($1:$19)/10)</f>
        <v>1</v>
      </c>
      <c r="I765" t="str">
        <f>feed!I897</f>
        <v>Standard</v>
      </c>
      <c r="J765">
        <f>SUMPRODUCT(MID(0&amp;feed!J897,LARGE(INDEX(ISNUMBER(--MID(feed!J897,ROW($1:$19),1))*
ROW($1:$19),0),ROW($1:$19))+1,1)*10^ROW($1:$19)/10)</f>
        <v>0</v>
      </c>
      <c r="K765">
        <f>SUMPRODUCT(MID(0&amp;feed!K897,LARGE(INDEX(ISNUMBER(--MID(feed!K897,ROW($1:$19),1))*
ROW($1:$19),0),ROW($1:$19))+1,1)*10^ROW($1:$19)/10)</f>
        <v>11</v>
      </c>
      <c r="L765">
        <f>SUMPRODUCT(MID(0&amp;feed!L897,LARGE(INDEX(ISNUMBER(--MID(feed!L897,ROW($1:$19),1))*
ROW($1:$19),0),ROW($1:$19))+1,1)*10^ROW($1:$19)/10)</f>
        <v>6</v>
      </c>
      <c r="M765" t="str">
        <f>feed!M897</f>
        <v>Mixed Economy</v>
      </c>
      <c r="N765">
        <f>SUMPRODUCT(MID(0&amp;feed!N897,LARGE(INDEX(ISNUMBER(--MID(feed!N897,ROW($1:$5),1))*
ROW($1:$5),0),ROW($1:$5))+1,1)*10^ROW($1:$5)/10)</f>
        <v>448</v>
      </c>
      <c r="O765">
        <f>SUMPRODUCT(MID(0&amp;feed!O897,LARGE(INDEX(ISNUMBER(--MID(feed!O897,ROW($1:$5),1))*
ROW($1:$5),0),ROW($1:$5))+1,1)*10^ROW($1:$5)/10)</f>
        <v>947</v>
      </c>
      <c r="P765" t="str">
        <f>feed!P897</f>
        <v>Untapped</v>
      </c>
      <c r="Q765">
        <f>IF(P765=0,40, IF(P765="Depleted",0, IF(P765="Near Depletion",10, IF(P765="Plentiful",70, IF(P765="Untapped",90,"Error")))))</f>
        <v>90</v>
      </c>
      <c r="R765" t="str">
        <f>feed!Q897</f>
        <v>Somewhat Large</v>
      </c>
      <c r="S765">
        <f>IF(R765="None",0, IF(R765="Meagre",1.5, IF(R765="Small",3, IF(R765="Mediocre",4.5, IF(R765="Somewhat Large",6, IF(R765="Large",7.5, IF(R765="Powerful",9, IF(R765="Very Powerful",10,"Error"))))))))</f>
        <v>6</v>
      </c>
      <c r="T765" t="str">
        <f>feed!R897</f>
        <v>Arabia</v>
      </c>
      <c r="U765" t="str">
        <f>feed!S897</f>
        <v>Neutral</v>
      </c>
      <c r="V765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765" t="str">
        <f>feed!U897</f>
        <v>http://blocgame.com/stats.php?id=64850</v>
      </c>
      <c r="X765" s="4">
        <f>SUMPRODUCT(MID(0&amp;feed!V897,LARGE(INDEX(ISNUMBER(--MID(feed!V897,ROW($1:$5),1))*
ROW($1:$5),0),ROW($1:$5))+1,1)*10^ROW($1:$5)/10)</f>
        <v>0</v>
      </c>
      <c r="Y765">
        <f>feed!W897</f>
        <v>0</v>
      </c>
      <c r="Z765" s="4">
        <f>V765-H765*750-K765*375-L765*375</f>
        <v>12875</v>
      </c>
      <c r="AA765" s="8">
        <f>V765/N765</f>
        <v>44.642857142857146</v>
      </c>
      <c r="AB765" s="4">
        <f>N765/6</f>
        <v>74.666666666666671</v>
      </c>
      <c r="AC765" s="4">
        <f>V765/6</f>
        <v>3333.3333333333335</v>
      </c>
    </row>
    <row r="766" spans="1:29" x14ac:dyDescent="0.25">
      <c r="A766" t="str">
        <f>feed!A1155</f>
        <v>Rasputin</v>
      </c>
      <c r="B766" t="str">
        <f>feed!B1155</f>
        <v>DiogoCosta</v>
      </c>
      <c r="C766">
        <f>feed!C1155</f>
        <v>0</v>
      </c>
      <c r="D766">
        <f>SUMPRODUCT(MID(0&amp;feed!D1155,LARGE(INDEX(ISNUMBER(--MID(feed!D1155,ROW($1:$19),1))*
ROW($1:$19),0),ROW($1:$19))+1,1)*10^ROW($1:$19)/10)</f>
        <v>22</v>
      </c>
      <c r="E766">
        <f>SUMPRODUCT(MID(0&amp;feed!E1155,LARGE(INDEX(ISNUMBER(--MID(feed!E1155,ROW($1:$19),1))*
ROW($1:$19),0),ROW($1:$19))+1,1)*10^ROW($1:$19)/10)</f>
        <v>0</v>
      </c>
      <c r="F766" t="str">
        <f>feed!F1155</f>
        <v>Finest of the 19th century</v>
      </c>
      <c r="G766" t="str">
        <f>feed!G1155</f>
        <v>Gandhi-like</v>
      </c>
      <c r="H766">
        <f>SUMPRODUCT(MID(0&amp;feed!H1155,LARGE(INDEX(ISNUMBER(--MID(feed!H1155,ROW($1:$19),1))*
ROW($1:$19),0),ROW($1:$19))+1,1)*10^ROW($1:$19)/10)</f>
        <v>0</v>
      </c>
      <c r="I766" t="str">
        <f>feed!I1155</f>
        <v>Poor</v>
      </c>
      <c r="J766">
        <f>SUMPRODUCT(MID(0&amp;feed!J1155,LARGE(INDEX(ISNUMBER(--MID(feed!J1155,ROW($1:$19),1))*
ROW($1:$19),0),ROW($1:$19))+1,1)*10^ROW($1:$19)/10)</f>
        <v>166</v>
      </c>
      <c r="K766">
        <f>SUMPRODUCT(MID(0&amp;feed!K1155,LARGE(INDEX(ISNUMBER(--MID(feed!K1155,ROW($1:$19),1))*
ROW($1:$19),0),ROW($1:$19))+1,1)*10^ROW($1:$19)/10)</f>
        <v>2</v>
      </c>
      <c r="L766">
        <f>SUMPRODUCT(MID(0&amp;feed!L1155,LARGE(INDEX(ISNUMBER(--MID(feed!L1155,ROW($1:$19),1))*
ROW($1:$19),0),ROW($1:$19))+1,1)*10^ROW($1:$19)/10)</f>
        <v>0</v>
      </c>
      <c r="M766" t="str">
        <f>feed!M1155</f>
        <v>Mixed Economy</v>
      </c>
      <c r="N766">
        <f>SUMPRODUCT(MID(0&amp;feed!N1155,LARGE(INDEX(ISNUMBER(--MID(feed!N1155,ROW($1:$5),1))*
ROW($1:$5),0),ROW($1:$5))+1,1)*10^ROW($1:$5)/10)</f>
        <v>306</v>
      </c>
      <c r="O766">
        <f>SUMPRODUCT(MID(0&amp;feed!O1155,LARGE(INDEX(ISNUMBER(--MID(feed!O1155,ROW($1:$5),1))*
ROW($1:$5),0),ROW($1:$5))+1,1)*10^ROW($1:$5)/10)</f>
        <v>0</v>
      </c>
      <c r="P766" t="str">
        <f>feed!P1155</f>
        <v>Untapped</v>
      </c>
      <c r="Q766">
        <f>IF(P766=0,40, IF(P766="Depleted",0, IF(P766="Near Depletion",10, IF(P766="Plentiful",70, IF(P766="Untapped",90,"Error")))))</f>
        <v>90</v>
      </c>
      <c r="R766" t="str">
        <f>feed!Q1155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feed!R1155</f>
        <v>China</v>
      </c>
      <c r="U766" t="str">
        <f>feed!S1155</f>
        <v>Soviet Union</v>
      </c>
      <c r="V76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766" t="str">
        <f>feed!U1155</f>
        <v>http://blocgame.com/stats.php?id=65522</v>
      </c>
      <c r="X766" s="4">
        <f>SUMPRODUCT(MID(0&amp;feed!V1155,LARGE(INDEX(ISNUMBER(--MID(feed!V1155,ROW($1:$5),1))*
ROW($1:$5),0),ROW($1:$5))+1,1)*10^ROW($1:$5)/10)</f>
        <v>0</v>
      </c>
      <c r="Y766">
        <f>feed!W1155</f>
        <v>0</v>
      </c>
      <c r="Z766" s="4">
        <f>V766-H766*750-K766*375-L766*375</f>
        <v>19250</v>
      </c>
      <c r="AA766" s="8">
        <f>V766/N766</f>
        <v>65.359477124183002</v>
      </c>
      <c r="AB766" s="4">
        <f>N766/6</f>
        <v>51</v>
      </c>
      <c r="AC766" s="4">
        <f>V766/6</f>
        <v>3333.3333333333335</v>
      </c>
    </row>
    <row r="767" spans="1:29" hidden="1" x14ac:dyDescent="0.25">
      <c r="A767" t="str">
        <f>feed!A853</f>
        <v>sourlove</v>
      </c>
      <c r="B767" t="str">
        <f>feed!B853</f>
        <v>Ilovedyou</v>
      </c>
      <c r="C767" t="str">
        <f>feed!C853</f>
        <v>The Order</v>
      </c>
      <c r="D767">
        <f>SUMPRODUCT(MID(0&amp;feed!D853,LARGE(INDEX(ISNUMBER(--MID(feed!D853,ROW($1:$19),1))*
ROW($1:$19),0),ROW($1:$19))+1,1)*10^ROW($1:$19)/10)</f>
        <v>20</v>
      </c>
      <c r="E767">
        <f>SUMPRODUCT(MID(0&amp;feed!E853,LARGE(INDEX(ISNUMBER(--MID(feed!E853,ROW($1:$19),1))*
ROW($1:$19),0),ROW($1:$19))+1,1)*10^ROW($1:$19)/10)</f>
        <v>0</v>
      </c>
      <c r="F767" t="str">
        <f>feed!F853</f>
        <v>Finest of the 19th century</v>
      </c>
      <c r="G767" t="str">
        <f>feed!G853</f>
        <v>Gandhi-like</v>
      </c>
      <c r="H767">
        <f>SUMPRODUCT(MID(0&amp;feed!H853,LARGE(INDEX(ISNUMBER(--MID(feed!H853,ROW($1:$19),1))*
ROW($1:$19),0),ROW($1:$19))+1,1)*10^ROW($1:$19)/10)</f>
        <v>1</v>
      </c>
      <c r="I767" t="str">
        <f>feed!I853</f>
        <v>Poor</v>
      </c>
      <c r="J767">
        <f>SUMPRODUCT(MID(0&amp;feed!J853,LARGE(INDEX(ISNUMBER(--MID(feed!J853,ROW($1:$19),1))*
ROW($1:$19),0),ROW($1:$19))+1,1)*10^ROW($1:$19)/10)</f>
        <v>0</v>
      </c>
      <c r="K767">
        <f>SUMPRODUCT(MID(0&amp;feed!K853,LARGE(INDEX(ISNUMBER(--MID(feed!K853,ROW($1:$19),1))*
ROW($1:$19),0),ROW($1:$19))+1,1)*10^ROW($1:$19)/10)</f>
        <v>15</v>
      </c>
      <c r="L767">
        <f>SUMPRODUCT(MID(0&amp;feed!L853,LARGE(INDEX(ISNUMBER(--MID(feed!L853,ROW($1:$19),1))*
ROW($1:$19),0),ROW($1:$19))+1,1)*10^ROW($1:$19)/10)</f>
        <v>1</v>
      </c>
      <c r="M767" t="str">
        <f>feed!M853</f>
        <v>Mixed Economy</v>
      </c>
      <c r="N767">
        <f>SUMPRODUCT(MID(0&amp;feed!N853,LARGE(INDEX(ISNUMBER(--MID(feed!N853,ROW($1:$5),1))*
ROW($1:$5),0),ROW($1:$5))+1,1)*10^ROW($1:$5)/10)</f>
        <v>509</v>
      </c>
      <c r="O767">
        <f>SUMPRODUCT(MID(0&amp;feed!O853,LARGE(INDEX(ISNUMBER(--MID(feed!O853,ROW($1:$5),1))*
ROW($1:$5),0),ROW($1:$5))+1,1)*10^ROW($1:$5)/10)</f>
        <v>75</v>
      </c>
      <c r="P767" t="str">
        <f>feed!P853</f>
        <v>Untapped</v>
      </c>
      <c r="Q767">
        <f>IF(P767=0,40, IF(P767="Depleted",0, IF(P767="Near Depletion",10, IF(P767="Plentiful",70, IF(P767="Untapped",90,"Error")))))</f>
        <v>90</v>
      </c>
      <c r="R767" t="str">
        <f>feed!Q853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feed!R853</f>
        <v>Congo</v>
      </c>
      <c r="U767" t="str">
        <f>feed!S853</f>
        <v>Neutral</v>
      </c>
      <c r="V767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767" t="str">
        <f>feed!U853</f>
        <v>http://blocgame.com/stats.php?id=65227</v>
      </c>
      <c r="X767" s="4">
        <f>SUMPRODUCT(MID(0&amp;feed!V853,LARGE(INDEX(ISNUMBER(--MID(feed!V853,ROW($1:$5),1))*
ROW($1:$5),0),ROW($1:$5))+1,1)*10^ROW($1:$5)/10)</f>
        <v>0</v>
      </c>
      <c r="Y767">
        <f>feed!W853</f>
        <v>0</v>
      </c>
      <c r="Z767" s="4">
        <f>V767-H767*750-K767*375-L767*375</f>
        <v>13250</v>
      </c>
      <c r="AA767" s="8">
        <f>V767/N767</f>
        <v>39.292730844793716</v>
      </c>
      <c r="AB767" s="4">
        <f>N767/6</f>
        <v>84.833333333333329</v>
      </c>
      <c r="AC767" s="4">
        <f>V767/6</f>
        <v>3333.3333333333335</v>
      </c>
    </row>
    <row r="768" spans="1:29" hidden="1" x14ac:dyDescent="0.25">
      <c r="A768" t="str">
        <f>feed!A665</f>
        <v>Salty</v>
      </c>
      <c r="B768" t="str">
        <f>feed!B665</f>
        <v>Elder Maxson.</v>
      </c>
      <c r="C768" t="str">
        <f>feed!C665</f>
        <v>Dictators United</v>
      </c>
      <c r="D768">
        <f>SUMPRODUCT(MID(0&amp;feed!D665,LARGE(INDEX(ISNUMBER(--MID(feed!D665,ROW($1:$19),1))*
ROW($1:$19),0),ROW($1:$19))+1,1)*10^ROW($1:$19)/10)</f>
        <v>22</v>
      </c>
      <c r="E768">
        <f>SUMPRODUCT(MID(0&amp;feed!E665,LARGE(INDEX(ISNUMBER(--MID(feed!E665,ROW($1:$19),1))*
ROW($1:$19),0),ROW($1:$19))+1,1)*10^ROW($1:$19)/10)</f>
        <v>0</v>
      </c>
      <c r="F768" t="str">
        <f>feed!F665</f>
        <v>First World War surplus</v>
      </c>
      <c r="G768" t="str">
        <f>feed!G665</f>
        <v>Good</v>
      </c>
      <c r="H768">
        <f>SUMPRODUCT(MID(0&amp;feed!H665,LARGE(INDEX(ISNUMBER(--MID(feed!H665,ROW($1:$19),1))*
ROW($1:$19),0),ROW($1:$19))+1,1)*10^ROW($1:$19)/10)</f>
        <v>1</v>
      </c>
      <c r="I768" t="str">
        <f>feed!I665</f>
        <v>Standard</v>
      </c>
      <c r="J768">
        <f>SUMPRODUCT(MID(0&amp;feed!J665,LARGE(INDEX(ISNUMBER(--MID(feed!J665,ROW($1:$19),1))*
ROW($1:$19),0),ROW($1:$19))+1,1)*10^ROW($1:$19)/10)</f>
        <v>0</v>
      </c>
      <c r="K768">
        <f>SUMPRODUCT(MID(0&amp;feed!K665,LARGE(INDEX(ISNUMBER(--MID(feed!K665,ROW($1:$19),1))*
ROW($1:$19),0),ROW($1:$19))+1,1)*10^ROW($1:$19)/10)</f>
        <v>6</v>
      </c>
      <c r="L768">
        <f>SUMPRODUCT(MID(0&amp;feed!L665,LARGE(INDEX(ISNUMBER(--MID(feed!L665,ROW($1:$19),1))*
ROW($1:$19),0),ROW($1:$19))+1,1)*10^ROW($1:$19)/10)</f>
        <v>2</v>
      </c>
      <c r="M768" t="str">
        <f>feed!M665</f>
        <v>Central Planning</v>
      </c>
      <c r="N768">
        <f>SUMPRODUCT(MID(0&amp;feed!N665,LARGE(INDEX(ISNUMBER(--MID(feed!N665,ROW($1:$5),1))*
ROW($1:$5),0),ROW($1:$5))+1,1)*10^ROW($1:$5)/10)</f>
        <v>880</v>
      </c>
      <c r="O768">
        <f>SUMPRODUCT(MID(0&amp;feed!O665,LARGE(INDEX(ISNUMBER(--MID(feed!O665,ROW($1:$5),1))*
ROW($1:$5),0),ROW($1:$5))+1,1)*10^ROW($1:$5)/10)</f>
        <v>44</v>
      </c>
      <c r="P768" t="str">
        <f>feed!P665</f>
        <v>Near Depletion</v>
      </c>
      <c r="Q768">
        <f>IF(P768=0,40, IF(P768="Depleted",0, IF(P768="Near Depletion",10, IF(P768="Plentiful",70, IF(P768="Untapped",90,"Error")))))</f>
        <v>10</v>
      </c>
      <c r="R768" t="str">
        <f>feed!Q665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feed!R665</f>
        <v>Caribbean</v>
      </c>
      <c r="U768" t="str">
        <f>feed!S665</f>
        <v>Soviet Union</v>
      </c>
      <c r="V768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27814</v>
      </c>
      <c r="W768" t="str">
        <f>feed!U665</f>
        <v>http://blocgame.com/stats.php?id=65237</v>
      </c>
      <c r="X768" s="4">
        <f>SUMPRODUCT(MID(0&amp;feed!V665,LARGE(INDEX(ISNUMBER(--MID(feed!V665,ROW($1:$5),1))*
ROW($1:$5),0),ROW($1:$5))+1,1)*10^ROW($1:$5)/10)</f>
        <v>0</v>
      </c>
      <c r="Y768">
        <f>feed!W665</f>
        <v>0</v>
      </c>
      <c r="Z768" s="4">
        <f>V768-H768*750-K768*375-L768*375</f>
        <v>24064</v>
      </c>
      <c r="AA768" s="8">
        <f>V768/N768</f>
        <v>31.606818181818181</v>
      </c>
      <c r="AB768" s="4">
        <f>N768/6</f>
        <v>146.66666666666666</v>
      </c>
      <c r="AC768" s="4">
        <f>V768/6</f>
        <v>4635.666666666667</v>
      </c>
    </row>
    <row r="769" spans="1:29" hidden="1" x14ac:dyDescent="0.25">
      <c r="A769" t="str">
        <f>feed!A834</f>
        <v>Adrianople</v>
      </c>
      <c r="B769" t="str">
        <f>feed!B834</f>
        <v>Havok</v>
      </c>
      <c r="C769" t="str">
        <f>feed!C834</f>
        <v>Dictators United</v>
      </c>
      <c r="D769">
        <f>SUMPRODUCT(MID(0&amp;feed!D834,LARGE(INDEX(ISNUMBER(--MID(feed!D834,ROW($1:$19),1))*
ROW($1:$19),0),ROW($1:$19))+1,1)*10^ROW($1:$19)/10)</f>
        <v>48</v>
      </c>
      <c r="E769">
        <f>SUMPRODUCT(MID(0&amp;feed!E834,LARGE(INDEX(ISNUMBER(--MID(feed!E834,ROW($1:$19),1))*
ROW($1:$19),0),ROW($1:$19))+1,1)*10^ROW($1:$19)/10)</f>
        <v>0</v>
      </c>
      <c r="F769" t="str">
        <f>feed!F834</f>
        <v>First World War surplus</v>
      </c>
      <c r="G769" t="str">
        <f>feed!G834</f>
        <v>Gandhi-like</v>
      </c>
      <c r="H769">
        <f>SUMPRODUCT(MID(0&amp;feed!H834,LARGE(INDEX(ISNUMBER(--MID(feed!H834,ROW($1:$19),1))*
ROW($1:$19),0),ROW($1:$19))+1,1)*10^ROW($1:$19)/10)</f>
        <v>1</v>
      </c>
      <c r="I769" t="str">
        <f>feed!I834</f>
        <v>Good</v>
      </c>
      <c r="J769">
        <f>SUMPRODUCT(MID(0&amp;feed!J834,LARGE(INDEX(ISNUMBER(--MID(feed!J834,ROW($1:$19),1))*
ROW($1:$19),0),ROW($1:$19))+1,1)*10^ROW($1:$19)/10)</f>
        <v>0</v>
      </c>
      <c r="K769">
        <f>SUMPRODUCT(MID(0&amp;feed!K834,LARGE(INDEX(ISNUMBER(--MID(feed!K834,ROW($1:$19),1))*
ROW($1:$19),0),ROW($1:$19))+1,1)*10^ROW($1:$19)/10)</f>
        <v>3</v>
      </c>
      <c r="L769">
        <f>SUMPRODUCT(MID(0&amp;feed!L834,LARGE(INDEX(ISNUMBER(--MID(feed!L834,ROW($1:$19),1))*
ROW($1:$19),0),ROW($1:$19))+1,1)*10^ROW($1:$19)/10)</f>
        <v>2</v>
      </c>
      <c r="M769" t="str">
        <f>feed!M834</f>
        <v>Mixed Economy</v>
      </c>
      <c r="N769">
        <f>SUMPRODUCT(MID(0&amp;feed!N834,LARGE(INDEX(ISNUMBER(--MID(feed!N834,ROW($1:$5),1))*
ROW($1:$5),0),ROW($1:$5))+1,1)*10^ROW($1:$5)/10)</f>
        <v>535</v>
      </c>
      <c r="O769">
        <f>SUMPRODUCT(MID(0&amp;feed!O834,LARGE(INDEX(ISNUMBER(--MID(feed!O834,ROW($1:$5),1))*
ROW($1:$5),0),ROW($1:$5))+1,1)*10^ROW($1:$5)/10)</f>
        <v>24</v>
      </c>
      <c r="P769" t="str">
        <f>feed!P834</f>
        <v>Plentiful</v>
      </c>
      <c r="Q769">
        <f>IF(P769=0,40, IF(P769="Depleted",0, IF(P769="Near Depletion",10, IF(P769="Plentiful",70, IF(P769="Untapped",90,"Error")))))</f>
        <v>70</v>
      </c>
      <c r="R769" t="str">
        <f>feed!Q834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feed!R834</f>
        <v>Caribbean</v>
      </c>
      <c r="U769" t="str">
        <f>feed!S834</f>
        <v>United States</v>
      </c>
      <c r="V76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16091</v>
      </c>
      <c r="W769" t="str">
        <f>feed!U834</f>
        <v>http://blocgame.com/stats.php?id=65238</v>
      </c>
      <c r="X769" s="4">
        <f>SUMPRODUCT(MID(0&amp;feed!V834,LARGE(INDEX(ISNUMBER(--MID(feed!V834,ROW($1:$5),1))*
ROW($1:$5),0),ROW($1:$5))+1,1)*10^ROW($1:$5)/10)</f>
        <v>1</v>
      </c>
      <c r="Y769">
        <f>feed!W834</f>
        <v>0</v>
      </c>
      <c r="Z769" s="4">
        <f>V769-H769*750-K769*375-L769*375</f>
        <v>13466</v>
      </c>
      <c r="AA769" s="8">
        <f>V769/N769</f>
        <v>30.07663551401869</v>
      </c>
      <c r="AB769" s="4">
        <f>N769/6</f>
        <v>89.166666666666671</v>
      </c>
      <c r="AC769" s="4">
        <f>V769/6</f>
        <v>2681.8333333333335</v>
      </c>
    </row>
    <row r="770" spans="1:29" hidden="1" x14ac:dyDescent="0.25">
      <c r="A770" t="str">
        <f>feed!A771</f>
        <v>Sanlucia</v>
      </c>
      <c r="B770" t="str">
        <f>feed!B771</f>
        <v>johnnylaw1990</v>
      </c>
      <c r="C770" t="str">
        <f>feed!C771</f>
        <v>SPQR</v>
      </c>
      <c r="D770">
        <f>SUMPRODUCT(MID(0&amp;feed!D771,LARGE(INDEX(ISNUMBER(--MID(feed!D771,ROW($1:$19),1))*
ROW($1:$19),0),ROW($1:$19))+1,1)*10^ROW($1:$19)/10)</f>
        <v>24</v>
      </c>
      <c r="E770">
        <f>SUMPRODUCT(MID(0&amp;feed!E771,LARGE(INDEX(ISNUMBER(--MID(feed!E771,ROW($1:$19),1))*
ROW($1:$19),0),ROW($1:$19))+1,1)*10^ROW($1:$19)/10)</f>
        <v>0</v>
      </c>
      <c r="F770" t="str">
        <f>feed!F771</f>
        <v>Korean War surplus</v>
      </c>
      <c r="G770" t="str">
        <f>feed!G771</f>
        <v>Pariah</v>
      </c>
      <c r="H770">
        <f>SUMPRODUCT(MID(0&amp;feed!H771,LARGE(INDEX(ISNUMBER(--MID(feed!H771,ROW($1:$19),1))*
ROW($1:$19),0),ROW($1:$19))+1,1)*10^ROW($1:$19)/10)</f>
        <v>1</v>
      </c>
      <c r="I770" t="str">
        <f>feed!I771</f>
        <v>Elite</v>
      </c>
      <c r="J770">
        <f>SUMPRODUCT(MID(0&amp;feed!J771,LARGE(INDEX(ISNUMBER(--MID(feed!J771,ROW($1:$19),1))*
ROW($1:$19),0),ROW($1:$19))+1,1)*10^ROW($1:$19)/10)</f>
        <v>0</v>
      </c>
      <c r="K770">
        <f>SUMPRODUCT(MID(0&amp;feed!K771,LARGE(INDEX(ISNUMBER(--MID(feed!K771,ROW($1:$19),1))*
ROW($1:$19),0),ROW($1:$19))+1,1)*10^ROW($1:$19)/10)</f>
        <v>9</v>
      </c>
      <c r="L770">
        <f>SUMPRODUCT(MID(0&amp;feed!L771,LARGE(INDEX(ISNUMBER(--MID(feed!L771,ROW($1:$19),1))*
ROW($1:$19),0),ROW($1:$19))+1,1)*10^ROW($1:$19)/10)</f>
        <v>16</v>
      </c>
      <c r="M770" t="str">
        <f>feed!M771</f>
        <v>Mixed Economy</v>
      </c>
      <c r="N770">
        <f>SUMPRODUCT(MID(0&amp;feed!N771,LARGE(INDEX(ISNUMBER(--MID(feed!N771,ROW($1:$5),1))*
ROW($1:$5),0),ROW($1:$5))+1,1)*10^ROW($1:$5)/10)</f>
        <v>656</v>
      </c>
      <c r="O770">
        <f>SUMPRODUCT(MID(0&amp;feed!O771,LARGE(INDEX(ISNUMBER(--MID(feed!O771,ROW($1:$5),1))*
ROW($1:$5),0),ROW($1:$5))+1,1)*10^ROW($1:$5)/10)</f>
        <v>3732</v>
      </c>
      <c r="P770" t="str">
        <f>feed!P771</f>
        <v>Depleted</v>
      </c>
      <c r="Q770">
        <f>IF(P770=0,40, IF(P770="Depleted",0, IF(P770="Near Depletion",10, IF(P770="Plentiful",70, IF(P770="Untapped",90,"Error")))))</f>
        <v>0</v>
      </c>
      <c r="R770" t="str">
        <f>feed!Q771</f>
        <v>Mediocre</v>
      </c>
      <c r="S770">
        <f>IF(R770="None",0, IF(R770="Meagre",1.5, IF(R770="Small",3, IF(R770="Mediocre",4.5, IF(R770="Somewhat Large",6, IF(R770="Large",7.5, IF(R770="Powerful",9, IF(R770="Very Powerful",10,"Error"))))))))</f>
        <v>4.5</v>
      </c>
      <c r="T770" t="str">
        <f>feed!R771</f>
        <v>Arabia</v>
      </c>
      <c r="U770" t="str">
        <f>feed!S771</f>
        <v>Soviet Union</v>
      </c>
      <c r="V770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19057</v>
      </c>
      <c r="W770" t="str">
        <f>feed!U771</f>
        <v>http://blocgame.com/stats.php?id=59921</v>
      </c>
      <c r="X770" s="4">
        <f>SUMPRODUCT(MID(0&amp;feed!V771,LARGE(INDEX(ISNUMBER(--MID(feed!V771,ROW($1:$5),1))*
ROW($1:$5),0),ROW($1:$5))+1,1)*10^ROW($1:$5)/10)</f>
        <v>0</v>
      </c>
      <c r="Y770">
        <f>feed!W771</f>
        <v>0</v>
      </c>
      <c r="Z770" s="4">
        <f>V770-H770*750-K770*375-L770*375</f>
        <v>8932</v>
      </c>
      <c r="AA770" s="8">
        <f>V770/N770</f>
        <v>29.050304878048781</v>
      </c>
      <c r="AB770" s="4">
        <f>N770/6</f>
        <v>109.33333333333333</v>
      </c>
      <c r="AC770" s="4">
        <f>V770/6</f>
        <v>3176.1666666666665</v>
      </c>
    </row>
    <row r="771" spans="1:29" hidden="1" x14ac:dyDescent="0.25">
      <c r="A771" t="str">
        <f>feed!A735</f>
        <v>Kremufkowo</v>
      </c>
      <c r="B771" t="str">
        <f>feed!B735</f>
        <v>Pawlacz2gmd</v>
      </c>
      <c r="C771" t="str">
        <f>feed!C735</f>
        <v>Warsaw Pact</v>
      </c>
      <c r="D771">
        <f>SUMPRODUCT(MID(0&amp;feed!D735,LARGE(INDEX(ISNUMBER(--MID(feed!D735,ROW($1:$19),1))*
ROW($1:$19),0),ROW($1:$19))+1,1)*10^ROW($1:$19)/10)</f>
        <v>15</v>
      </c>
      <c r="E771">
        <f>SUMPRODUCT(MID(0&amp;feed!E735,LARGE(INDEX(ISNUMBER(--MID(feed!E735,ROW($1:$19),1))*
ROW($1:$19),0),ROW($1:$19))+1,1)*10^ROW($1:$19)/10)</f>
        <v>0</v>
      </c>
      <c r="F771" t="str">
        <f>feed!F735</f>
        <v>Second World War surplus</v>
      </c>
      <c r="G771" t="str">
        <f>feed!G735</f>
        <v>Gandhi-like</v>
      </c>
      <c r="H771">
        <f>SUMPRODUCT(MID(0&amp;feed!H735,LARGE(INDEX(ISNUMBER(--MID(feed!H735,ROW($1:$19),1))*
ROW($1:$19),0),ROW($1:$19))+1,1)*10^ROW($1:$19)/10)</f>
        <v>1</v>
      </c>
      <c r="I771" t="str">
        <f>feed!I735</f>
        <v>Elite</v>
      </c>
      <c r="J771">
        <f>SUMPRODUCT(MID(0&amp;feed!J735,LARGE(INDEX(ISNUMBER(--MID(feed!J735,ROW($1:$19),1))*
ROW($1:$19),0),ROW($1:$19))+1,1)*10^ROW($1:$19)/10)</f>
        <v>0</v>
      </c>
      <c r="K771">
        <f>SUMPRODUCT(MID(0&amp;feed!K735,LARGE(INDEX(ISNUMBER(--MID(feed!K735,ROW($1:$19),1))*
ROW($1:$19),0),ROW($1:$19))+1,1)*10^ROW($1:$19)/10)</f>
        <v>11</v>
      </c>
      <c r="L771">
        <f>SUMPRODUCT(MID(0&amp;feed!L735,LARGE(INDEX(ISNUMBER(--MID(feed!L735,ROW($1:$19),1))*
ROW($1:$19),0),ROW($1:$19))+1,1)*10^ROW($1:$19)/10)</f>
        <v>5</v>
      </c>
      <c r="M771" t="str">
        <f>feed!M735</f>
        <v>Central Planning</v>
      </c>
      <c r="N771">
        <f>SUMPRODUCT(MID(0&amp;feed!N735,LARGE(INDEX(ISNUMBER(--MID(feed!N735,ROW($1:$5),1))*
ROW($1:$5),0),ROW($1:$5))+1,1)*10^ROW($1:$5)/10)</f>
        <v>728</v>
      </c>
      <c r="O771">
        <f>SUMPRODUCT(MID(0&amp;feed!O735,LARGE(INDEX(ISNUMBER(--MID(feed!O735,ROW($1:$5),1))*
ROW($1:$5),0),ROW($1:$5))+1,1)*10^ROW($1:$5)/10)</f>
        <v>312</v>
      </c>
      <c r="P771">
        <f>feed!P735</f>
        <v>0</v>
      </c>
      <c r="Q771">
        <f>IF(P771=0,40, IF(P771="Depleted",0, IF(P771="Near Depletion",10, IF(P771="Plentiful",70, IF(P771="Untapped",90,"Error")))))</f>
        <v>40</v>
      </c>
      <c r="R771" t="str">
        <f>feed!Q735</f>
        <v>Meagre</v>
      </c>
      <c r="S771">
        <f>IF(R771="None",0, IF(R771="Meagre",1.5, IF(R771="Small",3, IF(R771="Mediocre",4.5, IF(R771="Somewhat Large",6, IF(R771="Large",7.5, IF(R771="Powerful",9, IF(R771="Very Powerful",10,"Error"))))))))</f>
        <v>1.5</v>
      </c>
      <c r="T771" t="str">
        <f>feed!R735</f>
        <v>China</v>
      </c>
      <c r="U771" t="str">
        <f>feed!S735</f>
        <v>Soviet Union</v>
      </c>
      <c r="V771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19520</v>
      </c>
      <c r="W771" t="str">
        <f>feed!U735</f>
        <v>http://blocgame.com/stats.php?id=65136</v>
      </c>
      <c r="X771" s="4">
        <f>SUMPRODUCT(MID(0&amp;feed!V735,LARGE(INDEX(ISNUMBER(--MID(feed!V735,ROW($1:$5),1))*
ROW($1:$5),0),ROW($1:$5))+1,1)*10^ROW($1:$5)/10)</f>
        <v>0</v>
      </c>
      <c r="Y771">
        <f>feed!W735</f>
        <v>0</v>
      </c>
      <c r="Z771" s="4">
        <f>V771-H771*750-K771*375-L771*375</f>
        <v>12770</v>
      </c>
      <c r="AA771" s="8">
        <f>V771/N771</f>
        <v>26.813186813186814</v>
      </c>
      <c r="AB771" s="4">
        <f>N771/6</f>
        <v>121.33333333333333</v>
      </c>
      <c r="AC771" s="4">
        <f>V771/6</f>
        <v>3253.3333333333335</v>
      </c>
    </row>
    <row r="772" spans="1:29" hidden="1" x14ac:dyDescent="0.25">
      <c r="A772" t="str">
        <f>feed!A577</f>
        <v>Manitoba</v>
      </c>
      <c r="B772" t="str">
        <f>feed!B577</f>
        <v>Louis Riel</v>
      </c>
      <c r="C772" t="str">
        <f>feed!C577</f>
        <v>The Order</v>
      </c>
      <c r="D772">
        <f>SUMPRODUCT(MID(0&amp;feed!D577,LARGE(INDEX(ISNUMBER(--MID(feed!D577,ROW($1:$19),1))*
ROW($1:$19),0),ROW($1:$19))+1,1)*10^ROW($1:$19)/10)</f>
        <v>57</v>
      </c>
      <c r="E772">
        <f>SUMPRODUCT(MID(0&amp;feed!E577,LARGE(INDEX(ISNUMBER(--MID(feed!E577,ROW($1:$19),1))*
ROW($1:$19),0),ROW($1:$19))+1,1)*10^ROW($1:$19)/10)</f>
        <v>0</v>
      </c>
      <c r="F772" t="str">
        <f>feed!F577</f>
        <v>Second World War surplus</v>
      </c>
      <c r="G772" t="str">
        <f>feed!G577</f>
        <v>Gandhi-like</v>
      </c>
      <c r="H772">
        <f>SUMPRODUCT(MID(0&amp;feed!H577,LARGE(INDEX(ISNUMBER(--MID(feed!H577,ROW($1:$19),1))*
ROW($1:$19),0),ROW($1:$19))+1,1)*10^ROW($1:$19)/10)</f>
        <v>1</v>
      </c>
      <c r="I772" t="str">
        <f>feed!I577</f>
        <v>Elite</v>
      </c>
      <c r="J772">
        <f>SUMPRODUCT(MID(0&amp;feed!J577,LARGE(INDEX(ISNUMBER(--MID(feed!J577,ROW($1:$19),1))*
ROW($1:$19),0),ROW($1:$19))+1,1)*10^ROW($1:$19)/10)</f>
        <v>0</v>
      </c>
      <c r="K772">
        <f>SUMPRODUCT(MID(0&amp;feed!K577,LARGE(INDEX(ISNUMBER(--MID(feed!K577,ROW($1:$19),1))*
ROW($1:$19),0),ROW($1:$19))+1,1)*10^ROW($1:$19)/10)</f>
        <v>15</v>
      </c>
      <c r="L772">
        <f>SUMPRODUCT(MID(0&amp;feed!L577,LARGE(INDEX(ISNUMBER(--MID(feed!L577,ROW($1:$19),1))*
ROW($1:$19),0),ROW($1:$19))+1,1)*10^ROW($1:$19)/10)</f>
        <v>3</v>
      </c>
      <c r="M772" t="str">
        <f>feed!M577</f>
        <v>Central Planning</v>
      </c>
      <c r="N772">
        <f>SUMPRODUCT(MID(0&amp;feed!N577,LARGE(INDEX(ISNUMBER(--MID(feed!N577,ROW($1:$5),1))*
ROW($1:$5),0),ROW($1:$5))+1,1)*10^ROW($1:$5)/10)</f>
        <v>1051</v>
      </c>
      <c r="O772">
        <f>SUMPRODUCT(MID(0&amp;feed!O577,LARGE(INDEX(ISNUMBER(--MID(feed!O577,ROW($1:$5),1))*
ROW($1:$5),0),ROW($1:$5))+1,1)*10^ROW($1:$5)/10)</f>
        <v>195</v>
      </c>
      <c r="P772" t="str">
        <f>feed!P577</f>
        <v>Untapped</v>
      </c>
      <c r="Q772">
        <f>IF(P772=0,40, IF(P772="Depleted",0, IF(P772="Near Depletion",10, IF(P772="Plentiful",70, IF(P772="Untapped",90,"Error")))))</f>
        <v>90</v>
      </c>
      <c r="R772" t="str">
        <f>feed!Q577</f>
        <v>Mediocre</v>
      </c>
      <c r="S772">
        <f>IF(R772="None",0, IF(R772="Meagre",1.5, IF(R772="Small",3, IF(R772="Mediocre",4.5, IF(R772="Somewhat Large",6, IF(R772="Large",7.5, IF(R772="Powerful",9, IF(R772="Very Powerful",10,"Error"))))))))</f>
        <v>4.5</v>
      </c>
      <c r="T772" t="str">
        <f>feed!R577</f>
        <v>Amazonia</v>
      </c>
      <c r="U772" t="str">
        <f>feed!S577</f>
        <v>Soviet Union</v>
      </c>
      <c r="V772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27430</v>
      </c>
      <c r="W772" t="str">
        <f>feed!U577</f>
        <v>http://blocgame.com/stats.php?id=65065</v>
      </c>
      <c r="X772" s="4">
        <f>SUMPRODUCT(MID(0&amp;feed!V577,LARGE(INDEX(ISNUMBER(--MID(feed!V577,ROW($1:$5),1))*
ROW($1:$5),0),ROW($1:$5))+1,1)*10^ROW($1:$5)/10)</f>
        <v>0</v>
      </c>
      <c r="Y772">
        <f>feed!W577</f>
        <v>0</v>
      </c>
      <c r="Z772" s="4">
        <f>V772-H772*750-K772*375-L772*375</f>
        <v>19930</v>
      </c>
      <c r="AA772" s="8">
        <f>V772/N772</f>
        <v>26.098953377735491</v>
      </c>
      <c r="AB772" s="4">
        <f>N772/6</f>
        <v>175.16666666666666</v>
      </c>
      <c r="AC772" s="4">
        <f>V772/6</f>
        <v>4571.666666666667</v>
      </c>
    </row>
    <row r="773" spans="1:29" hidden="1" x14ac:dyDescent="0.25">
      <c r="A773" t="str">
        <f>feed!A604</f>
        <v>Yamada</v>
      </c>
      <c r="B773" t="str">
        <f>feed!B604</f>
        <v>Yamazaki</v>
      </c>
      <c r="C773" t="str">
        <f>feed!C604</f>
        <v>Celestial Beingsï¿½</v>
      </c>
      <c r="D773">
        <f>SUMPRODUCT(MID(0&amp;feed!D604,LARGE(INDEX(ISNUMBER(--MID(feed!D604,ROW($1:$19),1))*
ROW($1:$19),0),ROW($1:$19))+1,1)*10^ROW($1:$19)/10)</f>
        <v>10</v>
      </c>
      <c r="E773">
        <f>SUMPRODUCT(MID(0&amp;feed!E604,LARGE(INDEX(ISNUMBER(--MID(feed!E604,ROW($1:$19),1))*
ROW($1:$19),0),ROW($1:$19))+1,1)*10^ROW($1:$19)/10)</f>
        <v>0</v>
      </c>
      <c r="F773" t="str">
        <f>feed!F604</f>
        <v>Second World War surplus</v>
      </c>
      <c r="G773" t="str">
        <f>feed!G604</f>
        <v>Normal</v>
      </c>
      <c r="H773">
        <f>SUMPRODUCT(MID(0&amp;feed!H604,LARGE(INDEX(ISNUMBER(--MID(feed!H604,ROW($1:$19),1))*
ROW($1:$19),0),ROW($1:$19))+1,1)*10^ROW($1:$19)/10)</f>
        <v>1</v>
      </c>
      <c r="I773" t="str">
        <f>feed!I604</f>
        <v>Undisciplined Rabble</v>
      </c>
      <c r="J773">
        <f>SUMPRODUCT(MID(0&amp;feed!J604,LARGE(INDEX(ISNUMBER(--MID(feed!J604,ROW($1:$19),1))*
ROW($1:$19),0),ROW($1:$19))+1,1)*10^ROW($1:$19)/10)</f>
        <v>0</v>
      </c>
      <c r="K773">
        <f>SUMPRODUCT(MID(0&amp;feed!K604,LARGE(INDEX(ISNUMBER(--MID(feed!K604,ROW($1:$19),1))*
ROW($1:$19),0),ROW($1:$19))+1,1)*10^ROW($1:$19)/10)</f>
        <v>9</v>
      </c>
      <c r="L773">
        <f>SUMPRODUCT(MID(0&amp;feed!L604,LARGE(INDEX(ISNUMBER(--MID(feed!L604,ROW($1:$19),1))*
ROW($1:$19),0),ROW($1:$19))+1,1)*10^ROW($1:$19)/10)</f>
        <v>1</v>
      </c>
      <c r="M773" t="str">
        <f>feed!M604</f>
        <v>Central Planning</v>
      </c>
      <c r="N773">
        <f>SUMPRODUCT(MID(0&amp;feed!N604,LARGE(INDEX(ISNUMBER(--MID(feed!N604,ROW($1:$5),1))*
ROW($1:$5),0),ROW($1:$5))+1,1)*10^ROW($1:$5)/10)</f>
        <v>990</v>
      </c>
      <c r="O773">
        <f>SUMPRODUCT(MID(0&amp;feed!O604,LARGE(INDEX(ISNUMBER(--MID(feed!O604,ROW($1:$5),1))*
ROW($1:$5),0),ROW($1:$5))+1,1)*10^ROW($1:$5)/10)</f>
        <v>156</v>
      </c>
      <c r="P773" t="str">
        <f>feed!P604</f>
        <v>Near Depletion</v>
      </c>
      <c r="Q773">
        <f>IF(P773=0,40, IF(P773="Depleted",0, IF(P773="Near Depletion",10, IF(P773="Plentiful",70, IF(P773="Untapped",90,"Error")))))</f>
        <v>10</v>
      </c>
      <c r="R773" t="str">
        <f>feed!Q604</f>
        <v>Somewhat Large</v>
      </c>
      <c r="S773">
        <f>IF(R773="None",0, IF(R773="Meagre",1.5, IF(R773="Small",3, IF(R773="Mediocre",4.5, IF(R773="Somewhat Large",6, IF(R773="Large",7.5, IF(R773="Powerful",9, IF(R773="Very Powerful",10,"Error"))))))))</f>
        <v>6</v>
      </c>
      <c r="T773" t="str">
        <f>feed!R604</f>
        <v>Pacific Rim</v>
      </c>
      <c r="U773" t="str">
        <f>feed!S604</f>
        <v>Soviet Union</v>
      </c>
      <c r="V773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25146</v>
      </c>
      <c r="W773" t="str">
        <f>feed!U604</f>
        <v>http://blocgame.com/stats.php?id=64884</v>
      </c>
      <c r="X773" s="4">
        <f>SUMPRODUCT(MID(0&amp;feed!V604,LARGE(INDEX(ISNUMBER(--MID(feed!V604,ROW($1:$5),1))*
ROW($1:$5),0),ROW($1:$5))+1,1)*10^ROW($1:$5)/10)</f>
        <v>0</v>
      </c>
      <c r="Y773">
        <f>feed!W604</f>
        <v>0</v>
      </c>
      <c r="Z773" s="4">
        <f>V773-H773*750-K773*375-L773*375</f>
        <v>20646</v>
      </c>
      <c r="AA773" s="8">
        <f>V773/N773</f>
        <v>25.4</v>
      </c>
      <c r="AB773" s="4">
        <f>N773/6</f>
        <v>165</v>
      </c>
      <c r="AC773" s="4">
        <f>V773/6</f>
        <v>4191</v>
      </c>
    </row>
    <row r="774" spans="1:29" hidden="1" x14ac:dyDescent="0.25">
      <c r="A774" t="str">
        <f>feed!A322</f>
        <v>Ladina</v>
      </c>
      <c r="B774" t="str">
        <f>feed!B322</f>
        <v>MightyBjï¿½rn</v>
      </c>
      <c r="C774">
        <f>feed!C322</f>
        <v>0</v>
      </c>
      <c r="D774">
        <f>SUMPRODUCT(MID(0&amp;feed!D322,LARGE(INDEX(ISNUMBER(--MID(feed!D322,ROW($1:$19),1))*
ROW($1:$19),0),ROW($1:$19))+1,1)*10^ROW($1:$19)/10)</f>
        <v>3</v>
      </c>
      <c r="E774">
        <f>SUMPRODUCT(MID(0&amp;feed!E322,LARGE(INDEX(ISNUMBER(--MID(feed!E322,ROW($1:$19),1))*
ROW($1:$19),0),ROW($1:$19))+1,1)*10^ROW($1:$19)/10)</f>
        <v>0</v>
      </c>
      <c r="F774" t="str">
        <f>feed!F322</f>
        <v>Korean War surplus</v>
      </c>
      <c r="G774" t="str">
        <f>feed!G322</f>
        <v>Isolated</v>
      </c>
      <c r="H774">
        <f>SUMPRODUCT(MID(0&amp;feed!H322,LARGE(INDEX(ISNUMBER(--MID(feed!H322,ROW($1:$19),1))*
ROW($1:$19),0),ROW($1:$19))+1,1)*10^ROW($1:$19)/10)</f>
        <v>1</v>
      </c>
      <c r="I774" t="str">
        <f>feed!I322</f>
        <v>Poor</v>
      </c>
      <c r="J774">
        <f>SUMPRODUCT(MID(0&amp;feed!J322,LARGE(INDEX(ISNUMBER(--MID(feed!J322,ROW($1:$19),1))*
ROW($1:$19),0),ROW($1:$19))+1,1)*10^ROW($1:$19)/10)</f>
        <v>0</v>
      </c>
      <c r="K774">
        <f>SUMPRODUCT(MID(0&amp;feed!K322,LARGE(INDEX(ISNUMBER(--MID(feed!K322,ROW($1:$19),1))*
ROW($1:$19),0),ROW($1:$19))+1,1)*10^ROW($1:$19)/10)</f>
        <v>26</v>
      </c>
      <c r="L774">
        <f>SUMPRODUCT(MID(0&amp;feed!L322,LARGE(INDEX(ISNUMBER(--MID(feed!L322,ROW($1:$19),1))*
ROW($1:$19),0),ROW($1:$19))+1,1)*10^ROW($1:$19)/10)</f>
        <v>2</v>
      </c>
      <c r="M774" t="str">
        <f>feed!M322</f>
        <v>Central Planning</v>
      </c>
      <c r="N774">
        <f>SUMPRODUCT(MID(0&amp;feed!N322,LARGE(INDEX(ISNUMBER(--MID(feed!N322,ROW($1:$5),1))*
ROW($1:$5),0),ROW($1:$5))+1,1)*10^ROW($1:$5)/10)</f>
        <v>1959</v>
      </c>
      <c r="O774">
        <f>SUMPRODUCT(MID(0&amp;feed!O322,LARGE(INDEX(ISNUMBER(--MID(feed!O322,ROW($1:$5),1))*
ROW($1:$5),0),ROW($1:$5))+1,1)*10^ROW($1:$5)/10)</f>
        <v>19</v>
      </c>
      <c r="P774">
        <f>feed!P322</f>
        <v>0</v>
      </c>
      <c r="Q774">
        <f>IF(P774=0,40, IF(P774="Depleted",0, IF(P774="Near Depletion",10, IF(P774="Plentiful",70, IF(P774="Untapped",90,"Error")))))</f>
        <v>40</v>
      </c>
      <c r="R774" t="str">
        <f>feed!Q322</f>
        <v>Small</v>
      </c>
      <c r="S774">
        <f>IF(R774="None",0, IF(R774="Meagre",1.5, IF(R774="Small",3, IF(R774="Mediocre",4.5, IF(R774="Somewhat Large",6, IF(R774="Large",7.5, IF(R774="Powerful",9, IF(R774="Very Powerful",10,"Error"))))))))</f>
        <v>3</v>
      </c>
      <c r="T774" t="str">
        <f>feed!R322</f>
        <v>Caribbean</v>
      </c>
      <c r="U774" t="str">
        <f>feed!S322</f>
        <v>Soviet Union</v>
      </c>
      <c r="V774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49749</v>
      </c>
      <c r="W774" t="str">
        <f>feed!U322</f>
        <v>http://blocgame.com/stats.php?id=62936</v>
      </c>
      <c r="X774" s="4">
        <f>SUMPRODUCT(MID(0&amp;feed!V322,LARGE(INDEX(ISNUMBER(--MID(feed!V322,ROW($1:$5),1))*
ROW($1:$5),0),ROW($1:$5))+1,1)*10^ROW($1:$5)/10)</f>
        <v>0</v>
      </c>
      <c r="Y774">
        <f>feed!W322</f>
        <v>0</v>
      </c>
      <c r="Z774" s="4">
        <f>V774-H774*750-K774*375-L774*375</f>
        <v>38499</v>
      </c>
      <c r="AA774" s="8">
        <f>V774/N774</f>
        <v>25.395099540581931</v>
      </c>
      <c r="AB774" s="4">
        <f>N774/6</f>
        <v>326.5</v>
      </c>
      <c r="AC774" s="4">
        <f>V774/6</f>
        <v>8291.5</v>
      </c>
    </row>
    <row r="775" spans="1:29" hidden="1" x14ac:dyDescent="0.25">
      <c r="A775" t="str">
        <f>feed!A401</f>
        <v>British Egypt</v>
      </c>
      <c r="B775" t="str">
        <f>feed!B401</f>
        <v>Montgomery</v>
      </c>
      <c r="C775" t="str">
        <f>feed!C401</f>
        <v>Brotherhood of Nod</v>
      </c>
      <c r="D775">
        <f>SUMPRODUCT(MID(0&amp;feed!D401,LARGE(INDEX(ISNUMBER(--MID(feed!D401,ROW($1:$19),1))*
ROW($1:$19),0),ROW($1:$19))+1,1)*10^ROW($1:$19)/10)</f>
        <v>26</v>
      </c>
      <c r="E775">
        <f>SUMPRODUCT(MID(0&amp;feed!E401,LARGE(INDEX(ISNUMBER(--MID(feed!E401,ROW($1:$19),1))*
ROW($1:$19),0),ROW($1:$19))+1,1)*10^ROW($1:$19)/10)</f>
        <v>0</v>
      </c>
      <c r="F775" t="str">
        <f>feed!F401</f>
        <v>Second World War surplus</v>
      </c>
      <c r="G775" t="str">
        <f>feed!G401</f>
        <v>Good</v>
      </c>
      <c r="H775">
        <f>SUMPRODUCT(MID(0&amp;feed!H401,LARGE(INDEX(ISNUMBER(--MID(feed!H401,ROW($1:$19),1))*
ROW($1:$19),0),ROW($1:$19))+1,1)*10^ROW($1:$19)/10)</f>
        <v>1</v>
      </c>
      <c r="I775" t="str">
        <f>feed!I401</f>
        <v>Elite</v>
      </c>
      <c r="J775">
        <f>SUMPRODUCT(MID(0&amp;feed!J401,LARGE(INDEX(ISNUMBER(--MID(feed!J401,ROW($1:$19),1))*
ROW($1:$19),0),ROW($1:$19))+1,1)*10^ROW($1:$19)/10)</f>
        <v>0</v>
      </c>
      <c r="K775">
        <f>SUMPRODUCT(MID(0&amp;feed!K401,LARGE(INDEX(ISNUMBER(--MID(feed!K401,ROW($1:$19),1))*
ROW($1:$19),0),ROW($1:$19))+1,1)*10^ROW($1:$19)/10)</f>
        <v>22</v>
      </c>
      <c r="L775">
        <f>SUMPRODUCT(MID(0&amp;feed!L401,LARGE(INDEX(ISNUMBER(--MID(feed!L401,ROW($1:$19),1))*
ROW($1:$19),0),ROW($1:$19))+1,1)*10^ROW($1:$19)/10)</f>
        <v>13</v>
      </c>
      <c r="M775" t="str">
        <f>feed!M401</f>
        <v>Mixed Economy</v>
      </c>
      <c r="N775">
        <f>SUMPRODUCT(MID(0&amp;feed!N401,LARGE(INDEX(ISNUMBER(--MID(feed!N401,ROW($1:$5),1))*
ROW($1:$5),0),ROW($1:$5))+1,1)*10^ROW($1:$5)/10)</f>
        <v>1646</v>
      </c>
      <c r="O775">
        <f>SUMPRODUCT(MID(0&amp;feed!O401,LARGE(INDEX(ISNUMBER(--MID(feed!O401,ROW($1:$5),1))*
ROW($1:$5),0),ROW($1:$5))+1,1)*10^ROW($1:$5)/10)</f>
        <v>2280</v>
      </c>
      <c r="P775" t="str">
        <f>feed!P401</f>
        <v>Depleted</v>
      </c>
      <c r="Q775">
        <f>IF(P775=0,40, IF(P775="Depleted",0, IF(P775="Near Depletion",10, IF(P775="Plentiful",70, IF(P775="Untapped",90,"Error")))))</f>
        <v>0</v>
      </c>
      <c r="R775" t="str">
        <f>feed!Q401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feed!R401</f>
        <v>Egypt</v>
      </c>
      <c r="U775" t="str">
        <f>feed!S401</f>
        <v>Soviet Union</v>
      </c>
      <c r="V775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39778</v>
      </c>
      <c r="W775" t="str">
        <f>feed!U401</f>
        <v>http://blocgame.com/stats.php?id=45596</v>
      </c>
      <c r="X775" s="4">
        <f>SUMPRODUCT(MID(0&amp;feed!V401,LARGE(INDEX(ISNUMBER(--MID(feed!V401,ROW($1:$5),1))*
ROW($1:$5),0),ROW($1:$5))+1,1)*10^ROW($1:$5)/10)</f>
        <v>0</v>
      </c>
      <c r="Y775">
        <f>feed!W401</f>
        <v>0</v>
      </c>
      <c r="Z775" s="4">
        <f>V775-H775*750-K775*375-L775*375</f>
        <v>25903</v>
      </c>
      <c r="AA775" s="8">
        <f>V775/N775</f>
        <v>24.166464155528555</v>
      </c>
      <c r="AB775" s="4">
        <f>N775/6</f>
        <v>274.33333333333331</v>
      </c>
      <c r="AC775" s="4">
        <f>V775/6</f>
        <v>6629.666666666667</v>
      </c>
    </row>
    <row r="776" spans="1:29" hidden="1" x14ac:dyDescent="0.25">
      <c r="A776" t="str">
        <f>feed!A307</f>
        <v>Octobia</v>
      </c>
      <c r="B776" t="str">
        <f>feed!B307</f>
        <v>Octo</v>
      </c>
      <c r="C776" t="str">
        <f>feed!C307</f>
        <v>SPQR</v>
      </c>
      <c r="D776">
        <f>SUMPRODUCT(MID(0&amp;feed!D307,LARGE(INDEX(ISNUMBER(--MID(feed!D307,ROW($1:$19),1))*
ROW($1:$19),0),ROW($1:$19))+1,1)*10^ROW($1:$19)/10)</f>
        <v>93</v>
      </c>
      <c r="E776">
        <f>SUMPRODUCT(MID(0&amp;feed!E307,LARGE(INDEX(ISNUMBER(--MID(feed!E307,ROW($1:$19),1))*
ROW($1:$19),0),ROW($1:$19))+1,1)*10^ROW($1:$19)/10)</f>
        <v>0</v>
      </c>
      <c r="F776" t="str">
        <f>feed!F307</f>
        <v>Korean War surplus</v>
      </c>
      <c r="G776" t="str">
        <f>feed!G307</f>
        <v>Nice</v>
      </c>
      <c r="H776">
        <f>SUMPRODUCT(MID(0&amp;feed!H307,LARGE(INDEX(ISNUMBER(--MID(feed!H307,ROW($1:$19),1))*
ROW($1:$19),0),ROW($1:$19))+1,1)*10^ROW($1:$19)/10)</f>
        <v>1</v>
      </c>
      <c r="I776" t="str">
        <f>feed!I307</f>
        <v>Elite</v>
      </c>
      <c r="J776">
        <f>SUMPRODUCT(MID(0&amp;feed!J307,LARGE(INDEX(ISNUMBER(--MID(feed!J307,ROW($1:$19),1))*
ROW($1:$19),0),ROW($1:$19))+1,1)*10^ROW($1:$19)/10)</f>
        <v>0</v>
      </c>
      <c r="K776">
        <f>SUMPRODUCT(MID(0&amp;feed!K307,LARGE(INDEX(ISNUMBER(--MID(feed!K307,ROW($1:$19),1))*
ROW($1:$19),0),ROW($1:$19))+1,1)*10^ROW($1:$19)/10)</f>
        <v>10</v>
      </c>
      <c r="L776">
        <f>SUMPRODUCT(MID(0&amp;feed!L307,LARGE(INDEX(ISNUMBER(--MID(feed!L307,ROW($1:$19),1))*
ROW($1:$19),0),ROW($1:$19))+1,1)*10^ROW($1:$19)/10)</f>
        <v>15</v>
      </c>
      <c r="M776" t="str">
        <f>feed!M307</f>
        <v>Central Planning</v>
      </c>
      <c r="N776">
        <f>SUMPRODUCT(MID(0&amp;feed!N307,LARGE(INDEX(ISNUMBER(--MID(feed!N307,ROW($1:$5),1))*
ROW($1:$5),0),ROW($1:$5))+1,1)*10^ROW($1:$5)/10)</f>
        <v>2035</v>
      </c>
      <c r="O776">
        <f>SUMPRODUCT(MID(0&amp;feed!O307,LARGE(INDEX(ISNUMBER(--MID(feed!O307,ROW($1:$5),1))*
ROW($1:$5),0),ROW($1:$5))+1,1)*10^ROW($1:$5)/10)</f>
        <v>3893</v>
      </c>
      <c r="P776" t="str">
        <f>feed!P307</f>
        <v>Near Depletion</v>
      </c>
      <c r="Q776">
        <f>IF(P776=0,40, IF(P776="Depleted",0, IF(P776="Near Depletion",10, IF(P776="Plentiful",70, IF(P776="Untapped",90,"Error")))))</f>
        <v>10</v>
      </c>
      <c r="R776" t="str">
        <f>feed!Q307</f>
        <v>Small</v>
      </c>
      <c r="S776">
        <f>IF(R776="None",0, IF(R776="Meagre",1.5, IF(R776="Small",3, IF(R776="Mediocre",4.5, IF(R776="Somewhat Large",6, IF(R776="Large",7.5, IF(R776="Powerful",9, IF(R776="Very Powerful",10,"Error"))))))))</f>
        <v>3</v>
      </c>
      <c r="T776" t="str">
        <f>feed!R307</f>
        <v>Arabia</v>
      </c>
      <c r="U776" t="str">
        <f>feed!S307</f>
        <v>Soviet Union</v>
      </c>
      <c r="V776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40836</v>
      </c>
      <c r="W776" t="str">
        <f>feed!U307</f>
        <v>http://blocgame.com/stats.php?id=61272</v>
      </c>
      <c r="X776" s="4">
        <f>SUMPRODUCT(MID(0&amp;feed!V307,LARGE(INDEX(ISNUMBER(--MID(feed!V307,ROW($1:$5),1))*
ROW($1:$5),0),ROW($1:$5))+1,1)*10^ROW($1:$5)/10)</f>
        <v>0</v>
      </c>
      <c r="Y776">
        <f>feed!W307</f>
        <v>0</v>
      </c>
      <c r="Z776" s="4">
        <f>V776-H776*750-K776*375-L776*375</f>
        <v>30711</v>
      </c>
      <c r="AA776" s="8">
        <f>V776/N776</f>
        <v>20.066830466830467</v>
      </c>
      <c r="AB776" s="4">
        <f>N776/6</f>
        <v>339.16666666666669</v>
      </c>
      <c r="AC776" s="4">
        <f>V776/6</f>
        <v>6806</v>
      </c>
    </row>
    <row r="777" spans="1:29" hidden="1" x14ac:dyDescent="0.25">
      <c r="A777" t="str">
        <f>feed!A588</f>
        <v>BULWELL</v>
      </c>
      <c r="B777" t="str">
        <f>feed!B588</f>
        <v>TWBBULWELL</v>
      </c>
      <c r="C777" t="str">
        <f>feed!C588</f>
        <v>The Order</v>
      </c>
      <c r="D777">
        <f>SUMPRODUCT(MID(0&amp;feed!D588,LARGE(INDEX(ISNUMBER(--MID(feed!D588,ROW($1:$19),1))*
ROW($1:$19),0),ROW($1:$19))+1,1)*10^ROW($1:$19)/10)</f>
        <v>20</v>
      </c>
      <c r="E777">
        <f>SUMPRODUCT(MID(0&amp;feed!E588,LARGE(INDEX(ISNUMBER(--MID(feed!E588,ROW($1:$19),1))*
ROW($1:$19),0),ROW($1:$19))+1,1)*10^ROW($1:$19)/10)</f>
        <v>0</v>
      </c>
      <c r="F777" t="str">
        <f>feed!F588</f>
        <v>Second World War surplus</v>
      </c>
      <c r="G777" t="str">
        <f>feed!G588</f>
        <v>Gandhi-like</v>
      </c>
      <c r="H777">
        <f>SUMPRODUCT(MID(0&amp;feed!H588,LARGE(INDEX(ISNUMBER(--MID(feed!H588,ROW($1:$19),1))*
ROW($1:$19),0),ROW($1:$19))+1,1)*10^ROW($1:$19)/10)</f>
        <v>1</v>
      </c>
      <c r="I777" t="str">
        <f>feed!I588</f>
        <v>Good</v>
      </c>
      <c r="J777">
        <f>SUMPRODUCT(MID(0&amp;feed!J588,LARGE(INDEX(ISNUMBER(--MID(feed!J588,ROW($1:$19),1))*
ROW($1:$19),0),ROW($1:$19))+1,1)*10^ROW($1:$19)/10)</f>
        <v>0</v>
      </c>
      <c r="K777">
        <f>SUMPRODUCT(MID(0&amp;feed!K588,LARGE(INDEX(ISNUMBER(--MID(feed!K588,ROW($1:$19),1))*
ROW($1:$19),0),ROW($1:$19))+1,1)*10^ROW($1:$19)/10)</f>
        <v>11</v>
      </c>
      <c r="L777">
        <f>SUMPRODUCT(MID(0&amp;feed!L588,LARGE(INDEX(ISNUMBER(--MID(feed!L588,ROW($1:$19),1))*
ROW($1:$19),0),ROW($1:$19))+1,1)*10^ROW($1:$19)/10)</f>
        <v>8</v>
      </c>
      <c r="M777" t="str">
        <f>feed!M588</f>
        <v>Central Planning</v>
      </c>
      <c r="N777">
        <f>SUMPRODUCT(MID(0&amp;feed!N588,LARGE(INDEX(ISNUMBER(--MID(feed!N588,ROW($1:$5),1))*
ROW($1:$5),0),ROW($1:$5))+1,1)*10^ROW($1:$5)/10)</f>
        <v>1024</v>
      </c>
      <c r="O777">
        <f>SUMPRODUCT(MID(0&amp;feed!O588,LARGE(INDEX(ISNUMBER(--MID(feed!O588,ROW($1:$5),1))*
ROW($1:$5),0),ROW($1:$5))+1,1)*10^ROW($1:$5)/10)</f>
        <v>389</v>
      </c>
      <c r="P777" t="str">
        <f>feed!P588</f>
        <v>Untapped</v>
      </c>
      <c r="Q777">
        <f>IF(P777=0,40, IF(P777="Depleted",0, IF(P777="Near Depletion",10, IF(P777="Plentiful",70, IF(P777="Untapped",90,"Error")))))</f>
        <v>90</v>
      </c>
      <c r="R777" t="str">
        <f>feed!Q588</f>
        <v>Mediocre</v>
      </c>
      <c r="S777">
        <f>IF(R777="None",0, IF(R777="Meagre",1.5, IF(R777="Small",3, IF(R777="Mediocre",4.5, IF(R777="Somewhat Large",6, IF(R777="Large",7.5, IF(R777="Powerful",9, IF(R777="Very Powerful",10,"Error"))))))))</f>
        <v>4.5</v>
      </c>
      <c r="T777" t="str">
        <f>feed!R588</f>
        <v>China</v>
      </c>
      <c r="U777" t="str">
        <f>feed!S588</f>
        <v>United States</v>
      </c>
      <c r="V77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19285</v>
      </c>
      <c r="W777" t="str">
        <f>feed!U588</f>
        <v>http://blocgame.com/stats.php?id=64946</v>
      </c>
      <c r="X777" s="4">
        <f>SUMPRODUCT(MID(0&amp;feed!V588,LARGE(INDEX(ISNUMBER(--MID(feed!V588,ROW($1:$5),1))*
ROW($1:$5),0),ROW($1:$5))+1,1)*10^ROW($1:$5)/10)</f>
        <v>0</v>
      </c>
      <c r="Y777">
        <f>feed!W588</f>
        <v>0</v>
      </c>
      <c r="Z777" s="4">
        <f>V777-H777*750-K777*375-L777*375</f>
        <v>11410</v>
      </c>
      <c r="AA777" s="8">
        <f>V777/N777</f>
        <v>18.8330078125</v>
      </c>
      <c r="AB777" s="4">
        <f>N777/6</f>
        <v>170.66666666666666</v>
      </c>
      <c r="AC777" s="4">
        <f>V777/6</f>
        <v>3214.1666666666665</v>
      </c>
    </row>
    <row r="778" spans="1:29" hidden="1" x14ac:dyDescent="0.25">
      <c r="A778" t="str">
        <f>feed!A698</f>
        <v>Ardrieireann</v>
      </c>
      <c r="B778" t="str">
        <f>feed!B698</f>
        <v>Great ONeill</v>
      </c>
      <c r="C778">
        <f>feed!C698</f>
        <v>0</v>
      </c>
      <c r="D778">
        <f>SUMPRODUCT(MID(0&amp;feed!D698,LARGE(INDEX(ISNUMBER(--MID(feed!D698,ROW($1:$19),1))*
ROW($1:$19),0),ROW($1:$19))+1,1)*10^ROW($1:$19)/10)</f>
        <v>21</v>
      </c>
      <c r="E778">
        <f>SUMPRODUCT(MID(0&amp;feed!E698,LARGE(INDEX(ISNUMBER(--MID(feed!E698,ROW($1:$19),1))*
ROW($1:$19),0),ROW($1:$19))+1,1)*10^ROW($1:$19)/10)</f>
        <v>0</v>
      </c>
      <c r="F778" t="str">
        <f>feed!F698</f>
        <v>Second World War surplus</v>
      </c>
      <c r="G778" t="str">
        <f>feed!G698</f>
        <v>Gandhi-like</v>
      </c>
      <c r="H778">
        <f>SUMPRODUCT(MID(0&amp;feed!H698,LARGE(INDEX(ISNUMBER(--MID(feed!H698,ROW($1:$19),1))*
ROW($1:$19),0),ROW($1:$19))+1,1)*10^ROW($1:$19)/10)</f>
        <v>1</v>
      </c>
      <c r="I778" t="str">
        <f>feed!I698</f>
        <v>Elite</v>
      </c>
      <c r="J778">
        <f>SUMPRODUCT(MID(0&amp;feed!J698,LARGE(INDEX(ISNUMBER(--MID(feed!J698,ROW($1:$19),1))*
ROW($1:$19),0),ROW($1:$19))+1,1)*10^ROW($1:$19)/10)</f>
        <v>0</v>
      </c>
      <c r="K778">
        <f>SUMPRODUCT(MID(0&amp;feed!K698,LARGE(INDEX(ISNUMBER(--MID(feed!K698,ROW($1:$19),1))*
ROW($1:$19),0),ROW($1:$19))+1,1)*10^ROW($1:$19)/10)</f>
        <v>3</v>
      </c>
      <c r="L778">
        <f>SUMPRODUCT(MID(0&amp;feed!L698,LARGE(INDEX(ISNUMBER(--MID(feed!L698,ROW($1:$19),1))*
ROW($1:$19),0),ROW($1:$19))+1,1)*10^ROW($1:$19)/10)</f>
        <v>3</v>
      </c>
      <c r="M778" t="str">
        <f>feed!M698</f>
        <v>Central Planning</v>
      </c>
      <c r="N778">
        <f>SUMPRODUCT(MID(0&amp;feed!N698,LARGE(INDEX(ISNUMBER(--MID(feed!N698,ROW($1:$5),1))*
ROW($1:$5),0),ROW($1:$5))+1,1)*10^ROW($1:$5)/10)</f>
        <v>815</v>
      </c>
      <c r="O778">
        <f>SUMPRODUCT(MID(0&amp;feed!O698,LARGE(INDEX(ISNUMBER(--MID(feed!O698,ROW($1:$5),1))*
ROW($1:$5),0),ROW($1:$5))+1,1)*10^ROW($1:$5)/10)</f>
        <v>2963</v>
      </c>
      <c r="P778">
        <f>feed!P698</f>
        <v>0</v>
      </c>
      <c r="Q778">
        <f>IF(P778=0,40, IF(P778="Depleted",0, IF(P778="Near Depletion",10, IF(P778="Plentiful",70, IF(P778="Untapped",90,"Error")))))</f>
        <v>40</v>
      </c>
      <c r="R778" t="str">
        <f>feed!Q698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feed!R698</f>
        <v>Mesopotamia</v>
      </c>
      <c r="U778" t="str">
        <f>feed!S698</f>
        <v>Soviet Union</v>
      </c>
      <c r="V77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13771</v>
      </c>
      <c r="W778" t="str">
        <f>feed!U698</f>
        <v>http://blocgame.com/stats.php?id=65133</v>
      </c>
      <c r="X778" s="4">
        <f>SUMPRODUCT(MID(0&amp;feed!V698,LARGE(INDEX(ISNUMBER(--MID(feed!V698,ROW($1:$5),1))*
ROW($1:$5),0),ROW($1:$5))+1,1)*10^ROW($1:$5)/10)</f>
        <v>0</v>
      </c>
      <c r="Y778">
        <f>feed!W698</f>
        <v>0</v>
      </c>
      <c r="Z778" s="4">
        <f>V778-H778*750-K778*375-L778*375</f>
        <v>10771</v>
      </c>
      <c r="AA778" s="8">
        <f>V778/N778</f>
        <v>16.896932515337422</v>
      </c>
      <c r="AB778" s="4">
        <f>N778/6</f>
        <v>135.83333333333334</v>
      </c>
      <c r="AC778" s="4">
        <f>V778/6</f>
        <v>2295.1666666666665</v>
      </c>
    </row>
    <row r="779" spans="1:29" hidden="1" x14ac:dyDescent="0.25">
      <c r="A779" t="str">
        <f>feed!A315</f>
        <v>East Takistan</v>
      </c>
      <c r="B779" t="str">
        <f>feed!B315</f>
        <v>Sheepshagger</v>
      </c>
      <c r="C779" t="str">
        <f>feed!C315</f>
        <v>Socialist Arab Union</v>
      </c>
      <c r="D779">
        <f>SUMPRODUCT(MID(0&amp;feed!D315,LARGE(INDEX(ISNUMBER(--MID(feed!D315,ROW($1:$19),1))*
ROW($1:$19),0),ROW($1:$19))+1,1)*10^ROW($1:$19)/10)</f>
        <v>31</v>
      </c>
      <c r="E779">
        <f>SUMPRODUCT(MID(0&amp;feed!E315,LARGE(INDEX(ISNUMBER(--MID(feed!E315,ROW($1:$19),1))*
ROW($1:$19),0),ROW($1:$19))+1,1)*10^ROW($1:$19)/10)</f>
        <v>0</v>
      </c>
      <c r="F779" t="str">
        <f>feed!F315</f>
        <v>Second World War surplus</v>
      </c>
      <c r="G779" t="str">
        <f>feed!G315</f>
        <v>Gandhi-like</v>
      </c>
      <c r="H779">
        <f>SUMPRODUCT(MID(0&amp;feed!H315,LARGE(INDEX(ISNUMBER(--MID(feed!H315,ROW($1:$19),1))*
ROW($1:$19),0),ROW($1:$19))+1,1)*10^ROW($1:$19)/10)</f>
        <v>1</v>
      </c>
      <c r="I779" t="str">
        <f>feed!I315</f>
        <v>Standard</v>
      </c>
      <c r="J779">
        <f>SUMPRODUCT(MID(0&amp;feed!J315,LARGE(INDEX(ISNUMBER(--MID(feed!J315,ROW($1:$19),1))*
ROW($1:$19),0),ROW($1:$19))+1,1)*10^ROW($1:$19)/10)</f>
        <v>0</v>
      </c>
      <c r="K779">
        <f>SUMPRODUCT(MID(0&amp;feed!K315,LARGE(INDEX(ISNUMBER(--MID(feed!K315,ROW($1:$19),1))*
ROW($1:$19),0),ROW($1:$19))+1,1)*10^ROW($1:$19)/10)</f>
        <v>11</v>
      </c>
      <c r="L779">
        <f>SUMPRODUCT(MID(0&amp;feed!L315,LARGE(INDEX(ISNUMBER(--MID(feed!L315,ROW($1:$19),1))*
ROW($1:$19),0),ROW($1:$19))+1,1)*10^ROW($1:$19)/10)</f>
        <v>3</v>
      </c>
      <c r="M779" t="str">
        <f>feed!M315</f>
        <v>Central Planning</v>
      </c>
      <c r="N779">
        <f>SUMPRODUCT(MID(0&amp;feed!N315,LARGE(INDEX(ISNUMBER(--MID(feed!N315,ROW($1:$5),1))*
ROW($1:$5),0),ROW($1:$5))+1,1)*10^ROW($1:$5)/10)</f>
        <v>1996</v>
      </c>
      <c r="O779">
        <f>SUMPRODUCT(MID(0&amp;feed!O315,LARGE(INDEX(ISNUMBER(--MID(feed!O315,ROW($1:$5),1))*
ROW($1:$5),0),ROW($1:$5))+1,1)*10^ROW($1:$5)/10)</f>
        <v>1353</v>
      </c>
      <c r="P779" t="str">
        <f>feed!P315</f>
        <v>Plentiful</v>
      </c>
      <c r="Q779">
        <f>IF(P779=0,40, IF(P779="Depleted",0, IF(P779="Near Depletion",10, IF(P779="Plentiful",70, IF(P779="Untapped",90,"Error")))))</f>
        <v>70</v>
      </c>
      <c r="R779" t="str">
        <f>feed!Q315</f>
        <v>Mediocre</v>
      </c>
      <c r="S779">
        <f>IF(R779="None",0, IF(R779="Meagre",1.5, IF(R779="Small",3, IF(R779="Mediocre",4.5, IF(R779="Somewhat Large",6, IF(R779="Large",7.5, IF(R779="Powerful",9, IF(R779="Very Powerful",10,"Error"))))))))</f>
        <v>4.5</v>
      </c>
      <c r="T779" t="str">
        <f>feed!R315</f>
        <v>Arabia</v>
      </c>
      <c r="U779" t="str">
        <f>feed!S315</f>
        <v>Soviet Union</v>
      </c>
      <c r="V779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14969</v>
      </c>
      <c r="W779" t="str">
        <f>feed!U315</f>
        <v>http://blocgame.com/stats.php?id=58950</v>
      </c>
      <c r="X779" s="4">
        <f>SUMPRODUCT(MID(0&amp;feed!V315,LARGE(INDEX(ISNUMBER(--MID(feed!V315,ROW($1:$5),1))*
ROW($1:$5),0),ROW($1:$5))+1,1)*10^ROW($1:$5)/10)</f>
        <v>0</v>
      </c>
      <c r="Y779">
        <f>feed!W315</f>
        <v>0</v>
      </c>
      <c r="Z779" s="4">
        <f>V779-H779*750-K779*375-L779*375</f>
        <v>8969</v>
      </c>
      <c r="AA779" s="8">
        <f>V779/N779</f>
        <v>7.4994989979959916</v>
      </c>
      <c r="AB779" s="4">
        <f>N779/6</f>
        <v>332.66666666666669</v>
      </c>
      <c r="AC779" s="4">
        <f>V779/6</f>
        <v>2494.8333333333335</v>
      </c>
    </row>
    <row r="780" spans="1:29" hidden="1" x14ac:dyDescent="0.25">
      <c r="A780" t="str">
        <f>feed!A363</f>
        <v>Dissapointment</v>
      </c>
      <c r="B780" t="str">
        <f>feed!B363</f>
        <v>El Jefe 2.0</v>
      </c>
      <c r="C780">
        <f>feed!C363</f>
        <v>0</v>
      </c>
      <c r="D780">
        <f>SUMPRODUCT(MID(0&amp;feed!D363,LARGE(INDEX(ISNUMBER(--MID(feed!D363,ROW($1:$19),1))*
ROW($1:$19),0),ROW($1:$19))+1,1)*10^ROW($1:$19)/10)</f>
        <v>31</v>
      </c>
      <c r="E780">
        <f>SUMPRODUCT(MID(0&amp;feed!E363,LARGE(INDEX(ISNUMBER(--MID(feed!E363,ROW($1:$19),1))*
ROW($1:$19),0),ROW($1:$19))+1,1)*10^ROW($1:$19)/10)</f>
        <v>0</v>
      </c>
      <c r="F780" t="str">
        <f>feed!F363</f>
        <v>First World War surplus</v>
      </c>
      <c r="G780" t="str">
        <f>feed!G363</f>
        <v>Angelic</v>
      </c>
      <c r="H780">
        <f>SUMPRODUCT(MID(0&amp;feed!H363,LARGE(INDEX(ISNUMBER(--MID(feed!H363,ROW($1:$19),1))*
ROW($1:$19),0),ROW($1:$19))+1,1)*10^ROW($1:$19)/10)</f>
        <v>1</v>
      </c>
      <c r="I780" t="str">
        <f>feed!I363</f>
        <v>Elite</v>
      </c>
      <c r="J780">
        <f>SUMPRODUCT(MID(0&amp;feed!J363,LARGE(INDEX(ISNUMBER(--MID(feed!J363,ROW($1:$19),1))*
ROW($1:$19),0),ROW($1:$19))+1,1)*10^ROW($1:$19)/10)</f>
        <v>0</v>
      </c>
      <c r="K780">
        <f>SUMPRODUCT(MID(0&amp;feed!K363,LARGE(INDEX(ISNUMBER(--MID(feed!K363,ROW($1:$19),1))*
ROW($1:$19),0),ROW($1:$19))+1,1)*10^ROW($1:$19)/10)</f>
        <v>8</v>
      </c>
      <c r="L780">
        <f>SUMPRODUCT(MID(0&amp;feed!L363,LARGE(INDEX(ISNUMBER(--MID(feed!L363,ROW($1:$19),1))*
ROW($1:$19),0),ROW($1:$19))+1,1)*10^ROW($1:$19)/10)</f>
        <v>4</v>
      </c>
      <c r="M780" t="str">
        <f>feed!M363</f>
        <v>Central Planning</v>
      </c>
      <c r="N780">
        <f>SUMPRODUCT(MID(0&amp;feed!N363,LARGE(INDEX(ISNUMBER(--MID(feed!N363,ROW($1:$5),1))*
ROW($1:$5),0),ROW($1:$5))+1,1)*10^ROW($1:$5)/10)</f>
        <v>1762</v>
      </c>
      <c r="O780">
        <f>SUMPRODUCT(MID(0&amp;feed!O363,LARGE(INDEX(ISNUMBER(--MID(feed!O363,ROW($1:$5),1))*
ROW($1:$5),0),ROW($1:$5))+1,1)*10^ROW($1:$5)/10)</f>
        <v>15</v>
      </c>
      <c r="P780" t="str">
        <f>feed!P363</f>
        <v>Untapped</v>
      </c>
      <c r="Q780">
        <f>IF(P780=0,40, IF(P780="Depleted",0, IF(P780="Near Depletion",10, IF(P780="Plentiful",70, IF(P780="Untapped",90,"Error")))))</f>
        <v>90</v>
      </c>
      <c r="R780" t="str">
        <f>feed!Q363</f>
        <v>Somewhat Large</v>
      </c>
      <c r="S780">
        <f>IF(R780="None",0, IF(R780="Meagre",1.5, IF(R780="Small",3, IF(R780="Mediocre",4.5, IF(R780="Somewhat Large",6, IF(R780="Large",7.5, IF(R780="Powerful",9, IF(R780="Very Powerful",10,"Error"))))))))</f>
        <v>6</v>
      </c>
      <c r="T780" t="str">
        <f>feed!R363</f>
        <v>East Indies</v>
      </c>
      <c r="U780" t="str">
        <f>feed!S363</f>
        <v>Soviet Union</v>
      </c>
      <c r="V780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12261</v>
      </c>
      <c r="W780" t="str">
        <f>feed!U363</f>
        <v>http://blocgame.com/stats.php?id=64053</v>
      </c>
      <c r="X780" s="4">
        <f>SUMPRODUCT(MID(0&amp;feed!V363,LARGE(INDEX(ISNUMBER(--MID(feed!V363,ROW($1:$5),1))*
ROW($1:$5),0),ROW($1:$5))+1,1)*10^ROW($1:$5)/10)</f>
        <v>0</v>
      </c>
      <c r="Y780">
        <f>feed!W363</f>
        <v>0</v>
      </c>
      <c r="Z780" s="4">
        <f>V780-H780*750-K780*375-L780*375</f>
        <v>7011</v>
      </c>
      <c r="AA780" s="8">
        <f>V780/N780</f>
        <v>6.9585698070374571</v>
      </c>
      <c r="AB780" s="4">
        <f>N780/6</f>
        <v>293.66666666666669</v>
      </c>
      <c r="AC780" s="4">
        <f>V780/6</f>
        <v>2043.5</v>
      </c>
    </row>
    <row r="781" spans="1:29" hidden="1" x14ac:dyDescent="0.25">
      <c r="A781" t="str">
        <f>feed!A317</f>
        <v>Abel</v>
      </c>
      <c r="B781" t="str">
        <f>feed!B317</f>
        <v>ProtoGoomba</v>
      </c>
      <c r="C781" t="str">
        <f>feed!C317</f>
        <v>The Order</v>
      </c>
      <c r="D781">
        <f>SUMPRODUCT(MID(0&amp;feed!D317,LARGE(INDEX(ISNUMBER(--MID(feed!D317,ROW($1:$19),1))*
ROW($1:$19),0),ROW($1:$19))+1,1)*10^ROW($1:$19)/10)</f>
        <v>59</v>
      </c>
      <c r="E781">
        <f>SUMPRODUCT(MID(0&amp;feed!E317,LARGE(INDEX(ISNUMBER(--MID(feed!E317,ROW($1:$19),1))*
ROW($1:$19),0),ROW($1:$19))+1,1)*10^ROW($1:$19)/10)</f>
        <v>0</v>
      </c>
      <c r="F781" t="str">
        <f>feed!F317</f>
        <v>Korean War surplus</v>
      </c>
      <c r="G781" t="str">
        <f>feed!G317</f>
        <v>Gandhi-like</v>
      </c>
      <c r="H781">
        <f>SUMPRODUCT(MID(0&amp;feed!H317,LARGE(INDEX(ISNUMBER(--MID(feed!H317,ROW($1:$19),1))*
ROW($1:$19),0),ROW($1:$19))+1,1)*10^ROW($1:$19)/10)</f>
        <v>1</v>
      </c>
      <c r="I781" t="str">
        <f>feed!I317</f>
        <v>Elite</v>
      </c>
      <c r="J781">
        <f>SUMPRODUCT(MID(0&amp;feed!J317,LARGE(INDEX(ISNUMBER(--MID(feed!J317,ROW($1:$19),1))*
ROW($1:$19),0),ROW($1:$19))+1,1)*10^ROW($1:$19)/10)</f>
        <v>0</v>
      </c>
      <c r="K781">
        <f>SUMPRODUCT(MID(0&amp;feed!K317,LARGE(INDEX(ISNUMBER(--MID(feed!K317,ROW($1:$19),1))*
ROW($1:$19),0),ROW($1:$19))+1,1)*10^ROW($1:$19)/10)</f>
        <v>11</v>
      </c>
      <c r="L781">
        <f>SUMPRODUCT(MID(0&amp;feed!L317,LARGE(INDEX(ISNUMBER(--MID(feed!L317,ROW($1:$19),1))*
ROW($1:$19),0),ROW($1:$19))+1,1)*10^ROW($1:$19)/10)</f>
        <v>8</v>
      </c>
      <c r="M781" t="str">
        <f>feed!M317</f>
        <v>Central Planning</v>
      </c>
      <c r="N781">
        <f>SUMPRODUCT(MID(0&amp;feed!N317,LARGE(INDEX(ISNUMBER(--MID(feed!N317,ROW($1:$5),1))*
ROW($1:$5),0),ROW($1:$5))+1,1)*10^ROW($1:$5)/10)</f>
        <v>1993</v>
      </c>
      <c r="O781">
        <f>SUMPRODUCT(MID(0&amp;feed!O317,LARGE(INDEX(ISNUMBER(--MID(feed!O317,ROW($1:$5),1))*
ROW($1:$5),0),ROW($1:$5))+1,1)*10^ROW($1:$5)/10)</f>
        <v>2453</v>
      </c>
      <c r="P781" t="str">
        <f>feed!P317</f>
        <v>Near Depletion</v>
      </c>
      <c r="Q781">
        <f>IF(P781=0,40, IF(P781="Depleted",0, IF(P781="Near Depletion",10, IF(P781="Plentiful",70, IF(P781="Untapped",90,"Error")))))</f>
        <v>10</v>
      </c>
      <c r="R781" t="str">
        <f>feed!Q317</f>
        <v>Powerful</v>
      </c>
      <c r="S781">
        <f>IF(R781="None",0, IF(R781="Meagre",1.5, IF(R781="Small",3, IF(R781="Mediocre",4.5, IF(R781="Somewhat Large",6, IF(R781="Large",7.5, IF(R781="Powerful",9, IF(R781="Very Powerful",10,"Error"))))))))</f>
        <v>9</v>
      </c>
      <c r="T781" t="str">
        <f>feed!R317</f>
        <v>Atlas</v>
      </c>
      <c r="U781" t="str">
        <f>feed!S317</f>
        <v>Soviet Union</v>
      </c>
      <c r="V78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781" t="str">
        <f>feed!U317</f>
        <v>http://blocgame.com/stats.php?id=64248</v>
      </c>
      <c r="X781" s="4">
        <f>SUMPRODUCT(MID(0&amp;feed!V317,LARGE(INDEX(ISNUMBER(--MID(feed!V317,ROW($1:$5),1))*
ROW($1:$5),0),ROW($1:$5))+1,1)*10^ROW($1:$5)/10)</f>
        <v>0</v>
      </c>
      <c r="Y781">
        <f>feed!W317</f>
        <v>0</v>
      </c>
      <c r="Z781" s="4">
        <f>V781-H781*750-K781*375-L781*375</f>
        <v>5228</v>
      </c>
      <c r="AA781" s="8">
        <f>V781/N781</f>
        <v>6.5745107877571503</v>
      </c>
      <c r="AB781" s="4">
        <f>N781/6</f>
        <v>332.16666666666669</v>
      </c>
      <c r="AC781" s="4">
        <f>V781/6</f>
        <v>2183.8333333333335</v>
      </c>
    </row>
    <row r="782" spans="1:29" hidden="1" x14ac:dyDescent="0.25">
      <c r="A782" t="str">
        <f>feed!A374</f>
        <v>Terra Predonum</v>
      </c>
      <c r="B782" t="str">
        <f>feed!B374</f>
        <v>roseclare0000</v>
      </c>
      <c r="C782">
        <f>feed!C374</f>
        <v>0</v>
      </c>
      <c r="D782">
        <f>SUMPRODUCT(MID(0&amp;feed!D374,LARGE(INDEX(ISNUMBER(--MID(feed!D374,ROW($1:$19),1))*
ROW($1:$19),0),ROW($1:$19))+1,1)*10^ROW($1:$19)/10)</f>
        <v>35</v>
      </c>
      <c r="E782">
        <f>SUMPRODUCT(MID(0&amp;feed!E374,LARGE(INDEX(ISNUMBER(--MID(feed!E374,ROW($1:$19),1))*
ROW($1:$19),0),ROW($1:$19))+1,1)*10^ROW($1:$19)/10)</f>
        <v>0</v>
      </c>
      <c r="F782" t="str">
        <f>feed!F374</f>
        <v>Second World War surplus</v>
      </c>
      <c r="G782" t="str">
        <f>feed!G374</f>
        <v>Questionable</v>
      </c>
      <c r="H782">
        <f>SUMPRODUCT(MID(0&amp;feed!H374,LARGE(INDEX(ISNUMBER(--MID(feed!H374,ROW($1:$19),1))*
ROW($1:$19),0),ROW($1:$19))+1,1)*10^ROW($1:$19)/10)</f>
        <v>1</v>
      </c>
      <c r="I782" t="str">
        <f>feed!I374</f>
        <v>Good</v>
      </c>
      <c r="J782">
        <f>SUMPRODUCT(MID(0&amp;feed!J374,LARGE(INDEX(ISNUMBER(--MID(feed!J374,ROW($1:$19),1))*
ROW($1:$19),0),ROW($1:$19))+1,1)*10^ROW($1:$19)/10)</f>
        <v>0</v>
      </c>
      <c r="K782">
        <f>SUMPRODUCT(MID(0&amp;feed!K374,LARGE(INDEX(ISNUMBER(--MID(feed!K374,ROW($1:$19),1))*
ROW($1:$19),0),ROW($1:$19))+1,1)*10^ROW($1:$19)/10)</f>
        <v>6</v>
      </c>
      <c r="L782">
        <f>SUMPRODUCT(MID(0&amp;feed!L374,LARGE(INDEX(ISNUMBER(--MID(feed!L374,ROW($1:$19),1))*
ROW($1:$19),0),ROW($1:$19))+1,1)*10^ROW($1:$19)/10)</f>
        <v>1</v>
      </c>
      <c r="M782" t="str">
        <f>feed!M374</f>
        <v>Central Planning</v>
      </c>
      <c r="N782">
        <f>SUMPRODUCT(MID(0&amp;feed!N374,LARGE(INDEX(ISNUMBER(--MID(feed!N374,ROW($1:$5),1))*
ROW($1:$5),0),ROW($1:$5))+1,1)*10^ROW($1:$5)/10)</f>
        <v>1732</v>
      </c>
      <c r="O782">
        <f>SUMPRODUCT(MID(0&amp;feed!O374,LARGE(INDEX(ISNUMBER(--MID(feed!O374,ROW($1:$5),1))*
ROW($1:$5),0),ROW($1:$5))+1,1)*10^ROW($1:$5)/10)</f>
        <v>162</v>
      </c>
      <c r="P782" t="str">
        <f>feed!P374</f>
        <v>Plentiful</v>
      </c>
      <c r="Q782">
        <f>IF(P782=0,40, IF(P782="Depleted",0, IF(P782="Near Depletion",10, IF(P782="Plentiful",70, IF(P782="Untapped",90,"Error")))))</f>
        <v>70</v>
      </c>
      <c r="R782" t="str">
        <f>feed!Q374</f>
        <v>Meagre</v>
      </c>
      <c r="S782">
        <f>IF(R782="None",0, IF(R782="Meagre",1.5, IF(R782="Small",3, IF(R782="Mediocre",4.5, IF(R782="Somewhat Large",6, IF(R782="Large",7.5, IF(R782="Powerful",9, IF(R782="Very Powerful",10,"Error"))))))))</f>
        <v>1.5</v>
      </c>
      <c r="T782" t="str">
        <f>feed!R374</f>
        <v>Gran Colombia</v>
      </c>
      <c r="U782" t="str">
        <f>feed!S374</f>
        <v>United States</v>
      </c>
      <c r="V78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4997</v>
      </c>
      <c r="W782" t="str">
        <f>feed!U374</f>
        <v>http://blocgame.com/stats.php?id=62885</v>
      </c>
      <c r="X782" s="4">
        <f>SUMPRODUCT(MID(0&amp;feed!V374,LARGE(INDEX(ISNUMBER(--MID(feed!V374,ROW($1:$5),1))*
ROW($1:$5),0),ROW($1:$5))+1,1)*10^ROW($1:$5)/10)</f>
        <v>0</v>
      </c>
      <c r="Y782">
        <f>feed!W374</f>
        <v>0</v>
      </c>
      <c r="Z782" s="4">
        <f>V782-H782*750-K782*375-L782*375</f>
        <v>1622</v>
      </c>
      <c r="AA782" s="8">
        <f>V782/N782</f>
        <v>2.8851039260969977</v>
      </c>
      <c r="AB782" s="4">
        <f>N782/6</f>
        <v>288.66666666666669</v>
      </c>
      <c r="AC782" s="4">
        <f>V782/6</f>
        <v>832.83333333333337</v>
      </c>
    </row>
    <row r="783" spans="1:29" hidden="1" x14ac:dyDescent="0.25">
      <c r="A783" t="str">
        <f>feed!A1173</f>
        <v>#DeezNuts</v>
      </c>
      <c r="B783" t="str">
        <f>feed!B1173</f>
        <v>Sir Natiruck</v>
      </c>
      <c r="C783">
        <f>feed!C1173</f>
        <v>0</v>
      </c>
      <c r="D783">
        <f>SUMPRODUCT(MID(0&amp;feed!D1173,LARGE(INDEX(ISNUMBER(--MID(feed!D1173,ROW($1:$19),1))*
ROW($1:$19),0),ROW($1:$19))+1,1)*10^ROW($1:$19)/10)</f>
        <v>20</v>
      </c>
      <c r="E783">
        <f>SUMPRODUCT(MID(0&amp;feed!E1173,LARGE(INDEX(ISNUMBER(--MID(feed!E1173,ROW($1:$19),1))*
ROW($1:$19),0),ROW($1:$19))+1,1)*10^ROW($1:$19)/10)</f>
        <v>0</v>
      </c>
      <c r="F783" t="str">
        <f>feed!F1173</f>
        <v>Finest of the 19th century</v>
      </c>
      <c r="G783" t="str">
        <f>feed!G1173</f>
        <v>Normal</v>
      </c>
      <c r="H783">
        <f>SUMPRODUCT(MID(0&amp;feed!H1173,LARGE(INDEX(ISNUMBER(--MID(feed!H1173,ROW($1:$19),1))*
ROW($1:$19),0),ROW($1:$19))+1,1)*10^ROW($1:$19)/10)</f>
        <v>0</v>
      </c>
      <c r="I783" t="str">
        <f>feed!I1173</f>
        <v>Standard</v>
      </c>
      <c r="J783">
        <f>SUMPRODUCT(MID(0&amp;feed!J1173,LARGE(INDEX(ISNUMBER(--MID(feed!J1173,ROW($1:$19),1))*
ROW($1:$19),0),ROW($1:$19))+1,1)*10^ROW($1:$19)/10)</f>
        <v>405186</v>
      </c>
      <c r="K783">
        <f>SUMPRODUCT(MID(0&amp;feed!K1173,LARGE(INDEX(ISNUMBER(--MID(feed!K1173,ROW($1:$19),1))*
ROW($1:$19),0),ROW($1:$19))+1,1)*10^ROW($1:$19)/10)</f>
        <v>2</v>
      </c>
      <c r="L783">
        <f>SUMPRODUCT(MID(0&amp;feed!L1173,LARGE(INDEX(ISNUMBER(--MID(feed!L1173,ROW($1:$19),1))*
ROW($1:$19),0),ROW($1:$19))+1,1)*10^ROW($1:$19)/10)</f>
        <v>0</v>
      </c>
      <c r="M783" t="str">
        <f>feed!M1173</f>
        <v>Central Planning</v>
      </c>
      <c r="N783">
        <f>SUMPRODUCT(MID(0&amp;feed!N1173,LARGE(INDEX(ISNUMBER(--MID(feed!N1173,ROW($1:$5),1))*
ROW($1:$5),0),ROW($1:$5))+1,1)*10^ROW($1:$5)/10)</f>
        <v>300</v>
      </c>
      <c r="O783">
        <f>SUMPRODUCT(MID(0&amp;feed!O1173,LARGE(INDEX(ISNUMBER(--MID(feed!O1173,ROW($1:$5),1))*
ROW($1:$5),0),ROW($1:$5))+1,1)*10^ROW($1:$5)/10)</f>
        <v>0</v>
      </c>
      <c r="P783" t="str">
        <f>feed!P1173</f>
        <v>Untapped</v>
      </c>
      <c r="Q783">
        <f>IF(P783=0,40, IF(P783="Depleted",0, IF(P783="Near Depletion",10, IF(P783="Plentiful",70, IF(P783="Untapped",90,"Error")))))</f>
        <v>90</v>
      </c>
      <c r="R783" t="str">
        <f>feed!Q1173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feed!R1173</f>
        <v>Congo</v>
      </c>
      <c r="U783" t="str">
        <f>feed!S1173</f>
        <v>Neutral</v>
      </c>
      <c r="V78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783" t="str">
        <f>feed!U1173</f>
        <v>http://blocgame.com/stats.php?id=65738</v>
      </c>
      <c r="X783" s="4">
        <f>SUMPRODUCT(MID(0&amp;feed!V1173,LARGE(INDEX(ISNUMBER(--MID(feed!V1173,ROW($1:$5),1))*
ROW($1:$5),0),ROW($1:$5))+1,1)*10^ROW($1:$5)/10)</f>
        <v>0</v>
      </c>
      <c r="Y783">
        <f>feed!W1173</f>
        <v>0</v>
      </c>
      <c r="Z783" s="4">
        <f>V783-H783*750-K783*375-L783*375</f>
        <v>19250</v>
      </c>
      <c r="AA783" s="8">
        <f>V783/N783</f>
        <v>66.666666666666671</v>
      </c>
      <c r="AB783" s="4">
        <f>N783/6</f>
        <v>50</v>
      </c>
      <c r="AC783" s="4">
        <f>V783/6</f>
        <v>3333.3333333333335</v>
      </c>
    </row>
    <row r="784" spans="1:29" x14ac:dyDescent="0.25">
      <c r="A784" t="str">
        <f>feed!A1142</f>
        <v>Potatia</v>
      </c>
      <c r="B784" t="str">
        <f>feed!B1142</f>
        <v>Potatomato</v>
      </c>
      <c r="C784">
        <f>feed!C1142</f>
        <v>0</v>
      </c>
      <c r="D784">
        <f>SUMPRODUCT(MID(0&amp;feed!D1142,LARGE(INDEX(ISNUMBER(--MID(feed!D1142,ROW($1:$19),1))*
ROW($1:$19),0),ROW($1:$19))+1,1)*10^ROW($1:$19)/10)</f>
        <v>20</v>
      </c>
      <c r="E784">
        <f>SUMPRODUCT(MID(0&amp;feed!E1142,LARGE(INDEX(ISNUMBER(--MID(feed!E1142,ROW($1:$19),1))*
ROW($1:$19),0),ROW($1:$19))+1,1)*10^ROW($1:$19)/10)</f>
        <v>0</v>
      </c>
      <c r="F784" t="str">
        <f>feed!F1142</f>
        <v>Finest of the 19th century</v>
      </c>
      <c r="G784" t="str">
        <f>feed!G1142</f>
        <v>Gandhi-like</v>
      </c>
      <c r="H784">
        <f>SUMPRODUCT(MID(0&amp;feed!H1142,LARGE(INDEX(ISNUMBER(--MID(feed!H1142,ROW($1:$19),1))*
ROW($1:$19),0),ROW($1:$19))+1,1)*10^ROW($1:$19)/10)</f>
        <v>0</v>
      </c>
      <c r="I784" t="str">
        <f>feed!I1142</f>
        <v>Poor</v>
      </c>
      <c r="J784">
        <f>SUMPRODUCT(MID(0&amp;feed!J1142,LARGE(INDEX(ISNUMBER(--MID(feed!J1142,ROW($1:$19),1))*
ROW($1:$19),0),ROW($1:$19))+1,1)*10^ROW($1:$19)/10)</f>
        <v>152</v>
      </c>
      <c r="K784">
        <f>SUMPRODUCT(MID(0&amp;feed!K1142,LARGE(INDEX(ISNUMBER(--MID(feed!K1142,ROW($1:$19),1))*
ROW($1:$19),0),ROW($1:$19))+1,1)*10^ROW($1:$19)/10)</f>
        <v>2</v>
      </c>
      <c r="L784">
        <f>SUMPRODUCT(MID(0&amp;feed!L1142,LARGE(INDEX(ISNUMBER(--MID(feed!L1142,ROW($1:$19),1))*
ROW($1:$19),0),ROW($1:$19))+1,1)*10^ROW($1:$19)/10)</f>
        <v>0</v>
      </c>
      <c r="M784" t="str">
        <f>feed!M1142</f>
        <v>Mixed Economy</v>
      </c>
      <c r="N784">
        <f>SUMPRODUCT(MID(0&amp;feed!N1142,LARGE(INDEX(ISNUMBER(--MID(feed!N1142,ROW($1:$5),1))*
ROW($1:$5),0),ROW($1:$5))+1,1)*10^ROW($1:$5)/10)</f>
        <v>309</v>
      </c>
      <c r="O784">
        <f>SUMPRODUCT(MID(0&amp;feed!O1142,LARGE(INDEX(ISNUMBER(--MID(feed!O1142,ROW($1:$5),1))*
ROW($1:$5),0),ROW($1:$5))+1,1)*10^ROW($1:$5)/10)</f>
        <v>0</v>
      </c>
      <c r="P784" t="str">
        <f>feed!P1142</f>
        <v>Untapped</v>
      </c>
      <c r="Q784">
        <f>IF(P784=0,40, IF(P784="Depleted",0, IF(P784="Near Depletion",10, IF(P784="Plentiful",70, IF(P784="Untapped",90,"Error")))))</f>
        <v>90</v>
      </c>
      <c r="R784" t="str">
        <f>feed!Q1142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feed!R1142</f>
        <v>China</v>
      </c>
      <c r="U784" t="str">
        <f>feed!S1142</f>
        <v>Neutral</v>
      </c>
      <c r="V784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784" t="str">
        <f>feed!U1142</f>
        <v>http://blocgame.com/stats.php?id=65544</v>
      </c>
      <c r="X784" s="4">
        <f>SUMPRODUCT(MID(0&amp;feed!V1142,LARGE(INDEX(ISNUMBER(--MID(feed!V1142,ROW($1:$5),1))*
ROW($1:$5),0),ROW($1:$5))+1,1)*10^ROW($1:$5)/10)</f>
        <v>0</v>
      </c>
      <c r="Y784">
        <f>feed!W1142</f>
        <v>0</v>
      </c>
      <c r="Z784" s="4">
        <f>V784-H784*750-K784*375-L784*375</f>
        <v>19250</v>
      </c>
      <c r="AA784" s="8">
        <f>V784/N784</f>
        <v>64.724919093851128</v>
      </c>
      <c r="AB784" s="4">
        <f>N784/6</f>
        <v>51.5</v>
      </c>
      <c r="AC784" s="4">
        <f>V784/6</f>
        <v>3333.3333333333335</v>
      </c>
    </row>
    <row r="785" spans="1:29" hidden="1" x14ac:dyDescent="0.25">
      <c r="A785" t="str">
        <f>feed!A1164</f>
        <v>White Europe</v>
      </c>
      <c r="B785" t="str">
        <f>feed!B1164</f>
        <v>Stafford</v>
      </c>
      <c r="C785">
        <f>feed!C1164</f>
        <v>0</v>
      </c>
      <c r="D785">
        <f>SUMPRODUCT(MID(0&amp;feed!D1164,LARGE(INDEX(ISNUMBER(--MID(feed!D1164,ROW($1:$19),1))*
ROW($1:$19),0),ROW($1:$19))+1,1)*10^ROW($1:$19)/10)</f>
        <v>20</v>
      </c>
      <c r="E785">
        <f>SUMPRODUCT(MID(0&amp;feed!E1164,LARGE(INDEX(ISNUMBER(--MID(feed!E1164,ROW($1:$19),1))*
ROW($1:$19),0),ROW($1:$19))+1,1)*10^ROW($1:$19)/10)</f>
        <v>0</v>
      </c>
      <c r="F785" t="str">
        <f>feed!F1164</f>
        <v>Finest of the 19th century</v>
      </c>
      <c r="G785" t="str">
        <f>feed!G1164</f>
        <v>Normal</v>
      </c>
      <c r="H785">
        <f>SUMPRODUCT(MID(0&amp;feed!H1164,LARGE(INDEX(ISNUMBER(--MID(feed!H1164,ROW($1:$19),1))*
ROW($1:$19),0),ROW($1:$19))+1,1)*10^ROW($1:$19)/10)</f>
        <v>0</v>
      </c>
      <c r="I785" t="str">
        <f>feed!I1164</f>
        <v>Standard</v>
      </c>
      <c r="J785">
        <f>SUMPRODUCT(MID(0&amp;feed!J1164,LARGE(INDEX(ISNUMBER(--MID(feed!J1164,ROW($1:$19),1))*
ROW($1:$19),0),ROW($1:$19))+1,1)*10^ROW($1:$19)/10)</f>
        <v>405186</v>
      </c>
      <c r="K785">
        <f>SUMPRODUCT(MID(0&amp;feed!K1164,LARGE(INDEX(ISNUMBER(--MID(feed!K1164,ROW($1:$19),1))*
ROW($1:$19),0),ROW($1:$19))+1,1)*10^ROW($1:$19)/10)</f>
        <v>2</v>
      </c>
      <c r="L785">
        <f>SUMPRODUCT(MID(0&amp;feed!L1164,LARGE(INDEX(ISNUMBER(--MID(feed!L1164,ROW($1:$19),1))*
ROW($1:$19),0),ROW($1:$19))+1,1)*10^ROW($1:$19)/10)</f>
        <v>0</v>
      </c>
      <c r="M785" t="str">
        <f>feed!M1164</f>
        <v>Mixed Economy</v>
      </c>
      <c r="N785">
        <f>SUMPRODUCT(MID(0&amp;feed!N1164,LARGE(INDEX(ISNUMBER(--MID(feed!N1164,ROW($1:$5),1))*
ROW($1:$5),0),ROW($1:$5))+1,1)*10^ROW($1:$5)/10)</f>
        <v>305</v>
      </c>
      <c r="O785">
        <f>SUMPRODUCT(MID(0&amp;feed!O1164,LARGE(INDEX(ISNUMBER(--MID(feed!O1164,ROW($1:$5),1))*
ROW($1:$5),0),ROW($1:$5))+1,1)*10^ROW($1:$5)/10)</f>
        <v>0</v>
      </c>
      <c r="P785" t="str">
        <f>feed!P1164</f>
        <v>Untapped</v>
      </c>
      <c r="Q785">
        <f>IF(P785=0,40, IF(P785="Depleted",0, IF(P785="Near Depletion",10, IF(P785="Plentiful",70, IF(P785="Untapped",90,"Error")))))</f>
        <v>90</v>
      </c>
      <c r="R785" t="str">
        <f>feed!Q1164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feed!R1164</f>
        <v>Pacific Rim</v>
      </c>
      <c r="U785" t="str">
        <f>feed!S1164</f>
        <v>Neutral</v>
      </c>
      <c r="V785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785" t="str">
        <f>feed!U1164</f>
        <v>http://blocgame.com/stats.php?id=65731</v>
      </c>
      <c r="X785" s="4">
        <f>SUMPRODUCT(MID(0&amp;feed!V1164,LARGE(INDEX(ISNUMBER(--MID(feed!V1164,ROW($1:$5),1))*
ROW($1:$5),0),ROW($1:$5))+1,1)*10^ROW($1:$5)/10)</f>
        <v>0</v>
      </c>
      <c r="Y785">
        <f>feed!W1164</f>
        <v>0</v>
      </c>
      <c r="Z785" s="4">
        <f>V785-H785*750-K785*375-L785*375</f>
        <v>19250</v>
      </c>
      <c r="AA785" s="8">
        <f>V785/N785</f>
        <v>65.573770491803273</v>
      </c>
      <c r="AB785" s="4">
        <f>N785/6</f>
        <v>50.833333333333336</v>
      </c>
      <c r="AC785" s="4">
        <f>V785/6</f>
        <v>3333.3333333333335</v>
      </c>
    </row>
    <row r="786" spans="1:29" hidden="1" x14ac:dyDescent="0.25">
      <c r="A786" t="str">
        <f>feed!A1165</f>
        <v>White America</v>
      </c>
      <c r="B786" t="str">
        <f>feed!B1165</f>
        <v>JStafford</v>
      </c>
      <c r="C786">
        <f>feed!C1165</f>
        <v>0</v>
      </c>
      <c r="D786">
        <f>SUMPRODUCT(MID(0&amp;feed!D1165,LARGE(INDEX(ISNUMBER(--MID(feed!D1165,ROW($1:$19),1))*
ROW($1:$19),0),ROW($1:$19))+1,1)*10^ROW($1:$19)/10)</f>
        <v>20</v>
      </c>
      <c r="E786">
        <f>SUMPRODUCT(MID(0&amp;feed!E1165,LARGE(INDEX(ISNUMBER(--MID(feed!E1165,ROW($1:$19),1))*
ROW($1:$19),0),ROW($1:$19))+1,1)*10^ROW($1:$19)/10)</f>
        <v>0</v>
      </c>
      <c r="F786" t="str">
        <f>feed!F1165</f>
        <v>Finest of the 19th century</v>
      </c>
      <c r="G786" t="str">
        <f>feed!G1165</f>
        <v>Normal</v>
      </c>
      <c r="H786">
        <f>SUMPRODUCT(MID(0&amp;feed!H1165,LARGE(INDEX(ISNUMBER(--MID(feed!H1165,ROW($1:$19),1))*
ROW($1:$19),0),ROW($1:$19))+1,1)*10^ROW($1:$19)/10)</f>
        <v>0</v>
      </c>
      <c r="I786" t="str">
        <f>feed!I1165</f>
        <v>Standard</v>
      </c>
      <c r="J786">
        <f>SUMPRODUCT(MID(0&amp;feed!J1165,LARGE(INDEX(ISNUMBER(--MID(feed!J1165,ROW($1:$19),1))*
ROW($1:$19),0),ROW($1:$19))+1,1)*10^ROW($1:$19)/10)</f>
        <v>405186</v>
      </c>
      <c r="K786">
        <f>SUMPRODUCT(MID(0&amp;feed!K1165,LARGE(INDEX(ISNUMBER(--MID(feed!K1165,ROW($1:$19),1))*
ROW($1:$19),0),ROW($1:$19))+1,1)*10^ROW($1:$19)/10)</f>
        <v>2</v>
      </c>
      <c r="L786">
        <f>SUMPRODUCT(MID(0&amp;feed!L1165,LARGE(INDEX(ISNUMBER(--MID(feed!L1165,ROW($1:$19),1))*
ROW($1:$19),0),ROW($1:$19))+1,1)*10^ROW($1:$19)/10)</f>
        <v>0</v>
      </c>
      <c r="M786" t="str">
        <f>feed!M1165</f>
        <v>Mixed Economy</v>
      </c>
      <c r="N786">
        <f>SUMPRODUCT(MID(0&amp;feed!N1165,LARGE(INDEX(ISNUMBER(--MID(feed!N1165,ROW($1:$5),1))*
ROW($1:$5),0),ROW($1:$5))+1,1)*10^ROW($1:$5)/10)</f>
        <v>305</v>
      </c>
      <c r="O786">
        <f>SUMPRODUCT(MID(0&amp;feed!O1165,LARGE(INDEX(ISNUMBER(--MID(feed!O1165,ROW($1:$5),1))*
ROW($1:$5),0),ROW($1:$5))+1,1)*10^ROW($1:$5)/10)</f>
        <v>0</v>
      </c>
      <c r="P786" t="str">
        <f>feed!P1165</f>
        <v>Untapped</v>
      </c>
      <c r="Q786">
        <f>IF(P786=0,40, IF(P786="Depleted",0, IF(P786="Near Depletion",10, IF(P786="Plentiful",70, IF(P786="Untapped",90,"Error")))))</f>
        <v>90</v>
      </c>
      <c r="R786" t="str">
        <f>feed!Q1165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feed!R1165</f>
        <v>Pacific Rim</v>
      </c>
      <c r="U786" t="str">
        <f>feed!S1165</f>
        <v>Neutral</v>
      </c>
      <c r="V786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86" t="str">
        <f>feed!U1165</f>
        <v>http://blocgame.com/stats.php?id=65732</v>
      </c>
      <c r="X786" s="4">
        <f>SUMPRODUCT(MID(0&amp;feed!V1165,LARGE(INDEX(ISNUMBER(--MID(feed!V1165,ROW($1:$5),1))*
ROW($1:$5),0),ROW($1:$5))+1,1)*10^ROW($1:$5)/10)</f>
        <v>0</v>
      </c>
      <c r="Y786">
        <f>feed!W1165</f>
        <v>0</v>
      </c>
      <c r="Z786" s="4">
        <f>V786-H786*750-K786*375-L786*375</f>
        <v>19250</v>
      </c>
      <c r="AA786" s="8">
        <f>V786/N786</f>
        <v>65.573770491803273</v>
      </c>
      <c r="AB786" s="4">
        <f>N786/6</f>
        <v>50.833333333333336</v>
      </c>
      <c r="AC786" s="4">
        <f>V786/6</f>
        <v>3333.3333333333335</v>
      </c>
    </row>
    <row r="787" spans="1:29" x14ac:dyDescent="0.25">
      <c r="A787" t="str">
        <f>feed!A1126</f>
        <v>Peen Nation</v>
      </c>
      <c r="B787" t="str">
        <f>feed!B1126</f>
        <v>rclabbe3</v>
      </c>
      <c r="C787">
        <f>feed!C1126</f>
        <v>0</v>
      </c>
      <c r="D787">
        <f>SUMPRODUCT(MID(0&amp;feed!D1126,LARGE(INDEX(ISNUMBER(--MID(feed!D1126,ROW($1:$19),1))*
ROW($1:$19),0),ROW($1:$19))+1,1)*10^ROW($1:$19)/10)</f>
        <v>20</v>
      </c>
      <c r="E787">
        <f>SUMPRODUCT(MID(0&amp;feed!E1126,LARGE(INDEX(ISNUMBER(--MID(feed!E1126,ROW($1:$19),1))*
ROW($1:$19),0),ROW($1:$19))+1,1)*10^ROW($1:$19)/10)</f>
        <v>0</v>
      </c>
      <c r="F787" t="str">
        <f>feed!F1126</f>
        <v>Finest of the 19th century</v>
      </c>
      <c r="G787" t="str">
        <f>feed!G1126</f>
        <v>Normal</v>
      </c>
      <c r="H787">
        <f>SUMPRODUCT(MID(0&amp;feed!H1126,LARGE(INDEX(ISNUMBER(--MID(feed!H1126,ROW($1:$19),1))*
ROW($1:$19),0),ROW($1:$19))+1,1)*10^ROW($1:$19)/10)</f>
        <v>0</v>
      </c>
      <c r="I787" t="str">
        <f>feed!I1126</f>
        <v>Standard</v>
      </c>
      <c r="J787">
        <f>SUMPRODUCT(MID(0&amp;feed!J1126,LARGE(INDEX(ISNUMBER(--MID(feed!J1126,ROW($1:$19),1))*
ROW($1:$19),0),ROW($1:$19))+1,1)*10^ROW($1:$19)/10)</f>
        <v>25</v>
      </c>
      <c r="K787">
        <f>SUMPRODUCT(MID(0&amp;feed!K1126,LARGE(INDEX(ISNUMBER(--MID(feed!K1126,ROW($1:$19),1))*
ROW($1:$19),0),ROW($1:$19))+1,1)*10^ROW($1:$19)/10)</f>
        <v>2</v>
      </c>
      <c r="L787">
        <f>SUMPRODUCT(MID(0&amp;feed!L1126,LARGE(INDEX(ISNUMBER(--MID(feed!L1126,ROW($1:$19),1))*
ROW($1:$19),0),ROW($1:$19))+1,1)*10^ROW($1:$19)/10)</f>
        <v>0</v>
      </c>
      <c r="M787" t="str">
        <f>feed!M1126</f>
        <v>Free Market</v>
      </c>
      <c r="N787">
        <f>SUMPRODUCT(MID(0&amp;feed!N1126,LARGE(INDEX(ISNUMBER(--MID(feed!N1126,ROW($1:$5),1))*
ROW($1:$5),0),ROW($1:$5))+1,1)*10^ROW($1:$5)/10)</f>
        <v>310</v>
      </c>
      <c r="O787">
        <f>SUMPRODUCT(MID(0&amp;feed!O1126,LARGE(INDEX(ISNUMBER(--MID(feed!O1126,ROW($1:$5),1))*
ROW($1:$5),0),ROW($1:$5))+1,1)*10^ROW($1:$5)/10)</f>
        <v>0</v>
      </c>
      <c r="P787" t="str">
        <f>feed!P1126</f>
        <v>Untapped</v>
      </c>
      <c r="Q787">
        <f>IF(P787=0,40, IF(P787="Depleted",0, IF(P787="Near Depletion",10, IF(P787="Plentiful",70, IF(P787="Untapped",90,"Error")))))</f>
        <v>90</v>
      </c>
      <c r="R787" t="str">
        <f>feed!Q1126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feed!R1126</f>
        <v>China</v>
      </c>
      <c r="U787" t="str">
        <f>feed!S1126</f>
        <v>Neutral</v>
      </c>
      <c r="V78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787" t="str">
        <f>feed!U1126</f>
        <v>http://blocgame.com/stats.php?id=65692</v>
      </c>
      <c r="X787" s="4">
        <f>SUMPRODUCT(MID(0&amp;feed!V1126,LARGE(INDEX(ISNUMBER(--MID(feed!V1126,ROW($1:$5),1))*
ROW($1:$5),0),ROW($1:$5))+1,1)*10^ROW($1:$5)/10)</f>
        <v>0</v>
      </c>
      <c r="Y787">
        <f>feed!W1126</f>
        <v>0</v>
      </c>
      <c r="Z787" s="4">
        <f>V787-H787*750-K787*375-L787*375</f>
        <v>19250</v>
      </c>
      <c r="AA787" s="8">
        <f>V787/N787</f>
        <v>64.516129032258064</v>
      </c>
      <c r="AB787" s="4">
        <f>N787/6</f>
        <v>51.666666666666664</v>
      </c>
      <c r="AC787" s="4">
        <f>V787/6</f>
        <v>3333.3333333333335</v>
      </c>
    </row>
    <row r="788" spans="1:29" hidden="1" x14ac:dyDescent="0.25">
      <c r="A788" t="str">
        <f>feed!A1032</f>
        <v>United Arab</v>
      </c>
      <c r="B788" t="str">
        <f>feed!B1032</f>
        <v>King Punta Cana</v>
      </c>
      <c r="C788">
        <f>feed!C1032</f>
        <v>0</v>
      </c>
      <c r="D788">
        <f>SUMPRODUCT(MID(0&amp;feed!D1032,LARGE(INDEX(ISNUMBER(--MID(feed!D1032,ROW($1:$19),1))*
ROW($1:$19),0),ROW($1:$19))+1,1)*10^ROW($1:$19)/10)</f>
        <v>28</v>
      </c>
      <c r="E788">
        <f>SUMPRODUCT(MID(0&amp;feed!E1032,LARGE(INDEX(ISNUMBER(--MID(feed!E1032,ROW($1:$19),1))*
ROW($1:$19),0),ROW($1:$19))+1,1)*10^ROW($1:$19)/10)</f>
        <v>0</v>
      </c>
      <c r="F788" t="str">
        <f>feed!F1032</f>
        <v>Second World War surplus</v>
      </c>
      <c r="G788" t="str">
        <f>feed!G1032</f>
        <v>Angelic</v>
      </c>
      <c r="H788">
        <f>SUMPRODUCT(MID(0&amp;feed!H1032,LARGE(INDEX(ISNUMBER(--MID(feed!H1032,ROW($1:$19),1))*
ROW($1:$19),0),ROW($1:$19))+1,1)*10^ROW($1:$19)/10)</f>
        <v>0</v>
      </c>
      <c r="I788" t="str">
        <f>feed!I1032</f>
        <v>Undisciplined Rabble</v>
      </c>
      <c r="J788">
        <f>SUMPRODUCT(MID(0&amp;feed!J1032,LARGE(INDEX(ISNUMBER(--MID(feed!J1032,ROW($1:$19),1))*
ROW($1:$19),0),ROW($1:$19))+1,1)*10^ROW($1:$19)/10)</f>
        <v>182</v>
      </c>
      <c r="K788">
        <f>SUMPRODUCT(MID(0&amp;feed!K1032,LARGE(INDEX(ISNUMBER(--MID(feed!K1032,ROW($1:$19),1))*
ROW($1:$19),0),ROW($1:$19))+1,1)*10^ROW($1:$19)/10)</f>
        <v>2</v>
      </c>
      <c r="L788">
        <f>SUMPRODUCT(MID(0&amp;feed!L1032,LARGE(INDEX(ISNUMBER(--MID(feed!L1032,ROW($1:$19),1))*
ROW($1:$19),0),ROW($1:$19))+1,1)*10^ROW($1:$19)/10)</f>
        <v>0</v>
      </c>
      <c r="M788" t="str">
        <f>feed!M1032</f>
        <v>Mixed Economy</v>
      </c>
      <c r="N788">
        <f>SUMPRODUCT(MID(0&amp;feed!N1032,LARGE(INDEX(ISNUMBER(--MID(feed!N1032,ROW($1:$5),1))*
ROW($1:$5),0),ROW($1:$5))+1,1)*10^ROW($1:$5)/10)</f>
        <v>344</v>
      </c>
      <c r="O788">
        <f>SUMPRODUCT(MID(0&amp;feed!O1032,LARGE(INDEX(ISNUMBER(--MID(feed!O1032,ROW($1:$5),1))*
ROW($1:$5),0),ROW($1:$5))+1,1)*10^ROW($1:$5)/10)</f>
        <v>0</v>
      </c>
      <c r="P788" t="str">
        <f>feed!P1032</f>
        <v>Untapped</v>
      </c>
      <c r="Q788">
        <f>IF(P788=0,40, IF(P788="Depleted",0, IF(P788="Near Depletion",10, IF(P788="Plentiful",70, IF(P788="Untapped",90,"Error")))))</f>
        <v>90</v>
      </c>
      <c r="R788" t="str">
        <f>feed!Q1032</f>
        <v>Meagre</v>
      </c>
      <c r="S788">
        <f>IF(R788="None",0, IF(R788="Meagre",1.5, IF(R788="Small",3, IF(R788="Mediocre",4.5, IF(R788="Somewhat Large",6, IF(R788="Large",7.5, IF(R788="Powerful",9, IF(R788="Very Powerful",10,"Error"))))))))</f>
        <v>1.5</v>
      </c>
      <c r="T788" t="str">
        <f>feed!R1032</f>
        <v>Arabia</v>
      </c>
      <c r="U788" t="str">
        <f>feed!S1032</f>
        <v>Neutral</v>
      </c>
      <c r="V788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16335</v>
      </c>
      <c r="W788" t="str">
        <f>feed!U1032</f>
        <v>http://blocgame.com/stats.php?id=60407</v>
      </c>
      <c r="X788" s="4">
        <f>SUMPRODUCT(MID(0&amp;feed!V1032,LARGE(INDEX(ISNUMBER(--MID(feed!V1032,ROW($1:$5),1))*
ROW($1:$5),0),ROW($1:$5))+1,1)*10^ROW($1:$5)/10)</f>
        <v>0</v>
      </c>
      <c r="Y788">
        <f>feed!W1032</f>
        <v>0</v>
      </c>
      <c r="Z788" s="4">
        <f>V788-H788*750-K788*375-L788*375</f>
        <v>15585</v>
      </c>
      <c r="AA788" s="8">
        <f>V788/N788</f>
        <v>47.485465116279073</v>
      </c>
      <c r="AB788" s="4">
        <f>N788/6</f>
        <v>57.333333333333336</v>
      </c>
      <c r="AC788" s="4">
        <f>V788/6</f>
        <v>2722.5</v>
      </c>
    </row>
    <row r="789" spans="1:29" hidden="1" x14ac:dyDescent="0.25">
      <c r="A789" t="str">
        <f>feed!A960</f>
        <v>Nikaii</v>
      </c>
      <c r="B789" t="str">
        <f>feed!B960</f>
        <v>dominikai</v>
      </c>
      <c r="C789">
        <f>feed!C960</f>
        <v>0</v>
      </c>
      <c r="D789">
        <f>SUMPRODUCT(MID(0&amp;feed!D960,LARGE(INDEX(ISNUMBER(--MID(feed!D960,ROW($1:$19),1))*
ROW($1:$19),0),ROW($1:$19))+1,1)*10^ROW($1:$19)/10)</f>
        <v>20</v>
      </c>
      <c r="E789">
        <f>SUMPRODUCT(MID(0&amp;feed!E960,LARGE(INDEX(ISNUMBER(--MID(feed!E960,ROW($1:$19),1))*
ROW($1:$19),0),ROW($1:$19))+1,1)*10^ROW($1:$19)/10)</f>
        <v>0</v>
      </c>
      <c r="F789" t="str">
        <f>feed!F960</f>
        <v>Finest of the 19th century</v>
      </c>
      <c r="G789" t="str">
        <f>feed!G960</f>
        <v>Gandhi-like</v>
      </c>
      <c r="H789">
        <f>SUMPRODUCT(MID(0&amp;feed!H960,LARGE(INDEX(ISNUMBER(--MID(feed!H960,ROW($1:$19),1))*
ROW($1:$19),0),ROW($1:$19))+1,1)*10^ROW($1:$19)/10)</f>
        <v>0</v>
      </c>
      <c r="I789" t="str">
        <f>feed!I960</f>
        <v>Poor</v>
      </c>
      <c r="J789">
        <f>SUMPRODUCT(MID(0&amp;feed!J960,LARGE(INDEX(ISNUMBER(--MID(feed!J960,ROW($1:$19),1))*
ROW($1:$19),0),ROW($1:$19))+1,1)*10^ROW($1:$19)/10)</f>
        <v>180</v>
      </c>
      <c r="K789">
        <f>SUMPRODUCT(MID(0&amp;feed!K960,LARGE(INDEX(ISNUMBER(--MID(feed!K960,ROW($1:$19),1))*
ROW($1:$19),0),ROW($1:$19))+1,1)*10^ROW($1:$19)/10)</f>
        <v>2</v>
      </c>
      <c r="L789">
        <f>SUMPRODUCT(MID(0&amp;feed!L960,LARGE(INDEX(ISNUMBER(--MID(feed!L960,ROW($1:$19),1))*
ROW($1:$19),0),ROW($1:$19))+1,1)*10^ROW($1:$19)/10)</f>
        <v>0</v>
      </c>
      <c r="M789" t="str">
        <f>feed!M960</f>
        <v>Central Planning</v>
      </c>
      <c r="N789">
        <f>SUMPRODUCT(MID(0&amp;feed!N960,LARGE(INDEX(ISNUMBER(--MID(feed!N960,ROW($1:$5),1))*
ROW($1:$5),0),ROW($1:$5))+1,1)*10^ROW($1:$5)/10)</f>
        <v>390</v>
      </c>
      <c r="O789">
        <f>SUMPRODUCT(MID(0&amp;feed!O960,LARGE(INDEX(ISNUMBER(--MID(feed!O960,ROW($1:$5),1))*
ROW($1:$5),0),ROW($1:$5))+1,1)*10^ROW($1:$5)/10)</f>
        <v>0</v>
      </c>
      <c r="P789" t="str">
        <f>feed!P960</f>
        <v>Untapped</v>
      </c>
      <c r="Q789">
        <f>IF(P789=0,40, IF(P789="Depleted",0, IF(P789="Near Depletion",10, IF(P789="Plentiful",70, IF(P789="Untapped",90,"Error")))))</f>
        <v>90</v>
      </c>
      <c r="R789" t="str">
        <f>feed!Q960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feed!R960</f>
        <v>East Indies</v>
      </c>
      <c r="U789" t="str">
        <f>feed!S960</f>
        <v>Neutral</v>
      </c>
      <c r="V789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789" t="str">
        <f>feed!U960</f>
        <v>http://blocgame.com/stats.php?id=65505</v>
      </c>
      <c r="X789" s="4">
        <f>SUMPRODUCT(MID(0&amp;feed!V960,LARGE(INDEX(ISNUMBER(--MID(feed!V960,ROW($1:$5),1))*
ROW($1:$5),0),ROW($1:$5))+1,1)*10^ROW($1:$5)/10)</f>
        <v>0</v>
      </c>
      <c r="Y789">
        <f>feed!W960</f>
        <v>0</v>
      </c>
      <c r="Z789" s="4">
        <f>V789-H789*750-K789*375-L789*375</f>
        <v>19250</v>
      </c>
      <c r="AA789" s="8">
        <f>V789/N789</f>
        <v>51.282051282051285</v>
      </c>
      <c r="AB789" s="4">
        <f>N789/6</f>
        <v>65</v>
      </c>
      <c r="AC789" s="4">
        <f>V789/6</f>
        <v>3333.3333333333335</v>
      </c>
    </row>
    <row r="790" spans="1:29" hidden="1" x14ac:dyDescent="0.25">
      <c r="A790" t="str">
        <f>feed!A1204</f>
        <v>Sebastralasia</v>
      </c>
      <c r="B790" t="str">
        <f>feed!B1204</f>
        <v>pinkieseb</v>
      </c>
      <c r="C790">
        <f>feed!C1204</f>
        <v>0</v>
      </c>
      <c r="D790">
        <f>SUMPRODUCT(MID(0&amp;feed!D1204,LARGE(INDEX(ISNUMBER(--MID(feed!D1204,ROW($1:$19),1))*
ROW($1:$19),0),ROW($1:$19))+1,1)*10^ROW($1:$19)/10)</f>
        <v>20</v>
      </c>
      <c r="E790">
        <f>SUMPRODUCT(MID(0&amp;feed!E1204,LARGE(INDEX(ISNUMBER(--MID(feed!E1204,ROW($1:$19),1))*
ROW($1:$19),0),ROW($1:$19))+1,1)*10^ROW($1:$19)/10)</f>
        <v>0</v>
      </c>
      <c r="F790" t="str">
        <f>feed!F1204</f>
        <v>Finest of the 19th century</v>
      </c>
      <c r="G790" t="str">
        <f>feed!G1204</f>
        <v>Gandhi-like</v>
      </c>
      <c r="H790">
        <f>SUMPRODUCT(MID(0&amp;feed!H1204,LARGE(INDEX(ISNUMBER(--MID(feed!H1204,ROW($1:$19),1))*
ROW($1:$19),0),ROW($1:$19))+1,1)*10^ROW($1:$19)/10)</f>
        <v>0</v>
      </c>
      <c r="I790" t="str">
        <f>feed!I1204</f>
        <v>Poor</v>
      </c>
      <c r="J790">
        <f>SUMPRODUCT(MID(0&amp;feed!J1204,LARGE(INDEX(ISNUMBER(--MID(feed!J1204,ROW($1:$19),1))*
ROW($1:$19),0),ROW($1:$19))+1,1)*10^ROW($1:$19)/10)</f>
        <v>179</v>
      </c>
      <c r="K790">
        <f>SUMPRODUCT(MID(0&amp;feed!K1204,LARGE(INDEX(ISNUMBER(--MID(feed!K1204,ROW($1:$19),1))*
ROW($1:$19),0),ROW($1:$19))+1,1)*10^ROW($1:$19)/10)</f>
        <v>2</v>
      </c>
      <c r="L790">
        <f>SUMPRODUCT(MID(0&amp;feed!L1204,LARGE(INDEX(ISNUMBER(--MID(feed!L1204,ROW($1:$19),1))*
ROW($1:$19),0),ROW($1:$19))+1,1)*10^ROW($1:$19)/10)</f>
        <v>0</v>
      </c>
      <c r="M790" t="str">
        <f>feed!M1204</f>
        <v>Mixed Economy</v>
      </c>
      <c r="N790">
        <f>SUMPRODUCT(MID(0&amp;feed!N1204,LARGE(INDEX(ISNUMBER(--MID(feed!N1204,ROW($1:$5),1))*
ROW($1:$5),0),ROW($1:$5))+1,1)*10^ROW($1:$5)/10)</f>
        <v>285</v>
      </c>
      <c r="O790">
        <f>SUMPRODUCT(MID(0&amp;feed!O1204,LARGE(INDEX(ISNUMBER(--MID(feed!O1204,ROW($1:$5),1))*
ROW($1:$5),0),ROW($1:$5))+1,1)*10^ROW($1:$5)/10)</f>
        <v>0</v>
      </c>
      <c r="P790" t="str">
        <f>feed!P1204</f>
        <v>Untapped</v>
      </c>
      <c r="Q790">
        <f>IF(P790=0,40, IF(P790="Depleted",0, IF(P790="Near Depletion",10, IF(P790="Plentiful",70, IF(P790="Untapped",90,"Error")))))</f>
        <v>90</v>
      </c>
      <c r="R790" t="str">
        <f>feed!Q1204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feed!R1204</f>
        <v>Pacific Rim</v>
      </c>
      <c r="U790" t="str">
        <f>feed!S1204</f>
        <v>Neutral</v>
      </c>
      <c r="V790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790" t="str">
        <f>feed!U1204</f>
        <v>http://blocgame.com/stats.php?id=65506</v>
      </c>
      <c r="X790" s="4">
        <f>SUMPRODUCT(MID(0&amp;feed!V1204,LARGE(INDEX(ISNUMBER(--MID(feed!V1204,ROW($1:$5),1))*
ROW($1:$5),0),ROW($1:$5))+1,1)*10^ROW($1:$5)/10)</f>
        <v>0</v>
      </c>
      <c r="Y790">
        <f>feed!W1204</f>
        <v>0</v>
      </c>
      <c r="Z790" s="4">
        <f>V790-H790*750-K790*375-L790*375</f>
        <v>19250</v>
      </c>
      <c r="AA790" s="8">
        <f>V790/N790</f>
        <v>70.175438596491233</v>
      </c>
      <c r="AB790" s="4">
        <f>N790/6</f>
        <v>47.5</v>
      </c>
      <c r="AC790" s="4">
        <f>V790/6</f>
        <v>3333.3333333333335</v>
      </c>
    </row>
    <row r="791" spans="1:29" hidden="1" x14ac:dyDescent="0.25">
      <c r="A791" t="str">
        <f>feed!A1087</f>
        <v>Librium</v>
      </c>
      <c r="B791" t="str">
        <f>feed!B1087</f>
        <v>George Lutheran</v>
      </c>
      <c r="C791">
        <f>feed!C1087</f>
        <v>0</v>
      </c>
      <c r="D791">
        <f>SUMPRODUCT(MID(0&amp;feed!D1087,LARGE(INDEX(ISNUMBER(--MID(feed!D1087,ROW($1:$19),1))*
ROW($1:$19),0),ROW($1:$19))+1,1)*10^ROW($1:$19)/10)</f>
        <v>20</v>
      </c>
      <c r="E791">
        <f>SUMPRODUCT(MID(0&amp;feed!E1087,LARGE(INDEX(ISNUMBER(--MID(feed!E1087,ROW($1:$19),1))*
ROW($1:$19),0),ROW($1:$19))+1,1)*10^ROW($1:$19)/10)</f>
        <v>0</v>
      </c>
      <c r="F791" t="str">
        <f>feed!F1087</f>
        <v>Finest of the 19th century</v>
      </c>
      <c r="G791" t="str">
        <f>feed!G1087</f>
        <v>Gandhi-like</v>
      </c>
      <c r="H791">
        <f>SUMPRODUCT(MID(0&amp;feed!H1087,LARGE(INDEX(ISNUMBER(--MID(feed!H1087,ROW($1:$19),1))*
ROW($1:$19),0),ROW($1:$19))+1,1)*10^ROW($1:$19)/10)</f>
        <v>0</v>
      </c>
      <c r="I791" t="str">
        <f>feed!I1087</f>
        <v>Poor</v>
      </c>
      <c r="J791">
        <f>SUMPRODUCT(MID(0&amp;feed!J1087,LARGE(INDEX(ISNUMBER(--MID(feed!J1087,ROW($1:$19),1))*
ROW($1:$19),0),ROW($1:$19))+1,1)*10^ROW($1:$19)/10)</f>
        <v>178</v>
      </c>
      <c r="K791">
        <f>SUMPRODUCT(MID(0&amp;feed!K1087,LARGE(INDEX(ISNUMBER(--MID(feed!K1087,ROW($1:$19),1))*
ROW($1:$19),0),ROW($1:$19))+1,1)*10^ROW($1:$19)/10)</f>
        <v>2</v>
      </c>
      <c r="L791">
        <f>SUMPRODUCT(MID(0&amp;feed!L1087,LARGE(INDEX(ISNUMBER(--MID(feed!L1087,ROW($1:$19),1))*
ROW($1:$19),0),ROW($1:$19))+1,1)*10^ROW($1:$19)/10)</f>
        <v>0</v>
      </c>
      <c r="M791" t="str">
        <f>feed!M1087</f>
        <v>Mixed Economy</v>
      </c>
      <c r="N791">
        <f>SUMPRODUCT(MID(0&amp;feed!N1087,LARGE(INDEX(ISNUMBER(--MID(feed!N1087,ROW($1:$5),1))*
ROW($1:$5),0),ROW($1:$5))+1,1)*10^ROW($1:$5)/10)</f>
        <v>321</v>
      </c>
      <c r="O791">
        <f>SUMPRODUCT(MID(0&amp;feed!O1087,LARGE(INDEX(ISNUMBER(--MID(feed!O1087,ROW($1:$5),1))*
ROW($1:$5),0),ROW($1:$5))+1,1)*10^ROW($1:$5)/10)</f>
        <v>253</v>
      </c>
      <c r="P791" t="str">
        <f>feed!P1087</f>
        <v>Untapped</v>
      </c>
      <c r="Q791">
        <f>IF(P791=0,40, IF(P791="Depleted",0, IF(P791="Near Depletion",10, IF(P791="Plentiful",70, IF(P791="Untapped",90,"Error")))))</f>
        <v>90</v>
      </c>
      <c r="R791" t="str">
        <f>feed!Q1087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feed!R1087</f>
        <v>Southern Africa</v>
      </c>
      <c r="U791" t="str">
        <f>feed!S1087</f>
        <v>United States</v>
      </c>
      <c r="V791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791" t="str">
        <f>feed!U1087</f>
        <v>http://blocgame.com/stats.php?id=65507</v>
      </c>
      <c r="X791" s="4">
        <f>SUMPRODUCT(MID(0&amp;feed!V1087,LARGE(INDEX(ISNUMBER(--MID(feed!V1087,ROW($1:$5),1))*
ROW($1:$5),0),ROW($1:$5))+1,1)*10^ROW($1:$5)/10)</f>
        <v>0</v>
      </c>
      <c r="Y791">
        <f>feed!W1087</f>
        <v>0</v>
      </c>
      <c r="Z791" s="4">
        <f>V791-H791*750-K791*375-L791*375</f>
        <v>19250</v>
      </c>
      <c r="AA791" s="8">
        <f>V791/N791</f>
        <v>62.305295950155767</v>
      </c>
      <c r="AB791" s="4">
        <f>N791/6</f>
        <v>53.5</v>
      </c>
      <c r="AC791" s="4">
        <f>V791/6</f>
        <v>3333.3333333333335</v>
      </c>
    </row>
    <row r="792" spans="1:29" hidden="1" x14ac:dyDescent="0.25">
      <c r="A792" t="str">
        <f>feed!A904</f>
        <v>Military101</v>
      </c>
      <c r="B792" t="str">
        <f>feed!B904</f>
        <v>Militaryruler</v>
      </c>
      <c r="C792">
        <f>feed!C904</f>
        <v>0</v>
      </c>
      <c r="D792">
        <f>SUMPRODUCT(MID(0&amp;feed!D904,LARGE(INDEX(ISNUMBER(--MID(feed!D904,ROW($1:$19),1))*
ROW($1:$19),0),ROW($1:$19))+1,1)*10^ROW($1:$19)/10)</f>
        <v>6</v>
      </c>
      <c r="E792">
        <f>SUMPRODUCT(MID(0&amp;feed!E904,LARGE(INDEX(ISNUMBER(--MID(feed!E904,ROW($1:$19),1))*
ROW($1:$19),0),ROW($1:$19))+1,1)*10^ROW($1:$19)/10)</f>
        <v>0</v>
      </c>
      <c r="F792" t="str">
        <f>feed!F904</f>
        <v>First World War surplus</v>
      </c>
      <c r="G792" t="str">
        <f>feed!G904</f>
        <v>Questionable</v>
      </c>
      <c r="H792">
        <f>SUMPRODUCT(MID(0&amp;feed!H904,LARGE(INDEX(ISNUMBER(--MID(feed!H904,ROW($1:$19),1))*
ROW($1:$19),0),ROW($1:$19))+1,1)*10^ROW($1:$19)/10)</f>
        <v>0</v>
      </c>
      <c r="I792" t="str">
        <f>feed!I904</f>
        <v>Undisciplined Rabble</v>
      </c>
      <c r="J792">
        <f>SUMPRODUCT(MID(0&amp;feed!J904,LARGE(INDEX(ISNUMBER(--MID(feed!J904,ROW($1:$19),1))*
ROW($1:$19),0),ROW($1:$19))+1,1)*10^ROW($1:$19)/10)</f>
        <v>177</v>
      </c>
      <c r="K792">
        <f>SUMPRODUCT(MID(0&amp;feed!K904,LARGE(INDEX(ISNUMBER(--MID(feed!K904,ROW($1:$19),1))*
ROW($1:$19),0),ROW($1:$19))+1,1)*10^ROW($1:$19)/10)</f>
        <v>2</v>
      </c>
      <c r="L792">
        <f>SUMPRODUCT(MID(0&amp;feed!L904,LARGE(INDEX(ISNUMBER(--MID(feed!L904,ROW($1:$19),1))*
ROW($1:$19),0),ROW($1:$19))+1,1)*10^ROW($1:$19)/10)</f>
        <v>0</v>
      </c>
      <c r="M792" t="str">
        <f>feed!M904</f>
        <v>Mixed Economy</v>
      </c>
      <c r="N792">
        <f>SUMPRODUCT(MID(0&amp;feed!N904,LARGE(INDEX(ISNUMBER(--MID(feed!N904,ROW($1:$5),1))*
ROW($1:$5),0),ROW($1:$5))+1,1)*10^ROW($1:$5)/10)</f>
        <v>440</v>
      </c>
      <c r="O792">
        <f>SUMPRODUCT(MID(0&amp;feed!O904,LARGE(INDEX(ISNUMBER(--MID(feed!O904,ROW($1:$5),1))*
ROW($1:$5),0),ROW($1:$5))+1,1)*10^ROW($1:$5)/10)</f>
        <v>0</v>
      </c>
      <c r="P792" t="str">
        <f>feed!P904</f>
        <v>Untapped</v>
      </c>
      <c r="Q792">
        <f>IF(P792=0,40, IF(P792="Depleted",0, IF(P792="Near Depletion",10, IF(P792="Plentiful",70, IF(P792="Untapped",90,"Error")))))</f>
        <v>90</v>
      </c>
      <c r="R792" t="str">
        <f>feed!Q904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feed!R904</f>
        <v>Atlas</v>
      </c>
      <c r="U792" t="str">
        <f>feed!S904</f>
        <v>Neutral</v>
      </c>
      <c r="V792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19700</v>
      </c>
      <c r="W792" t="str">
        <f>feed!U904</f>
        <v>http://blocgame.com/stats.php?id=64273</v>
      </c>
      <c r="X792" s="4">
        <f>SUMPRODUCT(MID(0&amp;feed!V904,LARGE(INDEX(ISNUMBER(--MID(feed!V904,ROW($1:$5),1))*
ROW($1:$5),0),ROW($1:$5))+1,1)*10^ROW($1:$5)/10)</f>
        <v>0</v>
      </c>
      <c r="Y792">
        <f>feed!W904</f>
        <v>0</v>
      </c>
      <c r="Z792" s="4">
        <f>V792-H792*750-K792*375-L792*375</f>
        <v>18950</v>
      </c>
      <c r="AA792" s="8">
        <f>V792/N792</f>
        <v>44.772727272727273</v>
      </c>
      <c r="AB792" s="4">
        <f>N792/6</f>
        <v>73.333333333333329</v>
      </c>
      <c r="AC792" s="4">
        <f>V792/6</f>
        <v>3283.3333333333335</v>
      </c>
    </row>
    <row r="793" spans="1:29" hidden="1" x14ac:dyDescent="0.25">
      <c r="A793" t="str">
        <f>feed!A964</f>
        <v>ratdotabestdota</v>
      </c>
      <c r="B793" t="str">
        <f>feed!B964</f>
        <v>ratdotabestdota</v>
      </c>
      <c r="C793">
        <f>feed!C964</f>
        <v>0</v>
      </c>
      <c r="D793">
        <f>SUMPRODUCT(MID(0&amp;feed!D964,LARGE(INDEX(ISNUMBER(--MID(feed!D964,ROW($1:$19),1))*
ROW($1:$19),0),ROW($1:$19))+1,1)*10^ROW($1:$19)/10)</f>
        <v>4</v>
      </c>
      <c r="E793">
        <f>SUMPRODUCT(MID(0&amp;feed!E964,LARGE(INDEX(ISNUMBER(--MID(feed!E964,ROW($1:$19),1))*
ROW($1:$19),0),ROW($1:$19))+1,1)*10^ROW($1:$19)/10)</f>
        <v>0</v>
      </c>
      <c r="F793" t="str">
        <f>feed!F964</f>
        <v>Finest of the 19th century</v>
      </c>
      <c r="G793" t="str">
        <f>feed!G964</f>
        <v>Good</v>
      </c>
      <c r="H793">
        <f>SUMPRODUCT(MID(0&amp;feed!H964,LARGE(INDEX(ISNUMBER(--MID(feed!H964,ROW($1:$19),1))*
ROW($1:$19),0),ROW($1:$19))+1,1)*10^ROW($1:$19)/10)</f>
        <v>0</v>
      </c>
      <c r="I793" t="str">
        <f>feed!I964</f>
        <v>Undisciplined Rabble</v>
      </c>
      <c r="J793">
        <f>SUMPRODUCT(MID(0&amp;feed!J964,LARGE(INDEX(ISNUMBER(--MID(feed!J964,ROW($1:$19),1))*
ROW($1:$19),0),ROW($1:$19))+1,1)*10^ROW($1:$19)/10)</f>
        <v>177</v>
      </c>
      <c r="K793">
        <f>SUMPRODUCT(MID(0&amp;feed!K964,LARGE(INDEX(ISNUMBER(--MID(feed!K964,ROW($1:$19),1))*
ROW($1:$19),0),ROW($1:$19))+1,1)*10^ROW($1:$19)/10)</f>
        <v>2</v>
      </c>
      <c r="L793">
        <f>SUMPRODUCT(MID(0&amp;feed!L964,LARGE(INDEX(ISNUMBER(--MID(feed!L964,ROW($1:$19),1))*
ROW($1:$19),0),ROW($1:$19))+1,1)*10^ROW($1:$19)/10)</f>
        <v>2</v>
      </c>
      <c r="M793" t="str">
        <f>feed!M964</f>
        <v>Mixed Economy</v>
      </c>
      <c r="N793">
        <f>SUMPRODUCT(MID(0&amp;feed!N964,LARGE(INDEX(ISNUMBER(--MID(feed!N964,ROW($1:$5),1))*
ROW($1:$5),0),ROW($1:$5))+1,1)*10^ROW($1:$5)/10)</f>
        <v>386</v>
      </c>
      <c r="O793">
        <f>SUMPRODUCT(MID(0&amp;feed!O964,LARGE(INDEX(ISNUMBER(--MID(feed!O964,ROW($1:$5),1))*
ROW($1:$5),0),ROW($1:$5))+1,1)*10^ROW($1:$5)/10)</f>
        <v>1690</v>
      </c>
      <c r="P793" t="str">
        <f>feed!P964</f>
        <v>Untapped</v>
      </c>
      <c r="Q793">
        <f>IF(P793=0,40, IF(P793="Depleted",0, IF(P793="Near Depletion",10, IF(P793="Plentiful",70, IF(P793="Untapped",90,"Error")))))</f>
        <v>90</v>
      </c>
      <c r="R793" t="str">
        <f>feed!Q964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feed!R964</f>
        <v>Atlas</v>
      </c>
      <c r="U793" t="str">
        <f>feed!S964</f>
        <v>Neutral</v>
      </c>
      <c r="V79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15617</v>
      </c>
      <c r="W793" t="str">
        <f>feed!U964</f>
        <v>http://blocgame.com/stats.php?id=64316</v>
      </c>
      <c r="X793" s="4">
        <f>SUMPRODUCT(MID(0&amp;feed!V964,LARGE(INDEX(ISNUMBER(--MID(feed!V964,ROW($1:$5),1))*
ROW($1:$5),0),ROW($1:$5))+1,1)*10^ROW($1:$5)/10)</f>
        <v>0</v>
      </c>
      <c r="Y793">
        <f>feed!W964</f>
        <v>0</v>
      </c>
      <c r="Z793" s="4">
        <f>V793-H793*750-K793*375-L793*375</f>
        <v>14117</v>
      </c>
      <c r="AA793" s="8">
        <f>V793/N793</f>
        <v>40.458549222797927</v>
      </c>
      <c r="AB793" s="4">
        <f>N793/6</f>
        <v>64.333333333333329</v>
      </c>
      <c r="AC793" s="4">
        <f>V793/6</f>
        <v>2602.8333333333335</v>
      </c>
    </row>
    <row r="794" spans="1:29" x14ac:dyDescent="0.25">
      <c r="A794" t="str">
        <f>feed!A1134</f>
        <v>Redhawka</v>
      </c>
      <c r="B794" t="str">
        <f>feed!B1134</f>
        <v>saladani</v>
      </c>
      <c r="C794">
        <f>feed!C1134</f>
        <v>0</v>
      </c>
      <c r="D794">
        <f>SUMPRODUCT(MID(0&amp;feed!D1134,LARGE(INDEX(ISNUMBER(--MID(feed!D1134,ROW($1:$19),1))*
ROW($1:$19),0),ROW($1:$19))+1,1)*10^ROW($1:$19)/10)</f>
        <v>20</v>
      </c>
      <c r="E794">
        <f>SUMPRODUCT(MID(0&amp;feed!E1134,LARGE(INDEX(ISNUMBER(--MID(feed!E1134,ROW($1:$19),1))*
ROW($1:$19),0),ROW($1:$19))+1,1)*10^ROW($1:$19)/10)</f>
        <v>0</v>
      </c>
      <c r="F794" t="str">
        <f>feed!F1134</f>
        <v>Finest of the 19th century</v>
      </c>
      <c r="G794" t="str">
        <f>feed!G1134</f>
        <v>Normal</v>
      </c>
      <c r="H794">
        <f>SUMPRODUCT(MID(0&amp;feed!H1134,LARGE(INDEX(ISNUMBER(--MID(feed!H1134,ROW($1:$19),1))*
ROW($1:$19),0),ROW($1:$19))+1,1)*10^ROW($1:$19)/10)</f>
        <v>0</v>
      </c>
      <c r="I794" t="str">
        <f>feed!I1134</f>
        <v>Standard</v>
      </c>
      <c r="J794">
        <f>SUMPRODUCT(MID(0&amp;feed!J1134,LARGE(INDEX(ISNUMBER(--MID(feed!J1134,ROW($1:$19),1))*
ROW($1:$19),0),ROW($1:$19))+1,1)*10^ROW($1:$19)/10)</f>
        <v>17</v>
      </c>
      <c r="K794">
        <f>SUMPRODUCT(MID(0&amp;feed!K1134,LARGE(INDEX(ISNUMBER(--MID(feed!K1134,ROW($1:$19),1))*
ROW($1:$19),0),ROW($1:$19))+1,1)*10^ROW($1:$19)/10)</f>
        <v>2</v>
      </c>
      <c r="L794">
        <f>SUMPRODUCT(MID(0&amp;feed!L1134,LARGE(INDEX(ISNUMBER(--MID(feed!L1134,ROW($1:$19),1))*
ROW($1:$19),0),ROW($1:$19))+1,1)*10^ROW($1:$19)/10)</f>
        <v>0</v>
      </c>
      <c r="M794" t="str">
        <f>feed!M1134</f>
        <v>Free Market</v>
      </c>
      <c r="N794">
        <f>SUMPRODUCT(MID(0&amp;feed!N1134,LARGE(INDEX(ISNUMBER(--MID(feed!N1134,ROW($1:$5),1))*
ROW($1:$5),0),ROW($1:$5))+1,1)*10^ROW($1:$5)/10)</f>
        <v>310</v>
      </c>
      <c r="O794">
        <f>SUMPRODUCT(MID(0&amp;feed!O1134,LARGE(INDEX(ISNUMBER(--MID(feed!O1134,ROW($1:$5),1))*
ROW($1:$5),0),ROW($1:$5))+1,1)*10^ROW($1:$5)/10)</f>
        <v>0</v>
      </c>
      <c r="P794" t="str">
        <f>feed!P1134</f>
        <v>Untapped</v>
      </c>
      <c r="Q794">
        <f>IF(P794=0,40, IF(P794="Depleted",0, IF(P794="Near Depletion",10, IF(P794="Plentiful",70, IF(P794="Untapped",90,"Error")))))</f>
        <v>90</v>
      </c>
      <c r="R794" t="str">
        <f>feed!Q1134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feed!R1134</f>
        <v>Persia</v>
      </c>
      <c r="U794" t="str">
        <f>feed!S1134</f>
        <v>Neutral</v>
      </c>
      <c r="V79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794" t="str">
        <f>feed!U1134</f>
        <v>http://blocgame.com/stats.php?id=65713</v>
      </c>
      <c r="X794" s="4">
        <f>SUMPRODUCT(MID(0&amp;feed!V1134,LARGE(INDEX(ISNUMBER(--MID(feed!V1134,ROW($1:$5),1))*
ROW($1:$5),0),ROW($1:$5))+1,1)*10^ROW($1:$5)/10)</f>
        <v>0</v>
      </c>
      <c r="Y794">
        <f>feed!W1134</f>
        <v>0</v>
      </c>
      <c r="Z794" s="4">
        <f>V794-H794*750-K794*375-L794*375</f>
        <v>19250</v>
      </c>
      <c r="AA794" s="8">
        <f>V794/N794</f>
        <v>64.516129032258064</v>
      </c>
      <c r="AB794" s="4">
        <f>N794/6</f>
        <v>51.666666666666664</v>
      </c>
      <c r="AC794" s="4">
        <f>V794/6</f>
        <v>3333.3333333333335</v>
      </c>
    </row>
    <row r="795" spans="1:29" x14ac:dyDescent="0.25">
      <c r="A795" t="str">
        <f>feed!A1120</f>
        <v>Thundera</v>
      </c>
      <c r="B795" t="str">
        <f>feed!B1120</f>
        <v>Tygra</v>
      </c>
      <c r="C795">
        <f>feed!C1120</f>
        <v>0</v>
      </c>
      <c r="D795">
        <f>SUMPRODUCT(MID(0&amp;feed!D1120,LARGE(INDEX(ISNUMBER(--MID(feed!D1120,ROW($1:$19),1))*
ROW($1:$19),0),ROW($1:$19))+1,1)*10^ROW($1:$19)/10)</f>
        <v>20</v>
      </c>
      <c r="E795">
        <f>SUMPRODUCT(MID(0&amp;feed!E1120,LARGE(INDEX(ISNUMBER(--MID(feed!E1120,ROW($1:$19),1))*
ROW($1:$19),0),ROW($1:$19))+1,1)*10^ROW($1:$19)/10)</f>
        <v>0</v>
      </c>
      <c r="F795" t="str">
        <f>feed!F1120</f>
        <v>First World War surplus</v>
      </c>
      <c r="G795" t="str">
        <f>feed!G1120</f>
        <v>Good</v>
      </c>
      <c r="H795">
        <f>SUMPRODUCT(MID(0&amp;feed!H1120,LARGE(INDEX(ISNUMBER(--MID(feed!H1120,ROW($1:$19),1))*
ROW($1:$19),0),ROW($1:$19))+1,1)*10^ROW($1:$19)/10)</f>
        <v>0</v>
      </c>
      <c r="I795" t="str">
        <f>feed!I1120</f>
        <v>Good</v>
      </c>
      <c r="J795">
        <f>SUMPRODUCT(MID(0&amp;feed!J1120,LARGE(INDEX(ISNUMBER(--MID(feed!J1120,ROW($1:$19),1))*
ROW($1:$19),0),ROW($1:$19))+1,1)*10^ROW($1:$19)/10)</f>
        <v>8</v>
      </c>
      <c r="K795">
        <f>SUMPRODUCT(MID(0&amp;feed!K1120,LARGE(INDEX(ISNUMBER(--MID(feed!K1120,ROW($1:$19),1))*
ROW($1:$19),0),ROW($1:$19))+1,1)*10^ROW($1:$19)/10)</f>
        <v>3</v>
      </c>
      <c r="L795">
        <f>SUMPRODUCT(MID(0&amp;feed!L1120,LARGE(INDEX(ISNUMBER(--MID(feed!L1120,ROW($1:$19),1))*
ROW($1:$19),0),ROW($1:$19))+1,1)*10^ROW($1:$19)/10)</f>
        <v>0</v>
      </c>
      <c r="M795" t="str">
        <f>feed!M1120</f>
        <v>Free Market</v>
      </c>
      <c r="N795">
        <f>SUMPRODUCT(MID(0&amp;feed!N1120,LARGE(INDEX(ISNUMBER(--MID(feed!N1120,ROW($1:$5),1))*
ROW($1:$5),0),ROW($1:$5))+1,1)*10^ROW($1:$5)/10)</f>
        <v>314</v>
      </c>
      <c r="O795">
        <f>SUMPRODUCT(MID(0&amp;feed!O1120,LARGE(INDEX(ISNUMBER(--MID(feed!O1120,ROW($1:$5),1))*
ROW($1:$5),0),ROW($1:$5))+1,1)*10^ROW($1:$5)/10)</f>
        <v>0</v>
      </c>
      <c r="P795" t="str">
        <f>feed!P1120</f>
        <v>Untapped</v>
      </c>
      <c r="Q795">
        <f>IF(P795=0,40, IF(P795="Depleted",0, IF(P795="Near Depletion",10, IF(P795="Plentiful",70, IF(P795="Untapped",90,"Error")))))</f>
        <v>90</v>
      </c>
      <c r="R795" t="str">
        <f>feed!Q1120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feed!R1120</f>
        <v>China</v>
      </c>
      <c r="U795" t="str">
        <f>feed!S1120</f>
        <v>United States</v>
      </c>
      <c r="V795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95" t="str">
        <f>feed!U1120</f>
        <v>http://blocgame.com/stats.php?id=65665</v>
      </c>
      <c r="X795" s="4">
        <f>SUMPRODUCT(MID(0&amp;feed!V1120,LARGE(INDEX(ISNUMBER(--MID(feed!V1120,ROW($1:$5),1))*
ROW($1:$5),0),ROW($1:$5))+1,1)*10^ROW($1:$5)/10)</f>
        <v>0</v>
      </c>
      <c r="Y795">
        <f>feed!W1120</f>
        <v>0</v>
      </c>
      <c r="Z795" s="4">
        <f>V795-H795*750-K795*375-L795*375</f>
        <v>18875</v>
      </c>
      <c r="AA795" s="8">
        <f>V795/N795</f>
        <v>63.694267515923563</v>
      </c>
      <c r="AB795" s="4">
        <f>N795/6</f>
        <v>52.333333333333336</v>
      </c>
      <c r="AC795" s="4">
        <f>V795/6</f>
        <v>3333.3333333333335</v>
      </c>
    </row>
    <row r="796" spans="1:29" x14ac:dyDescent="0.25">
      <c r="A796" t="str">
        <f>feed!A1112</f>
        <v>Kirin</v>
      </c>
      <c r="B796" t="str">
        <f>feed!B1112</f>
        <v>kirin80</v>
      </c>
      <c r="C796">
        <f>feed!C1112</f>
        <v>0</v>
      </c>
      <c r="D796">
        <f>SUMPRODUCT(MID(0&amp;feed!D1112,LARGE(INDEX(ISNUMBER(--MID(feed!D1112,ROW($1:$19),1))*
ROW($1:$19),0),ROW($1:$19))+1,1)*10^ROW($1:$19)/10)</f>
        <v>20</v>
      </c>
      <c r="E796">
        <f>SUMPRODUCT(MID(0&amp;feed!E1112,LARGE(INDEX(ISNUMBER(--MID(feed!E1112,ROW($1:$19),1))*
ROW($1:$19),0),ROW($1:$19))+1,1)*10^ROW($1:$19)/10)</f>
        <v>0</v>
      </c>
      <c r="F796" t="str">
        <f>feed!F1112</f>
        <v>Finest of the 19th century</v>
      </c>
      <c r="G796" t="str">
        <f>feed!G1112</f>
        <v>Good</v>
      </c>
      <c r="H796">
        <f>SUMPRODUCT(MID(0&amp;feed!H1112,LARGE(INDEX(ISNUMBER(--MID(feed!H1112,ROW($1:$19),1))*
ROW($1:$19),0),ROW($1:$19))+1,1)*10^ROW($1:$19)/10)</f>
        <v>0</v>
      </c>
      <c r="I796" t="str">
        <f>feed!I1112</f>
        <v>Standard</v>
      </c>
      <c r="J796">
        <f>SUMPRODUCT(MID(0&amp;feed!J1112,LARGE(INDEX(ISNUMBER(--MID(feed!J1112,ROW($1:$19),1))*
ROW($1:$19),0),ROW($1:$19))+1,1)*10^ROW($1:$19)/10)</f>
        <v>31</v>
      </c>
      <c r="K796">
        <f>SUMPRODUCT(MID(0&amp;feed!K1112,LARGE(INDEX(ISNUMBER(--MID(feed!K1112,ROW($1:$19),1))*
ROW($1:$19),0),ROW($1:$19))+1,1)*10^ROW($1:$19)/10)</f>
        <v>3</v>
      </c>
      <c r="L796">
        <f>SUMPRODUCT(MID(0&amp;feed!L1112,LARGE(INDEX(ISNUMBER(--MID(feed!L1112,ROW($1:$19),1))*
ROW($1:$19),0),ROW($1:$19))+1,1)*10^ROW($1:$19)/10)</f>
        <v>0</v>
      </c>
      <c r="M796" t="str">
        <f>feed!M1112</f>
        <v>Mixed Economy</v>
      </c>
      <c r="N796">
        <f>SUMPRODUCT(MID(0&amp;feed!N1112,LARGE(INDEX(ISNUMBER(--MID(feed!N1112,ROW($1:$5),1))*
ROW($1:$5),0),ROW($1:$5))+1,1)*10^ROW($1:$5)/10)</f>
        <v>315</v>
      </c>
      <c r="O796">
        <f>SUMPRODUCT(MID(0&amp;feed!O1112,LARGE(INDEX(ISNUMBER(--MID(feed!O1112,ROW($1:$5),1))*
ROW($1:$5),0),ROW($1:$5))+1,1)*10^ROW($1:$5)/10)</f>
        <v>483</v>
      </c>
      <c r="P796" t="str">
        <f>feed!P1112</f>
        <v>Untapped</v>
      </c>
      <c r="Q796">
        <f>IF(P796=0,40, IF(P796="Depleted",0, IF(P796="Near Depletion",10, IF(P796="Plentiful",70, IF(P796="Untapped",90,"Error")))))</f>
        <v>90</v>
      </c>
      <c r="R796" t="str">
        <f>feed!Q1112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feed!R1112</f>
        <v>Indochina</v>
      </c>
      <c r="U796" t="str">
        <f>feed!S1112</f>
        <v>Neutral</v>
      </c>
      <c r="V796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796" t="str">
        <f>feed!U1112</f>
        <v>http://blocgame.com/stats.php?id=65683</v>
      </c>
      <c r="X796" s="4">
        <f>SUMPRODUCT(MID(0&amp;feed!V1112,LARGE(INDEX(ISNUMBER(--MID(feed!V1112,ROW($1:$5),1))*
ROW($1:$5),0),ROW($1:$5))+1,1)*10^ROW($1:$5)/10)</f>
        <v>0</v>
      </c>
      <c r="Y796">
        <f>feed!W1112</f>
        <v>0</v>
      </c>
      <c r="Z796" s="4">
        <f>V796-H796*750-K796*375-L796*375</f>
        <v>18875</v>
      </c>
      <c r="AA796" s="8">
        <f>V796/N796</f>
        <v>63.492063492063494</v>
      </c>
      <c r="AB796" s="4">
        <f>N796/6</f>
        <v>52.5</v>
      </c>
      <c r="AC796" s="4">
        <f>V796/6</f>
        <v>3333.3333333333335</v>
      </c>
    </row>
    <row r="797" spans="1:29" hidden="1" x14ac:dyDescent="0.25">
      <c r="A797" t="str">
        <f>feed!A996</f>
        <v>navifanboy</v>
      </c>
      <c r="B797" t="str">
        <f>feed!B996</f>
        <v>navifanboy</v>
      </c>
      <c r="C797">
        <f>feed!C996</f>
        <v>0</v>
      </c>
      <c r="D797">
        <f>SUMPRODUCT(MID(0&amp;feed!D996,LARGE(INDEX(ISNUMBER(--MID(feed!D996,ROW($1:$19),1))*
ROW($1:$19),0),ROW($1:$19))+1,1)*10^ROW($1:$19)/10)</f>
        <v>4</v>
      </c>
      <c r="E797">
        <f>SUMPRODUCT(MID(0&amp;feed!E996,LARGE(INDEX(ISNUMBER(--MID(feed!E996,ROW($1:$19),1))*
ROW($1:$19),0),ROW($1:$19))+1,1)*10^ROW($1:$19)/10)</f>
        <v>0</v>
      </c>
      <c r="F797" t="str">
        <f>feed!F996</f>
        <v>Finest of the 19th century</v>
      </c>
      <c r="G797" t="str">
        <f>feed!G996</f>
        <v>Good</v>
      </c>
      <c r="H797">
        <f>SUMPRODUCT(MID(0&amp;feed!H996,LARGE(INDEX(ISNUMBER(--MID(feed!H996,ROW($1:$19),1))*
ROW($1:$19),0),ROW($1:$19))+1,1)*10^ROW($1:$19)/10)</f>
        <v>0</v>
      </c>
      <c r="I797" t="str">
        <f>feed!I996</f>
        <v>Undisciplined Rabble</v>
      </c>
      <c r="J797">
        <f>SUMPRODUCT(MID(0&amp;feed!J996,LARGE(INDEX(ISNUMBER(--MID(feed!J996,ROW($1:$19),1))*
ROW($1:$19),0),ROW($1:$19))+1,1)*10^ROW($1:$19)/10)</f>
        <v>177</v>
      </c>
      <c r="K797">
        <f>SUMPRODUCT(MID(0&amp;feed!K996,LARGE(INDEX(ISNUMBER(--MID(feed!K996,ROW($1:$19),1))*
ROW($1:$19),0),ROW($1:$19))+1,1)*10^ROW($1:$19)/10)</f>
        <v>2</v>
      </c>
      <c r="L797">
        <f>SUMPRODUCT(MID(0&amp;feed!L996,LARGE(INDEX(ISNUMBER(--MID(feed!L996,ROW($1:$19),1))*
ROW($1:$19),0),ROW($1:$19))+1,1)*10^ROW($1:$19)/10)</f>
        <v>1</v>
      </c>
      <c r="M797" t="str">
        <f>feed!M996</f>
        <v>Mixed Economy</v>
      </c>
      <c r="N797">
        <f>SUMPRODUCT(MID(0&amp;feed!N996,LARGE(INDEX(ISNUMBER(--MID(feed!N996,ROW($1:$5),1))*
ROW($1:$5),0),ROW($1:$5))+1,1)*10^ROW($1:$5)/10)</f>
        <v>365</v>
      </c>
      <c r="O797">
        <f>SUMPRODUCT(MID(0&amp;feed!O996,LARGE(INDEX(ISNUMBER(--MID(feed!O996,ROW($1:$5),1))*
ROW($1:$5),0),ROW($1:$5))+1,1)*10^ROW($1:$5)/10)</f>
        <v>2535</v>
      </c>
      <c r="P797" t="str">
        <f>feed!P996</f>
        <v>Untapped</v>
      </c>
      <c r="Q797">
        <f>IF(P797=0,40, IF(P797="Depleted",0, IF(P797="Near Depletion",10, IF(P797="Plentiful",70, IF(P797="Untapped",90,"Error")))))</f>
        <v>90</v>
      </c>
      <c r="R797" t="str">
        <f>feed!Q996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feed!R996</f>
        <v>Atlas</v>
      </c>
      <c r="U797" t="str">
        <f>feed!S996</f>
        <v>Neutral</v>
      </c>
      <c r="V79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12863</v>
      </c>
      <c r="W797" t="str">
        <f>feed!U996</f>
        <v>http://blocgame.com/stats.php?id=64317</v>
      </c>
      <c r="X797" s="4">
        <f>SUMPRODUCT(MID(0&amp;feed!V996,LARGE(INDEX(ISNUMBER(--MID(feed!V996,ROW($1:$5),1))*
ROW($1:$5),0),ROW($1:$5))+1,1)*10^ROW($1:$5)/10)</f>
        <v>0</v>
      </c>
      <c r="Y797">
        <f>feed!W996</f>
        <v>0</v>
      </c>
      <c r="Z797" s="4">
        <f>V797-H797*750-K797*375-L797*375</f>
        <v>11738</v>
      </c>
      <c r="AA797" s="8">
        <f>V797/N797</f>
        <v>35.241095890410961</v>
      </c>
      <c r="AB797" s="4">
        <f>N797/6</f>
        <v>60.833333333333336</v>
      </c>
      <c r="AC797" s="4">
        <f>V797/6</f>
        <v>2143.8333333333335</v>
      </c>
    </row>
    <row r="798" spans="1:29" x14ac:dyDescent="0.25">
      <c r="A798" t="str">
        <f>feed!A1110</f>
        <v>Rekora</v>
      </c>
      <c r="B798" t="str">
        <f>feed!B1110</f>
        <v>Chatzberg</v>
      </c>
      <c r="C798">
        <f>feed!C1110</f>
        <v>0</v>
      </c>
      <c r="D798">
        <f>SUMPRODUCT(MID(0&amp;feed!D1110,LARGE(INDEX(ISNUMBER(--MID(feed!D1110,ROW($1:$19),1))*
ROW($1:$19),0),ROW($1:$19))+1,1)*10^ROW($1:$19)/10)</f>
        <v>25</v>
      </c>
      <c r="E798">
        <f>SUMPRODUCT(MID(0&amp;feed!E1110,LARGE(INDEX(ISNUMBER(--MID(feed!E1110,ROW($1:$19),1))*
ROW($1:$19),0),ROW($1:$19))+1,1)*10^ROW($1:$19)/10)</f>
        <v>0</v>
      </c>
      <c r="F798" t="str">
        <f>feed!F1110</f>
        <v>First World War surplus</v>
      </c>
      <c r="G798" t="str">
        <f>feed!G1110</f>
        <v>Good</v>
      </c>
      <c r="H798">
        <f>SUMPRODUCT(MID(0&amp;feed!H1110,LARGE(INDEX(ISNUMBER(--MID(feed!H1110,ROW($1:$19),1))*
ROW($1:$19),0),ROW($1:$19))+1,1)*10^ROW($1:$19)/10)</f>
        <v>0</v>
      </c>
      <c r="I798" t="str">
        <f>feed!I1110</f>
        <v>Elite</v>
      </c>
      <c r="J798">
        <f>SUMPRODUCT(MID(0&amp;feed!J1110,LARGE(INDEX(ISNUMBER(--MID(feed!J1110,ROW($1:$19),1))*
ROW($1:$19),0),ROW($1:$19))+1,1)*10^ROW($1:$19)/10)</f>
        <v>37</v>
      </c>
      <c r="K798">
        <f>SUMPRODUCT(MID(0&amp;feed!K1110,LARGE(INDEX(ISNUMBER(--MID(feed!K1110,ROW($1:$19),1))*
ROW($1:$19),0),ROW($1:$19))+1,1)*10^ROW($1:$19)/10)</f>
        <v>2</v>
      </c>
      <c r="L798">
        <f>SUMPRODUCT(MID(0&amp;feed!L1110,LARGE(INDEX(ISNUMBER(--MID(feed!L1110,ROW($1:$19),1))*
ROW($1:$19),0),ROW($1:$19))+1,1)*10^ROW($1:$19)/10)</f>
        <v>0</v>
      </c>
      <c r="M798" t="str">
        <f>feed!M1110</f>
        <v>Free Market</v>
      </c>
      <c r="N798">
        <f>SUMPRODUCT(MID(0&amp;feed!N1110,LARGE(INDEX(ISNUMBER(--MID(feed!N1110,ROW($1:$5),1))*
ROW($1:$5),0),ROW($1:$5))+1,1)*10^ROW($1:$5)/10)</f>
        <v>315</v>
      </c>
      <c r="O798">
        <f>SUMPRODUCT(MID(0&amp;feed!O1110,LARGE(INDEX(ISNUMBER(--MID(feed!O1110,ROW($1:$5),1))*
ROW($1:$5),0),ROW($1:$5))+1,1)*10^ROW($1:$5)/10)</f>
        <v>0</v>
      </c>
      <c r="P798" t="str">
        <f>feed!P1110</f>
        <v>Untapped</v>
      </c>
      <c r="Q798">
        <f>IF(P798=0,40, IF(P798="Depleted",0, IF(P798="Near Depletion",10, IF(P798="Plentiful",70, IF(P798="Untapped",90,"Error")))))</f>
        <v>90</v>
      </c>
      <c r="R798" t="str">
        <f>feed!Q1110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feed!R1110</f>
        <v>Persia</v>
      </c>
      <c r="U798" t="str">
        <f>feed!S1110</f>
        <v>Neutral</v>
      </c>
      <c r="V79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798" t="str">
        <f>feed!U1110</f>
        <v>http://blocgame.com/stats.php?id=65681</v>
      </c>
      <c r="X798" s="4">
        <f>SUMPRODUCT(MID(0&amp;feed!V1110,LARGE(INDEX(ISNUMBER(--MID(feed!V1110,ROW($1:$5),1))*
ROW($1:$5),0),ROW($1:$5))+1,1)*10^ROW($1:$5)/10)</f>
        <v>0</v>
      </c>
      <c r="Y798">
        <f>feed!W1110</f>
        <v>0</v>
      </c>
      <c r="Z798" s="4">
        <f>V798-H798*750-K798*375-L798*375</f>
        <v>19250</v>
      </c>
      <c r="AA798" s="8">
        <f>V798/N798</f>
        <v>63.492063492063494</v>
      </c>
      <c r="AB798" s="4">
        <f>N798/6</f>
        <v>52.5</v>
      </c>
      <c r="AC798" s="4">
        <f>V798/6</f>
        <v>3333.3333333333335</v>
      </c>
    </row>
    <row r="799" spans="1:29" x14ac:dyDescent="0.25">
      <c r="A799" t="str">
        <f>feed!A1108</f>
        <v>Coronia</v>
      </c>
      <c r="B799" t="str">
        <f>feed!B1108</f>
        <v>PokeFan523</v>
      </c>
      <c r="C799">
        <f>feed!C1108</f>
        <v>0</v>
      </c>
      <c r="D799">
        <f>SUMPRODUCT(MID(0&amp;feed!D1108,LARGE(INDEX(ISNUMBER(--MID(feed!D1108,ROW($1:$19),1))*
ROW($1:$19),0),ROW($1:$19))+1,1)*10^ROW($1:$19)/10)</f>
        <v>20</v>
      </c>
      <c r="E799">
        <f>SUMPRODUCT(MID(0&amp;feed!E1108,LARGE(INDEX(ISNUMBER(--MID(feed!E1108,ROW($1:$19),1))*
ROW($1:$19),0),ROW($1:$19))+1,1)*10^ROW($1:$19)/10)</f>
        <v>0</v>
      </c>
      <c r="F799" t="str">
        <f>feed!F1108</f>
        <v>Finest of the 19th century</v>
      </c>
      <c r="G799" t="str">
        <f>feed!G1108</f>
        <v>Good</v>
      </c>
      <c r="H799">
        <f>SUMPRODUCT(MID(0&amp;feed!H1108,LARGE(INDEX(ISNUMBER(--MID(feed!H1108,ROW($1:$19),1))*
ROW($1:$19),0),ROW($1:$19))+1,1)*10^ROW($1:$19)/10)</f>
        <v>0</v>
      </c>
      <c r="I799" t="str">
        <f>feed!I1108</f>
        <v>Standard</v>
      </c>
      <c r="J799">
        <f>SUMPRODUCT(MID(0&amp;feed!J1108,LARGE(INDEX(ISNUMBER(--MID(feed!J1108,ROW($1:$19),1))*
ROW($1:$19),0),ROW($1:$19))+1,1)*10^ROW($1:$19)/10)</f>
        <v>35</v>
      </c>
      <c r="K799">
        <f>SUMPRODUCT(MID(0&amp;feed!K1108,LARGE(INDEX(ISNUMBER(--MID(feed!K1108,ROW($1:$19),1))*
ROW($1:$19),0),ROW($1:$19))+1,1)*10^ROW($1:$19)/10)</f>
        <v>2</v>
      </c>
      <c r="L799">
        <f>SUMPRODUCT(MID(0&amp;feed!L1108,LARGE(INDEX(ISNUMBER(--MID(feed!L1108,ROW($1:$19),1))*
ROW($1:$19),0),ROW($1:$19))+1,1)*10^ROW($1:$19)/10)</f>
        <v>0</v>
      </c>
      <c r="M799" t="str">
        <f>feed!M1108</f>
        <v>Mixed Economy</v>
      </c>
      <c r="N799">
        <f>SUMPRODUCT(MID(0&amp;feed!N1108,LARGE(INDEX(ISNUMBER(--MID(feed!N1108,ROW($1:$5),1))*
ROW($1:$5),0),ROW($1:$5))+1,1)*10^ROW($1:$5)/10)</f>
        <v>315</v>
      </c>
      <c r="O799">
        <f>SUMPRODUCT(MID(0&amp;feed!O1108,LARGE(INDEX(ISNUMBER(--MID(feed!O1108,ROW($1:$5),1))*
ROW($1:$5),0),ROW($1:$5))+1,1)*10^ROW($1:$5)/10)</f>
        <v>0</v>
      </c>
      <c r="P799" t="str">
        <f>feed!P1108</f>
        <v>Untapped</v>
      </c>
      <c r="Q799">
        <f>IF(P799=0,40, IF(P799="Depleted",0, IF(P799="Near Depletion",10, IF(P799="Plentiful",70, IF(P799="Untapped",90,"Error")))))</f>
        <v>90</v>
      </c>
      <c r="R799" t="str">
        <f>feed!Q1108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feed!R1108</f>
        <v>Indochina</v>
      </c>
      <c r="U799" t="str">
        <f>feed!S1108</f>
        <v>Neutral</v>
      </c>
      <c r="V79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799" t="str">
        <f>feed!U1108</f>
        <v>http://blocgame.com/stats.php?id=58873</v>
      </c>
      <c r="X799" s="4">
        <f>SUMPRODUCT(MID(0&amp;feed!V1108,LARGE(INDEX(ISNUMBER(--MID(feed!V1108,ROW($1:$5),1))*
ROW($1:$5),0),ROW($1:$5))+1,1)*10^ROW($1:$5)/10)</f>
        <v>0</v>
      </c>
      <c r="Y799">
        <f>feed!W1108</f>
        <v>0</v>
      </c>
      <c r="Z799" s="4">
        <f>V799-H799*750-K799*375-L799*375</f>
        <v>19250</v>
      </c>
      <c r="AA799" s="8">
        <f>V799/N799</f>
        <v>63.492063492063494</v>
      </c>
      <c r="AB799" s="4">
        <f>N799/6</f>
        <v>52.5</v>
      </c>
      <c r="AC799" s="4">
        <f>V799/6</f>
        <v>3333.3333333333335</v>
      </c>
    </row>
    <row r="800" spans="1:29" hidden="1" x14ac:dyDescent="0.25">
      <c r="A800" t="str">
        <f>feed!A773</f>
        <v>masterspy</v>
      </c>
      <c r="B800" t="str">
        <f>feed!B773</f>
        <v>masterspy</v>
      </c>
      <c r="C800">
        <f>feed!C773</f>
        <v>0</v>
      </c>
      <c r="D800">
        <f>SUMPRODUCT(MID(0&amp;feed!D773,LARGE(INDEX(ISNUMBER(--MID(feed!D773,ROW($1:$19),1))*
ROW($1:$19),0),ROW($1:$19))+1,1)*10^ROW($1:$19)/10)</f>
        <v>2</v>
      </c>
      <c r="E800">
        <f>SUMPRODUCT(MID(0&amp;feed!E773,LARGE(INDEX(ISNUMBER(--MID(feed!E773,ROW($1:$19),1))*
ROW($1:$19),0),ROW($1:$19))+1,1)*10^ROW($1:$19)/10)</f>
        <v>0</v>
      </c>
      <c r="F800" t="str">
        <f>feed!F773</f>
        <v>First World War surplus</v>
      </c>
      <c r="G800" t="str">
        <f>feed!G773</f>
        <v>Good</v>
      </c>
      <c r="H800">
        <f>SUMPRODUCT(MID(0&amp;feed!H773,LARGE(INDEX(ISNUMBER(--MID(feed!H773,ROW($1:$19),1))*
ROW($1:$19),0),ROW($1:$19))+1,1)*10^ROW($1:$19)/10)</f>
        <v>0</v>
      </c>
      <c r="I800" t="str">
        <f>feed!I773</f>
        <v>Poor</v>
      </c>
      <c r="J800">
        <f>SUMPRODUCT(MID(0&amp;feed!J773,LARGE(INDEX(ISNUMBER(--MID(feed!J773,ROW($1:$19),1))*
ROW($1:$19),0),ROW($1:$19))+1,1)*10^ROW($1:$19)/10)</f>
        <v>177</v>
      </c>
      <c r="K800">
        <f>SUMPRODUCT(MID(0&amp;feed!K773,LARGE(INDEX(ISNUMBER(--MID(feed!K773,ROW($1:$19),1))*
ROW($1:$19),0),ROW($1:$19))+1,1)*10^ROW($1:$19)/10)</f>
        <v>2</v>
      </c>
      <c r="L800">
        <f>SUMPRODUCT(MID(0&amp;feed!L773,LARGE(INDEX(ISNUMBER(--MID(feed!L773,ROW($1:$19),1))*
ROW($1:$19),0),ROW($1:$19))+1,1)*10^ROW($1:$19)/10)</f>
        <v>0</v>
      </c>
      <c r="M800" t="str">
        <f>feed!M773</f>
        <v>Mixed Economy</v>
      </c>
      <c r="N800">
        <f>SUMPRODUCT(MID(0&amp;feed!N773,LARGE(INDEX(ISNUMBER(--MID(feed!N773,ROW($1:$5),1))*
ROW($1:$5),0),ROW($1:$5))+1,1)*10^ROW($1:$5)/10)</f>
        <v>648</v>
      </c>
      <c r="O800">
        <f>SUMPRODUCT(MID(0&amp;feed!O773,LARGE(INDEX(ISNUMBER(--MID(feed!O773,ROW($1:$5),1))*
ROW($1:$5),0),ROW($1:$5))+1,1)*10^ROW($1:$5)/10)</f>
        <v>0</v>
      </c>
      <c r="P800" t="str">
        <f>feed!P773</f>
        <v>Untapped</v>
      </c>
      <c r="Q800">
        <f>IF(P800=0,40, IF(P800="Depleted",0, IF(P800="Near Depletion",10, IF(P800="Plentiful",70, IF(P800="Untapped",90,"Error")))))</f>
        <v>90</v>
      </c>
      <c r="R800" t="str">
        <f>feed!Q773</f>
        <v>Mediocre</v>
      </c>
      <c r="S800">
        <f>IF(R800="None",0, IF(R800="Meagre",1.5, IF(R800="Small",3, IF(R800="Mediocre",4.5, IF(R800="Somewhat Large",6, IF(R800="Large",7.5, IF(R800="Powerful",9, IF(R800="Very Powerful",10,"Error"))))))))</f>
        <v>4.5</v>
      </c>
      <c r="T800" t="str">
        <f>feed!R773</f>
        <v>China</v>
      </c>
      <c r="U800" t="str">
        <f>feed!S773</f>
        <v>Neutral</v>
      </c>
      <c r="V80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800" t="str">
        <f>feed!U773</f>
        <v>http://blocgame.com/stats.php?id=64274</v>
      </c>
      <c r="X800" s="4">
        <f>SUMPRODUCT(MID(0&amp;feed!V773,LARGE(INDEX(ISNUMBER(--MID(feed!V773,ROW($1:$5),1))*
ROW($1:$5),0),ROW($1:$5))+1,1)*10^ROW($1:$5)/10)</f>
        <v>0</v>
      </c>
      <c r="Y800">
        <f>feed!W773</f>
        <v>0</v>
      </c>
      <c r="Z800" s="4">
        <f>V800-H800*750-K800*375-L800*375</f>
        <v>15750</v>
      </c>
      <c r="AA800" s="8">
        <f>V800/N800</f>
        <v>25.462962962962962</v>
      </c>
      <c r="AB800" s="4">
        <f>N800/6</f>
        <v>108</v>
      </c>
      <c r="AC800" s="4">
        <f>V800/6</f>
        <v>2750</v>
      </c>
    </row>
    <row r="801" spans="1:29" hidden="1" x14ac:dyDescent="0.25">
      <c r="A801" t="str">
        <f>feed!A764</f>
        <v>Kalashstan</v>
      </c>
      <c r="B801" t="str">
        <f>feed!B764</f>
        <v>Kalashstan</v>
      </c>
      <c r="C801">
        <f>feed!C764</f>
        <v>0</v>
      </c>
      <c r="D801">
        <f>SUMPRODUCT(MID(0&amp;feed!D764,LARGE(INDEX(ISNUMBER(--MID(feed!D764,ROW($1:$19),1))*
ROW($1:$19),0),ROW($1:$19))+1,1)*10^ROW($1:$19)/10)</f>
        <v>2</v>
      </c>
      <c r="E801">
        <f>SUMPRODUCT(MID(0&amp;feed!E764,LARGE(INDEX(ISNUMBER(--MID(feed!E764,ROW($1:$19),1))*
ROW($1:$19),0),ROW($1:$19))+1,1)*10^ROW($1:$19)/10)</f>
        <v>0</v>
      </c>
      <c r="F801" t="str">
        <f>feed!F764</f>
        <v>First World War surplus</v>
      </c>
      <c r="G801" t="str">
        <f>feed!G764</f>
        <v>Good</v>
      </c>
      <c r="H801">
        <f>SUMPRODUCT(MID(0&amp;feed!H764,LARGE(INDEX(ISNUMBER(--MID(feed!H764,ROW($1:$19),1))*
ROW($1:$19),0),ROW($1:$19))+1,1)*10^ROW($1:$19)/10)</f>
        <v>0</v>
      </c>
      <c r="I801" t="str">
        <f>feed!I764</f>
        <v>Poor</v>
      </c>
      <c r="J801">
        <f>SUMPRODUCT(MID(0&amp;feed!J764,LARGE(INDEX(ISNUMBER(--MID(feed!J764,ROW($1:$19),1))*
ROW($1:$19),0),ROW($1:$19))+1,1)*10^ROW($1:$19)/10)</f>
        <v>177</v>
      </c>
      <c r="K801">
        <f>SUMPRODUCT(MID(0&amp;feed!K764,LARGE(INDEX(ISNUMBER(--MID(feed!K764,ROW($1:$19),1))*
ROW($1:$19),0),ROW($1:$19))+1,1)*10^ROW($1:$19)/10)</f>
        <v>2</v>
      </c>
      <c r="L801">
        <f>SUMPRODUCT(MID(0&amp;feed!L764,LARGE(INDEX(ISNUMBER(--MID(feed!L764,ROW($1:$19),1))*
ROW($1:$19),0),ROW($1:$19))+1,1)*10^ROW($1:$19)/10)</f>
        <v>0</v>
      </c>
      <c r="M801" t="str">
        <f>feed!M764</f>
        <v>Mixed Economy</v>
      </c>
      <c r="N801">
        <f>SUMPRODUCT(MID(0&amp;feed!N764,LARGE(INDEX(ISNUMBER(--MID(feed!N764,ROW($1:$5),1))*
ROW($1:$5),0),ROW($1:$5))+1,1)*10^ROW($1:$5)/10)</f>
        <v>669</v>
      </c>
      <c r="O801">
        <f>SUMPRODUCT(MID(0&amp;feed!O764,LARGE(INDEX(ISNUMBER(--MID(feed!O764,ROW($1:$5),1))*
ROW($1:$5),0),ROW($1:$5))+1,1)*10^ROW($1:$5)/10)</f>
        <v>0</v>
      </c>
      <c r="P801" t="str">
        <f>feed!P764</f>
        <v>Untapped</v>
      </c>
      <c r="Q801">
        <f>IF(P801=0,40, IF(P801="Depleted",0, IF(P801="Near Depletion",10, IF(P801="Plentiful",70, IF(P801="Untapped",90,"Error")))))</f>
        <v>90</v>
      </c>
      <c r="R801" t="str">
        <f>feed!Q764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feed!R764</f>
        <v>China</v>
      </c>
      <c r="U801" t="str">
        <f>feed!S764</f>
        <v>Neutral</v>
      </c>
      <c r="V80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801" t="str">
        <f>feed!U764</f>
        <v>http://blocgame.com/stats.php?id=64289</v>
      </c>
      <c r="X801" s="4">
        <f>SUMPRODUCT(MID(0&amp;feed!V764,LARGE(INDEX(ISNUMBER(--MID(feed!V764,ROW($1:$5),1))*
ROW($1:$5),0),ROW($1:$5))+1,1)*10^ROW($1:$5)/10)</f>
        <v>0</v>
      </c>
      <c r="Y801">
        <f>feed!W764</f>
        <v>0</v>
      </c>
      <c r="Z801" s="4">
        <f>V801-H801*750-K801*375-L801*375</f>
        <v>12863</v>
      </c>
      <c r="AA801" s="8">
        <f>V801/N801</f>
        <v>20.348281016442453</v>
      </c>
      <c r="AB801" s="4">
        <f>N801/6</f>
        <v>111.5</v>
      </c>
      <c r="AC801" s="4">
        <f>V801/6</f>
        <v>2268.8333333333335</v>
      </c>
    </row>
    <row r="802" spans="1:29" hidden="1" x14ac:dyDescent="0.25">
      <c r="A802" t="str">
        <f>feed!A739</f>
        <v>Warispeace</v>
      </c>
      <c r="B802" t="str">
        <f>feed!B739</f>
        <v>Warispeace</v>
      </c>
      <c r="C802">
        <f>feed!C739</f>
        <v>0</v>
      </c>
      <c r="D802">
        <f>SUMPRODUCT(MID(0&amp;feed!D739,LARGE(INDEX(ISNUMBER(--MID(feed!D739,ROW($1:$19),1))*
ROW($1:$19),0),ROW($1:$19))+1,1)*10^ROW($1:$19)/10)</f>
        <v>2</v>
      </c>
      <c r="E802">
        <f>SUMPRODUCT(MID(0&amp;feed!E739,LARGE(INDEX(ISNUMBER(--MID(feed!E739,ROW($1:$19),1))*
ROW($1:$19),0),ROW($1:$19))+1,1)*10^ROW($1:$19)/10)</f>
        <v>0</v>
      </c>
      <c r="F802" t="str">
        <f>feed!F739</f>
        <v>First World War surplus</v>
      </c>
      <c r="G802" t="str">
        <f>feed!G739</f>
        <v>Questionable</v>
      </c>
      <c r="H802">
        <f>SUMPRODUCT(MID(0&amp;feed!H739,LARGE(INDEX(ISNUMBER(--MID(feed!H739,ROW($1:$19),1))*
ROW($1:$19),0),ROW($1:$19))+1,1)*10^ROW($1:$19)/10)</f>
        <v>0</v>
      </c>
      <c r="I802" t="str">
        <f>feed!I739</f>
        <v>Poor</v>
      </c>
      <c r="J802">
        <f>SUMPRODUCT(MID(0&amp;feed!J739,LARGE(INDEX(ISNUMBER(--MID(feed!J739,ROW($1:$19),1))*
ROW($1:$19),0),ROW($1:$19))+1,1)*10^ROW($1:$19)/10)</f>
        <v>177</v>
      </c>
      <c r="K802">
        <f>SUMPRODUCT(MID(0&amp;feed!K739,LARGE(INDEX(ISNUMBER(--MID(feed!K739,ROW($1:$19),1))*
ROW($1:$19),0),ROW($1:$19))+1,1)*10^ROW($1:$19)/10)</f>
        <v>2</v>
      </c>
      <c r="L802">
        <f>SUMPRODUCT(MID(0&amp;feed!L739,LARGE(INDEX(ISNUMBER(--MID(feed!L739,ROW($1:$19),1))*
ROW($1:$19),0),ROW($1:$19))+1,1)*10^ROW($1:$19)/10)</f>
        <v>0</v>
      </c>
      <c r="M802" t="str">
        <f>feed!M739</f>
        <v>Mixed Economy</v>
      </c>
      <c r="N802">
        <f>SUMPRODUCT(MID(0&amp;feed!N739,LARGE(INDEX(ISNUMBER(--MID(feed!N739,ROW($1:$5),1))*
ROW($1:$5),0),ROW($1:$5))+1,1)*10^ROW($1:$5)/10)</f>
        <v>718</v>
      </c>
      <c r="O802">
        <f>SUMPRODUCT(MID(0&amp;feed!O739,LARGE(INDEX(ISNUMBER(--MID(feed!O739,ROW($1:$5),1))*
ROW($1:$5),0),ROW($1:$5))+1,1)*10^ROW($1:$5)/10)</f>
        <v>0</v>
      </c>
      <c r="P802" t="str">
        <f>feed!P739</f>
        <v>Untapped</v>
      </c>
      <c r="Q802">
        <f>IF(P802=0,40, IF(P802="Depleted",0, IF(P802="Near Depletion",10, IF(P802="Plentiful",70, IF(P802="Untapped",90,"Error")))))</f>
        <v>90</v>
      </c>
      <c r="R802" t="str">
        <f>feed!Q739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feed!R739</f>
        <v>China</v>
      </c>
      <c r="U802" t="str">
        <f>feed!S739</f>
        <v>Neutral</v>
      </c>
      <c r="V802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13613</v>
      </c>
      <c r="W802" t="str">
        <f>feed!U739</f>
        <v>http://blocgame.com/stats.php?id=64278</v>
      </c>
      <c r="X802" s="4">
        <f>SUMPRODUCT(MID(0&amp;feed!V739,LARGE(INDEX(ISNUMBER(--MID(feed!V739,ROW($1:$5),1))*
ROW($1:$5),0),ROW($1:$5))+1,1)*10^ROW($1:$5)/10)</f>
        <v>0</v>
      </c>
      <c r="Y802">
        <f>feed!W739</f>
        <v>0</v>
      </c>
      <c r="Z802" s="4">
        <f>V802-H802*750-K802*375-L802*375</f>
        <v>12863</v>
      </c>
      <c r="AA802" s="8">
        <f>V802/N802</f>
        <v>18.959610027855152</v>
      </c>
      <c r="AB802" s="4">
        <f>N802/6</f>
        <v>119.66666666666667</v>
      </c>
      <c r="AC802" s="4">
        <f>V802/6</f>
        <v>2268.8333333333335</v>
      </c>
    </row>
    <row r="803" spans="1:29" hidden="1" x14ac:dyDescent="0.25">
      <c r="A803" t="str">
        <f>feed!A868</f>
        <v>Farm001</v>
      </c>
      <c r="B803" t="str">
        <f>feed!B868</f>
        <v>Farmer001</v>
      </c>
      <c r="C803">
        <f>feed!C868</f>
        <v>0</v>
      </c>
      <c r="D803">
        <f>SUMPRODUCT(MID(0&amp;feed!D868,LARGE(INDEX(ISNUMBER(--MID(feed!D868,ROW($1:$19),1))*
ROW($1:$19),0),ROW($1:$19))+1,1)*10^ROW($1:$19)/10)</f>
        <v>4</v>
      </c>
      <c r="E803">
        <f>SUMPRODUCT(MID(0&amp;feed!E868,LARGE(INDEX(ISNUMBER(--MID(feed!E868,ROW($1:$19),1))*
ROW($1:$19),0),ROW($1:$19))+1,1)*10^ROW($1:$19)/10)</f>
        <v>0</v>
      </c>
      <c r="F803" t="str">
        <f>feed!F868</f>
        <v>First World War surplus</v>
      </c>
      <c r="G803" t="str">
        <f>feed!G868</f>
        <v>Questionable</v>
      </c>
      <c r="H803">
        <f>SUMPRODUCT(MID(0&amp;feed!H868,LARGE(INDEX(ISNUMBER(--MID(feed!H868,ROW($1:$19),1))*
ROW($1:$19),0),ROW($1:$19))+1,1)*10^ROW($1:$19)/10)</f>
        <v>0</v>
      </c>
      <c r="I803" t="str">
        <f>feed!I868</f>
        <v>Standard</v>
      </c>
      <c r="J803">
        <f>SUMPRODUCT(MID(0&amp;feed!J868,LARGE(INDEX(ISNUMBER(--MID(feed!J868,ROW($1:$19),1))*
ROW($1:$19),0),ROW($1:$19))+1,1)*10^ROW($1:$19)/10)</f>
        <v>177</v>
      </c>
      <c r="K803">
        <f>SUMPRODUCT(MID(0&amp;feed!K868,LARGE(INDEX(ISNUMBER(--MID(feed!K868,ROW($1:$19),1))*
ROW($1:$19),0),ROW($1:$19))+1,1)*10^ROW($1:$19)/10)</f>
        <v>3</v>
      </c>
      <c r="L803">
        <f>SUMPRODUCT(MID(0&amp;feed!L868,LARGE(INDEX(ISNUMBER(--MID(feed!L868,ROW($1:$19),1))*
ROW($1:$19),0),ROW($1:$19))+1,1)*10^ROW($1:$19)/10)</f>
        <v>2</v>
      </c>
      <c r="M803" t="str">
        <f>feed!M868</f>
        <v>Mixed Economy</v>
      </c>
      <c r="N803">
        <f>SUMPRODUCT(MID(0&amp;feed!N868,LARGE(INDEX(ISNUMBER(--MID(feed!N868,ROW($1:$5),1))*
ROW($1:$5),0),ROW($1:$5))+1,1)*10^ROW($1:$5)/10)</f>
        <v>495</v>
      </c>
      <c r="O803">
        <f>SUMPRODUCT(MID(0&amp;feed!O868,LARGE(INDEX(ISNUMBER(--MID(feed!O868,ROW($1:$5),1))*
ROW($1:$5),0),ROW($1:$5))+1,1)*10^ROW($1:$5)/10)</f>
        <v>1626</v>
      </c>
      <c r="P803" t="str">
        <f>feed!P868</f>
        <v>Untapped</v>
      </c>
      <c r="Q803">
        <f>IF(P803=0,40, IF(P803="Depleted",0, IF(P803="Near Depletion",10, IF(P803="Plentiful",70, IF(P803="Untapped",90,"Error")))))</f>
        <v>90</v>
      </c>
      <c r="R803" t="str">
        <f>feed!Q868</f>
        <v>Mediocre</v>
      </c>
      <c r="S803">
        <f>IF(R803="None",0, IF(R803="Meagre",1.5, IF(R803="Small",3, IF(R803="Mediocre",4.5, IF(R803="Somewhat Large",6, IF(R803="Large",7.5, IF(R803="Powerful",9, IF(R803="Very Powerful",10,"Error"))))))))</f>
        <v>4.5</v>
      </c>
      <c r="T803" t="str">
        <f>feed!R868</f>
        <v>Atlas</v>
      </c>
      <c r="U803" t="str">
        <f>feed!S868</f>
        <v>Neutral</v>
      </c>
      <c r="V803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803" t="str">
        <f>feed!U868</f>
        <v>http://blocgame.com/stats.php?id=64270</v>
      </c>
      <c r="X803" s="4">
        <f>SUMPRODUCT(MID(0&amp;feed!V868,LARGE(INDEX(ISNUMBER(--MID(feed!V868,ROW($1:$5),1))*
ROW($1:$5),0),ROW($1:$5))+1,1)*10^ROW($1:$5)/10)</f>
        <v>0</v>
      </c>
      <c r="Y803">
        <f>feed!W868</f>
        <v>0</v>
      </c>
      <c r="Z803" s="4">
        <f>V803-H803*750-K803*375-L803*375</f>
        <v>7370</v>
      </c>
      <c r="AA803" s="8">
        <f>V803/N803</f>
        <v>18.676767676767678</v>
      </c>
      <c r="AB803" s="4">
        <f>N803/6</f>
        <v>82.5</v>
      </c>
      <c r="AC803" s="4">
        <f>V803/6</f>
        <v>1540.8333333333333</v>
      </c>
    </row>
    <row r="804" spans="1:29" hidden="1" x14ac:dyDescent="0.25">
      <c r="A804" t="str">
        <f>feed!A788</f>
        <v>Golden Woods</v>
      </c>
      <c r="B804" t="str">
        <f>feed!B788</f>
        <v>Celeborn002</v>
      </c>
      <c r="C804">
        <f>feed!C788</f>
        <v>0</v>
      </c>
      <c r="D804">
        <f>SUMPRODUCT(MID(0&amp;feed!D788,LARGE(INDEX(ISNUMBER(--MID(feed!D788,ROW($1:$19),1))*
ROW($1:$19),0),ROW($1:$19))+1,1)*10^ROW($1:$19)/10)</f>
        <v>3</v>
      </c>
      <c r="E804">
        <f>SUMPRODUCT(MID(0&amp;feed!E788,LARGE(INDEX(ISNUMBER(--MID(feed!E788,ROW($1:$19),1))*
ROW($1:$19),0),ROW($1:$19))+1,1)*10^ROW($1:$19)/10)</f>
        <v>0</v>
      </c>
      <c r="F804" t="str">
        <f>feed!F788</f>
        <v>Finest of the 19th century</v>
      </c>
      <c r="G804" t="str">
        <f>feed!G788</f>
        <v>Good</v>
      </c>
      <c r="H804">
        <f>SUMPRODUCT(MID(0&amp;feed!H788,LARGE(INDEX(ISNUMBER(--MID(feed!H788,ROW($1:$19),1))*
ROW($1:$19),0),ROW($1:$19))+1,1)*10^ROW($1:$19)/10)</f>
        <v>0</v>
      </c>
      <c r="I804" t="str">
        <f>feed!I788</f>
        <v>Undisciplined Rabble</v>
      </c>
      <c r="J804">
        <f>SUMPRODUCT(MID(0&amp;feed!J788,LARGE(INDEX(ISNUMBER(--MID(feed!J788,ROW($1:$19),1))*
ROW($1:$19),0),ROW($1:$19))+1,1)*10^ROW($1:$19)/10)</f>
        <v>177</v>
      </c>
      <c r="K804">
        <f>SUMPRODUCT(MID(0&amp;feed!K788,LARGE(INDEX(ISNUMBER(--MID(feed!K788,ROW($1:$19),1))*
ROW($1:$19),0),ROW($1:$19))+1,1)*10^ROW($1:$19)/10)</f>
        <v>2</v>
      </c>
      <c r="L804">
        <f>SUMPRODUCT(MID(0&amp;feed!L788,LARGE(INDEX(ISNUMBER(--MID(feed!L788,ROW($1:$19),1))*
ROW($1:$19),0),ROW($1:$19))+1,1)*10^ROW($1:$19)/10)</f>
        <v>2</v>
      </c>
      <c r="M804" t="str">
        <f>feed!M788</f>
        <v>Mixed Economy</v>
      </c>
      <c r="N804">
        <f>SUMPRODUCT(MID(0&amp;feed!N788,LARGE(INDEX(ISNUMBER(--MID(feed!N788,ROW($1:$5),1))*
ROW($1:$5),0),ROW($1:$5))+1,1)*10^ROW($1:$5)/10)</f>
        <v>621</v>
      </c>
      <c r="O804">
        <f>SUMPRODUCT(MID(0&amp;feed!O788,LARGE(INDEX(ISNUMBER(--MID(feed!O788,ROW($1:$5),1))*
ROW($1:$5),0),ROW($1:$5))+1,1)*10^ROW($1:$5)/10)</f>
        <v>1769</v>
      </c>
      <c r="P804" t="str">
        <f>feed!P788</f>
        <v>Untapped</v>
      </c>
      <c r="Q804">
        <f>IF(P804=0,40, IF(P804="Depleted",0, IF(P804="Near Depletion",10, IF(P804="Plentiful",70, IF(P804="Untapped",90,"Error")))))</f>
        <v>90</v>
      </c>
      <c r="R804" t="str">
        <f>feed!Q788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feed!R788</f>
        <v>Atlas</v>
      </c>
      <c r="U804" t="str">
        <f>feed!S788</f>
        <v>Neutral</v>
      </c>
      <c r="V80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6455</v>
      </c>
      <c r="W804" t="str">
        <f>feed!U788</f>
        <v>http://blocgame.com/stats.php?id=64192</v>
      </c>
      <c r="X804" s="4">
        <f>SUMPRODUCT(MID(0&amp;feed!V788,LARGE(INDEX(ISNUMBER(--MID(feed!V788,ROW($1:$5),1))*
ROW($1:$5),0),ROW($1:$5))+1,1)*10^ROW($1:$5)/10)</f>
        <v>0</v>
      </c>
      <c r="Y804">
        <f>feed!W788</f>
        <v>0</v>
      </c>
      <c r="Z804" s="4">
        <f>V804-H804*750-K804*375-L804*375</f>
        <v>4955</v>
      </c>
      <c r="AA804" s="8">
        <f>V804/N804</f>
        <v>10.394524959742352</v>
      </c>
      <c r="AB804" s="4">
        <f>N804/6</f>
        <v>103.5</v>
      </c>
      <c r="AC804" s="4">
        <f>V804/6</f>
        <v>1075.8333333333333</v>
      </c>
    </row>
    <row r="805" spans="1:29" hidden="1" x14ac:dyDescent="0.25">
      <c r="A805" t="str">
        <f>feed!A817</f>
        <v>Lothlï¿½rien001</v>
      </c>
      <c r="B805" t="str">
        <f>feed!B817</f>
        <v>Galadriel001</v>
      </c>
      <c r="C805">
        <f>feed!C817</f>
        <v>0</v>
      </c>
      <c r="D805">
        <f>SUMPRODUCT(MID(0&amp;feed!D817,LARGE(INDEX(ISNUMBER(--MID(feed!D817,ROW($1:$19),1))*
ROW($1:$19),0),ROW($1:$19))+1,1)*10^ROW($1:$19)/10)</f>
        <v>2</v>
      </c>
      <c r="E805">
        <f>SUMPRODUCT(MID(0&amp;feed!E817,LARGE(INDEX(ISNUMBER(--MID(feed!E817,ROW($1:$19),1))*
ROW($1:$19),0),ROW($1:$19))+1,1)*10^ROW($1:$19)/10)</f>
        <v>0</v>
      </c>
      <c r="F805" t="str">
        <f>feed!F817</f>
        <v>Finest of the 19th century</v>
      </c>
      <c r="G805" t="str">
        <f>feed!G817</f>
        <v>Normal</v>
      </c>
      <c r="H805">
        <f>SUMPRODUCT(MID(0&amp;feed!H817,LARGE(INDEX(ISNUMBER(--MID(feed!H817,ROW($1:$19),1))*
ROW($1:$19),0),ROW($1:$19))+1,1)*10^ROW($1:$19)/10)</f>
        <v>0</v>
      </c>
      <c r="I805" t="str">
        <f>feed!I817</f>
        <v>Undisciplined Rabble</v>
      </c>
      <c r="J805">
        <f>SUMPRODUCT(MID(0&amp;feed!J817,LARGE(INDEX(ISNUMBER(--MID(feed!J817,ROW($1:$19),1))*
ROW($1:$19),0),ROW($1:$19))+1,1)*10^ROW($1:$19)/10)</f>
        <v>177</v>
      </c>
      <c r="K805">
        <f>SUMPRODUCT(MID(0&amp;feed!K817,LARGE(INDEX(ISNUMBER(--MID(feed!K817,ROW($1:$19),1))*
ROW($1:$19),0),ROW($1:$19))+1,1)*10^ROW($1:$19)/10)</f>
        <v>3</v>
      </c>
      <c r="L805">
        <f>SUMPRODUCT(MID(0&amp;feed!L817,LARGE(INDEX(ISNUMBER(--MID(feed!L817,ROW($1:$19),1))*
ROW($1:$19),0),ROW($1:$19))+1,1)*10^ROW($1:$19)/10)</f>
        <v>3</v>
      </c>
      <c r="M805" t="str">
        <f>feed!M817</f>
        <v>Mixed Economy</v>
      </c>
      <c r="N805">
        <f>SUMPRODUCT(MID(0&amp;feed!N817,LARGE(INDEX(ISNUMBER(--MID(feed!N817,ROW($1:$5),1))*
ROW($1:$5),0),ROW($1:$5))+1,1)*10^ROW($1:$5)/10)</f>
        <v>571</v>
      </c>
      <c r="O805">
        <f>SUMPRODUCT(MID(0&amp;feed!O817,LARGE(INDEX(ISNUMBER(--MID(feed!O817,ROW($1:$5),1))*
ROW($1:$5),0),ROW($1:$5))+1,1)*10^ROW($1:$5)/10)</f>
        <v>1459</v>
      </c>
      <c r="P805" t="str">
        <f>feed!P817</f>
        <v>Untapped</v>
      </c>
      <c r="Q805">
        <f>IF(P805=0,40, IF(P805="Depleted",0, IF(P805="Near Depletion",10, IF(P805="Plentiful",70, IF(P805="Untapped",90,"Error")))))</f>
        <v>90</v>
      </c>
      <c r="R805" t="str">
        <f>feed!Q817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feed!R817</f>
        <v>Atlas</v>
      </c>
      <c r="U805" t="str">
        <f>feed!S817</f>
        <v>Neutral</v>
      </c>
      <c r="V805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3242</v>
      </c>
      <c r="W805" t="str">
        <f>feed!U817</f>
        <v>http://blocgame.com/stats.php?id=64167</v>
      </c>
      <c r="X805" s="4">
        <f>SUMPRODUCT(MID(0&amp;feed!V817,LARGE(INDEX(ISNUMBER(--MID(feed!V817,ROW($1:$5),1))*
ROW($1:$5),0),ROW($1:$5))+1,1)*10^ROW($1:$5)/10)</f>
        <v>0</v>
      </c>
      <c r="Y805">
        <f>feed!W817</f>
        <v>0</v>
      </c>
      <c r="Z805" s="4">
        <f>V805-H805*750-K805*375-L805*375</f>
        <v>992</v>
      </c>
      <c r="AA805" s="8">
        <f>V805/N805</f>
        <v>5.6777583187390546</v>
      </c>
      <c r="AB805" s="4">
        <f>N805/6</f>
        <v>95.166666666666671</v>
      </c>
      <c r="AC805" s="4">
        <f>V805/6</f>
        <v>540.33333333333337</v>
      </c>
    </row>
    <row r="806" spans="1:29" hidden="1" x14ac:dyDescent="0.25">
      <c r="A806" t="str">
        <f>feed!A1038</f>
        <v>ktrolster</v>
      </c>
      <c r="B806" t="str">
        <f>feed!B1038</f>
        <v>ktrolster</v>
      </c>
      <c r="C806">
        <f>feed!C1038</f>
        <v>0</v>
      </c>
      <c r="D806">
        <f>SUMPRODUCT(MID(0&amp;feed!D1038,LARGE(INDEX(ISNUMBER(--MID(feed!D1038,ROW($1:$19),1))*
ROW($1:$19),0),ROW($1:$19))+1,1)*10^ROW($1:$19)/10)</f>
        <v>2</v>
      </c>
      <c r="E806">
        <f>SUMPRODUCT(MID(0&amp;feed!E1038,LARGE(INDEX(ISNUMBER(--MID(feed!E1038,ROW($1:$19),1))*
ROW($1:$19),0),ROW($1:$19))+1,1)*10^ROW($1:$19)/10)</f>
        <v>0</v>
      </c>
      <c r="F806" t="str">
        <f>feed!F1038</f>
        <v>Finest of the 19th century</v>
      </c>
      <c r="G806" t="str">
        <f>feed!G1038</f>
        <v>Normal</v>
      </c>
      <c r="H806">
        <f>SUMPRODUCT(MID(0&amp;feed!H1038,LARGE(INDEX(ISNUMBER(--MID(feed!H1038,ROW($1:$19),1))*
ROW($1:$19),0),ROW($1:$19))+1,1)*10^ROW($1:$19)/10)</f>
        <v>0</v>
      </c>
      <c r="I806" t="str">
        <f>feed!I1038</f>
        <v>Undisciplined Rabble</v>
      </c>
      <c r="J806">
        <f>SUMPRODUCT(MID(0&amp;feed!J1038,LARGE(INDEX(ISNUMBER(--MID(feed!J1038,ROW($1:$19),1))*
ROW($1:$19),0),ROW($1:$19))+1,1)*10^ROW($1:$19)/10)</f>
        <v>176</v>
      </c>
      <c r="K806">
        <f>SUMPRODUCT(MID(0&amp;feed!K1038,LARGE(INDEX(ISNUMBER(--MID(feed!K1038,ROW($1:$19),1))*
ROW($1:$19),0),ROW($1:$19))+1,1)*10^ROW($1:$19)/10)</f>
        <v>2</v>
      </c>
      <c r="L806">
        <f>SUMPRODUCT(MID(0&amp;feed!L1038,LARGE(INDEX(ISNUMBER(--MID(feed!L1038,ROW($1:$19),1))*
ROW($1:$19),0),ROW($1:$19))+1,1)*10^ROW($1:$19)/10)</f>
        <v>2</v>
      </c>
      <c r="M806" t="str">
        <f>feed!M1038</f>
        <v>Mixed Economy</v>
      </c>
      <c r="N806">
        <f>SUMPRODUCT(MID(0&amp;feed!N1038,LARGE(INDEX(ISNUMBER(--MID(feed!N1038,ROW($1:$5),1))*
ROW($1:$5),0),ROW($1:$5))+1,1)*10^ROW($1:$5)/10)</f>
        <v>339</v>
      </c>
      <c r="O806">
        <f>SUMPRODUCT(MID(0&amp;feed!O1038,LARGE(INDEX(ISNUMBER(--MID(feed!O1038,ROW($1:$5),1))*
ROW($1:$5),0),ROW($1:$5))+1,1)*10^ROW($1:$5)/10)</f>
        <v>3894</v>
      </c>
      <c r="P806" t="str">
        <f>feed!P1038</f>
        <v>Untapped</v>
      </c>
      <c r="Q806">
        <f>IF(P806=0,40, IF(P806="Depleted",0, IF(P806="Near Depletion",10, IF(P806="Plentiful",70, IF(P806="Untapped",90,"Error")))))</f>
        <v>90</v>
      </c>
      <c r="R806" t="str">
        <f>feed!Q1038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feed!R1038</f>
        <v>Atlas</v>
      </c>
      <c r="U806" t="str">
        <f>feed!S1038</f>
        <v>Neutral</v>
      </c>
      <c r="V80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806" t="str">
        <f>feed!U1038</f>
        <v>http://blocgame.com/stats.php?id=64733</v>
      </c>
      <c r="X806" s="4">
        <f>SUMPRODUCT(MID(0&amp;feed!V1038,LARGE(INDEX(ISNUMBER(--MID(feed!V1038,ROW($1:$5),1))*
ROW($1:$5),0),ROW($1:$5))+1,1)*10^ROW($1:$5)/10)</f>
        <v>0</v>
      </c>
      <c r="Y806">
        <f>feed!W1038</f>
        <v>0</v>
      </c>
      <c r="Z806" s="4">
        <f>V806-H806*750-K806*375-L806*375</f>
        <v>18500</v>
      </c>
      <c r="AA806" s="8">
        <f>V806/N806</f>
        <v>58.997050147492622</v>
      </c>
      <c r="AB806" s="4">
        <f>N806/6</f>
        <v>56.5</v>
      </c>
      <c r="AC806" s="4">
        <f>V806/6</f>
        <v>3333.3333333333335</v>
      </c>
    </row>
    <row r="807" spans="1:29" hidden="1" x14ac:dyDescent="0.25">
      <c r="A807" t="str">
        <f>feed!A1013</f>
        <v>giff2gd</v>
      </c>
      <c r="B807" t="str">
        <f>feed!B1013</f>
        <v>giff2gd</v>
      </c>
      <c r="C807">
        <f>feed!C1013</f>
        <v>0</v>
      </c>
      <c r="D807">
        <f>SUMPRODUCT(MID(0&amp;feed!D1013,LARGE(INDEX(ISNUMBER(--MID(feed!D1013,ROW($1:$19),1))*
ROW($1:$19),0),ROW($1:$19))+1,1)*10^ROW($1:$19)/10)</f>
        <v>14</v>
      </c>
      <c r="E807">
        <f>SUMPRODUCT(MID(0&amp;feed!E1013,LARGE(INDEX(ISNUMBER(--MID(feed!E1013,ROW($1:$19),1))*
ROW($1:$19),0),ROW($1:$19))+1,1)*10^ROW($1:$19)/10)</f>
        <v>0</v>
      </c>
      <c r="F807" t="str">
        <f>feed!F1013</f>
        <v>Finest of the 19th century</v>
      </c>
      <c r="G807" t="str">
        <f>feed!G1013</f>
        <v>Questionable</v>
      </c>
      <c r="H807">
        <f>SUMPRODUCT(MID(0&amp;feed!H1013,LARGE(INDEX(ISNUMBER(--MID(feed!H1013,ROW($1:$19),1))*
ROW($1:$19),0),ROW($1:$19))+1,1)*10^ROW($1:$19)/10)</f>
        <v>0</v>
      </c>
      <c r="I807" t="str">
        <f>feed!I1013</f>
        <v>Undisciplined Rabble</v>
      </c>
      <c r="J807">
        <f>SUMPRODUCT(MID(0&amp;feed!J1013,LARGE(INDEX(ISNUMBER(--MID(feed!J1013,ROW($1:$19),1))*
ROW($1:$19),0),ROW($1:$19))+1,1)*10^ROW($1:$19)/10)</f>
        <v>176</v>
      </c>
      <c r="K807">
        <f>SUMPRODUCT(MID(0&amp;feed!K1013,LARGE(INDEX(ISNUMBER(--MID(feed!K1013,ROW($1:$19),1))*
ROW($1:$19),0),ROW($1:$19))+1,1)*10^ROW($1:$19)/10)</f>
        <v>2</v>
      </c>
      <c r="L807">
        <f>SUMPRODUCT(MID(0&amp;feed!L1013,LARGE(INDEX(ISNUMBER(--MID(feed!L1013,ROW($1:$19),1))*
ROW($1:$19),0),ROW($1:$19))+1,1)*10^ROW($1:$19)/10)</f>
        <v>2</v>
      </c>
      <c r="M807" t="str">
        <f>feed!M1013</f>
        <v>Mixed Economy</v>
      </c>
      <c r="N807">
        <f>SUMPRODUCT(MID(0&amp;feed!N1013,LARGE(INDEX(ISNUMBER(--MID(feed!N1013,ROW($1:$5),1))*
ROW($1:$5),0),ROW($1:$5))+1,1)*10^ROW($1:$5)/10)</f>
        <v>351</v>
      </c>
      <c r="O807">
        <f>SUMPRODUCT(MID(0&amp;feed!O1013,LARGE(INDEX(ISNUMBER(--MID(feed!O1013,ROW($1:$5),1))*
ROW($1:$5),0),ROW($1:$5))+1,1)*10^ROW($1:$5)/10)</f>
        <v>2852</v>
      </c>
      <c r="P807" t="str">
        <f>feed!P1013</f>
        <v>Untapped</v>
      </c>
      <c r="Q807">
        <f>IF(P807=0,40, IF(P807="Depleted",0, IF(P807="Near Depletion",10, IF(P807="Plentiful",70, IF(P807="Untapped",90,"Error")))))</f>
        <v>90</v>
      </c>
      <c r="R807" t="str">
        <f>feed!Q1013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feed!R1013</f>
        <v>Egypt</v>
      </c>
      <c r="U807" t="str">
        <f>feed!S1013</f>
        <v>Neutral</v>
      </c>
      <c r="V807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807" t="str">
        <f>feed!U1013</f>
        <v>http://blocgame.com/stats.php?id=64878</v>
      </c>
      <c r="X807" s="4">
        <f>SUMPRODUCT(MID(0&amp;feed!V1013,LARGE(INDEX(ISNUMBER(--MID(feed!V1013,ROW($1:$5),1))*
ROW($1:$5),0),ROW($1:$5))+1,1)*10^ROW($1:$5)/10)</f>
        <v>0</v>
      </c>
      <c r="Y807">
        <f>feed!W1013</f>
        <v>0</v>
      </c>
      <c r="Z807" s="4">
        <f>V807-H807*750-K807*375-L807*375</f>
        <v>18500</v>
      </c>
      <c r="AA807" s="8">
        <f>V807/N807</f>
        <v>56.980056980056979</v>
      </c>
      <c r="AB807" s="4">
        <f>N807/6</f>
        <v>58.5</v>
      </c>
      <c r="AC807" s="4">
        <f>V807/6</f>
        <v>3333.3333333333335</v>
      </c>
    </row>
    <row r="808" spans="1:29" hidden="1" x14ac:dyDescent="0.25">
      <c r="A808" t="str">
        <f>feed!A973</f>
        <v>supplyblock</v>
      </c>
      <c r="B808" t="str">
        <f>feed!B973</f>
        <v>supplyblock</v>
      </c>
      <c r="C808">
        <f>feed!C973</f>
        <v>0</v>
      </c>
      <c r="D808">
        <f>SUMPRODUCT(MID(0&amp;feed!D973,LARGE(INDEX(ISNUMBER(--MID(feed!D973,ROW($1:$19),1))*
ROW($1:$19),0),ROW($1:$19))+1,1)*10^ROW($1:$19)/10)</f>
        <v>14</v>
      </c>
      <c r="E808">
        <f>SUMPRODUCT(MID(0&amp;feed!E973,LARGE(INDEX(ISNUMBER(--MID(feed!E973,ROW($1:$19),1))*
ROW($1:$19),0),ROW($1:$19))+1,1)*10^ROW($1:$19)/10)</f>
        <v>0</v>
      </c>
      <c r="F808" t="str">
        <f>feed!F973</f>
        <v>Finest of the 19th century</v>
      </c>
      <c r="G808" t="str">
        <f>feed!G973</f>
        <v>Normal</v>
      </c>
      <c r="H808">
        <f>SUMPRODUCT(MID(0&amp;feed!H973,LARGE(INDEX(ISNUMBER(--MID(feed!H973,ROW($1:$19),1))*
ROW($1:$19),0),ROW($1:$19))+1,1)*10^ROW($1:$19)/10)</f>
        <v>0</v>
      </c>
      <c r="I808" t="str">
        <f>feed!I973</f>
        <v>Undisciplined Rabble</v>
      </c>
      <c r="J808">
        <f>SUMPRODUCT(MID(0&amp;feed!J973,LARGE(INDEX(ISNUMBER(--MID(feed!J973,ROW($1:$19),1))*
ROW($1:$19),0),ROW($1:$19))+1,1)*10^ROW($1:$19)/10)</f>
        <v>176</v>
      </c>
      <c r="K808">
        <f>SUMPRODUCT(MID(0&amp;feed!K973,LARGE(INDEX(ISNUMBER(--MID(feed!K973,ROW($1:$19),1))*
ROW($1:$19),0),ROW($1:$19))+1,1)*10^ROW($1:$19)/10)</f>
        <v>2</v>
      </c>
      <c r="L808">
        <f>SUMPRODUCT(MID(0&amp;feed!L973,LARGE(INDEX(ISNUMBER(--MID(feed!L973,ROW($1:$19),1))*
ROW($1:$19),0),ROW($1:$19))+1,1)*10^ROW($1:$19)/10)</f>
        <v>2</v>
      </c>
      <c r="M808" t="str">
        <f>feed!M973</f>
        <v>Mixed Economy</v>
      </c>
      <c r="N808">
        <f>SUMPRODUCT(MID(0&amp;feed!N973,LARGE(INDEX(ISNUMBER(--MID(feed!N973,ROW($1:$5),1))*
ROW($1:$5),0),ROW($1:$5))+1,1)*10^ROW($1:$5)/10)</f>
        <v>377</v>
      </c>
      <c r="O808">
        <f>SUMPRODUCT(MID(0&amp;feed!O973,LARGE(INDEX(ISNUMBER(--MID(feed!O973,ROW($1:$5),1))*
ROW($1:$5),0),ROW($1:$5))+1,1)*10^ROW($1:$5)/10)</f>
        <v>3309</v>
      </c>
      <c r="P808" t="str">
        <f>feed!P973</f>
        <v>Untapped</v>
      </c>
      <c r="Q808">
        <f>IF(P808=0,40, IF(P808="Depleted",0, IF(P808="Near Depletion",10, IF(P808="Plentiful",70, IF(P808="Untapped",90,"Error")))))</f>
        <v>90</v>
      </c>
      <c r="R808" t="str">
        <f>feed!Q973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feed!R973</f>
        <v>Atlas</v>
      </c>
      <c r="U808" t="str">
        <f>feed!S973</f>
        <v>Neutral</v>
      </c>
      <c r="V808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808" t="str">
        <f>feed!U973</f>
        <v>http://blocgame.com/stats.php?id=64715</v>
      </c>
      <c r="X808" s="4">
        <f>SUMPRODUCT(MID(0&amp;feed!V973,LARGE(INDEX(ISNUMBER(--MID(feed!V973,ROW($1:$5),1))*
ROW($1:$5),0),ROW($1:$5))+1,1)*10^ROW($1:$5)/10)</f>
        <v>0</v>
      </c>
      <c r="Y808">
        <f>feed!W973</f>
        <v>0</v>
      </c>
      <c r="Z808" s="4">
        <f>V808-H808*750-K808*375-L808*375</f>
        <v>18500</v>
      </c>
      <c r="AA808" s="8">
        <f>V808/N808</f>
        <v>53.050397877984082</v>
      </c>
      <c r="AB808" s="4">
        <f>N808/6</f>
        <v>62.833333333333336</v>
      </c>
      <c r="AC808" s="4">
        <f>V808/6</f>
        <v>3333.3333333333335</v>
      </c>
    </row>
    <row r="809" spans="1:29" hidden="1" x14ac:dyDescent="0.25">
      <c r="A809" t="str">
        <f>feed!A951</f>
        <v>richtexan</v>
      </c>
      <c r="B809" t="str">
        <f>feed!B951</f>
        <v>richtexan</v>
      </c>
      <c r="C809">
        <f>feed!C951</f>
        <v>0</v>
      </c>
      <c r="D809">
        <f>SUMPRODUCT(MID(0&amp;feed!D951,LARGE(INDEX(ISNUMBER(--MID(feed!D951,ROW($1:$19),1))*
ROW($1:$19),0),ROW($1:$19))+1,1)*10^ROW($1:$19)/10)</f>
        <v>4</v>
      </c>
      <c r="E809">
        <f>SUMPRODUCT(MID(0&amp;feed!E951,LARGE(INDEX(ISNUMBER(--MID(feed!E951,ROW($1:$19),1))*
ROW($1:$19),0),ROW($1:$19))+1,1)*10^ROW($1:$19)/10)</f>
        <v>0</v>
      </c>
      <c r="F809" t="str">
        <f>feed!F951</f>
        <v>Finest of the 19th century</v>
      </c>
      <c r="G809" t="str">
        <f>feed!G951</f>
        <v>Good</v>
      </c>
      <c r="H809">
        <f>SUMPRODUCT(MID(0&amp;feed!H951,LARGE(INDEX(ISNUMBER(--MID(feed!H951,ROW($1:$19),1))*
ROW($1:$19),0),ROW($1:$19))+1,1)*10^ROW($1:$19)/10)</f>
        <v>0</v>
      </c>
      <c r="I809" t="str">
        <f>feed!I951</f>
        <v>Undisciplined Rabble</v>
      </c>
      <c r="J809">
        <f>SUMPRODUCT(MID(0&amp;feed!J951,LARGE(INDEX(ISNUMBER(--MID(feed!J951,ROW($1:$19),1))*
ROW($1:$19),0),ROW($1:$19))+1,1)*10^ROW($1:$19)/10)</f>
        <v>176</v>
      </c>
      <c r="K809">
        <f>SUMPRODUCT(MID(0&amp;feed!K951,LARGE(INDEX(ISNUMBER(--MID(feed!K951,ROW($1:$19),1))*
ROW($1:$19),0),ROW($1:$19))+1,1)*10^ROW($1:$19)/10)</f>
        <v>2</v>
      </c>
      <c r="L809">
        <f>SUMPRODUCT(MID(0&amp;feed!L951,LARGE(INDEX(ISNUMBER(--MID(feed!L951,ROW($1:$19),1))*
ROW($1:$19),0),ROW($1:$19))+1,1)*10^ROW($1:$19)/10)</f>
        <v>2</v>
      </c>
      <c r="M809" t="str">
        <f>feed!M951</f>
        <v>Mixed Economy</v>
      </c>
      <c r="N809">
        <f>SUMPRODUCT(MID(0&amp;feed!N951,LARGE(INDEX(ISNUMBER(--MID(feed!N951,ROW($1:$5),1))*
ROW($1:$5),0),ROW($1:$5))+1,1)*10^ROW($1:$5)/10)</f>
        <v>402</v>
      </c>
      <c r="O809">
        <f>SUMPRODUCT(MID(0&amp;feed!O951,LARGE(INDEX(ISNUMBER(--MID(feed!O951,ROW($1:$5),1))*
ROW($1:$5),0),ROW($1:$5))+1,1)*10^ROW($1:$5)/10)</f>
        <v>4106</v>
      </c>
      <c r="P809" t="str">
        <f>feed!P951</f>
        <v>Untapped</v>
      </c>
      <c r="Q809">
        <f>IF(P809=0,40, IF(P809="Depleted",0, IF(P809="Near Depletion",10, IF(P809="Plentiful",70, IF(P809="Untapped",90,"Error")))))</f>
        <v>90</v>
      </c>
      <c r="R809" t="str">
        <f>feed!Q951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feed!R951</f>
        <v>Atlas</v>
      </c>
      <c r="U809" t="str">
        <f>feed!S951</f>
        <v>Neutral</v>
      </c>
      <c r="V809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809" t="str">
        <f>feed!U951</f>
        <v>http://blocgame.com/stats.php?id=64711</v>
      </c>
      <c r="X809" s="4">
        <f>SUMPRODUCT(MID(0&amp;feed!V951,LARGE(INDEX(ISNUMBER(--MID(feed!V951,ROW($1:$5),1))*
ROW($1:$5),0),ROW($1:$5))+1,1)*10^ROW($1:$5)/10)</f>
        <v>0</v>
      </c>
      <c r="Y809">
        <f>feed!W951</f>
        <v>0</v>
      </c>
      <c r="Z809" s="4">
        <f>V809-H809*750-K809*375-L809*375</f>
        <v>18500</v>
      </c>
      <c r="AA809" s="8">
        <f>V809/N809</f>
        <v>49.75124378109453</v>
      </c>
      <c r="AB809" s="4">
        <f>N809/6</f>
        <v>67</v>
      </c>
      <c r="AC809" s="4">
        <f>V809/6</f>
        <v>3333.3333333333335</v>
      </c>
    </row>
    <row r="810" spans="1:29" hidden="1" x14ac:dyDescent="0.25">
      <c r="A810" t="str">
        <f>feed!A1029</f>
        <v>beyondthesummit</v>
      </c>
      <c r="B810" t="str">
        <f>feed!B1029</f>
        <v>beyondthesummit</v>
      </c>
      <c r="C810">
        <f>feed!C1029</f>
        <v>0</v>
      </c>
      <c r="D810">
        <f>SUMPRODUCT(MID(0&amp;feed!D1029,LARGE(INDEX(ISNUMBER(--MID(feed!D1029,ROW($1:$19),1))*
ROW($1:$19),0),ROW($1:$19))+1,1)*10^ROW($1:$19)/10)</f>
        <v>4</v>
      </c>
      <c r="E810">
        <f>SUMPRODUCT(MID(0&amp;feed!E1029,LARGE(INDEX(ISNUMBER(--MID(feed!E1029,ROW($1:$19),1))*
ROW($1:$19),0),ROW($1:$19))+1,1)*10^ROW($1:$19)/10)</f>
        <v>0</v>
      </c>
      <c r="F810" t="str">
        <f>feed!F1029</f>
        <v>Finest of the 19th century</v>
      </c>
      <c r="G810" t="str">
        <f>feed!G1029</f>
        <v>Good</v>
      </c>
      <c r="H810">
        <f>SUMPRODUCT(MID(0&amp;feed!H1029,LARGE(INDEX(ISNUMBER(--MID(feed!H1029,ROW($1:$19),1))*
ROW($1:$19),0),ROW($1:$19))+1,1)*10^ROW($1:$19)/10)</f>
        <v>0</v>
      </c>
      <c r="I810" t="str">
        <f>feed!I1029</f>
        <v>Undisciplined Rabble</v>
      </c>
      <c r="J810">
        <f>SUMPRODUCT(MID(0&amp;feed!J1029,LARGE(INDEX(ISNUMBER(--MID(feed!J1029,ROW($1:$19),1))*
ROW($1:$19),0),ROW($1:$19))+1,1)*10^ROW($1:$19)/10)</f>
        <v>176</v>
      </c>
      <c r="K810">
        <f>SUMPRODUCT(MID(0&amp;feed!K1029,LARGE(INDEX(ISNUMBER(--MID(feed!K1029,ROW($1:$19),1))*
ROW($1:$19),0),ROW($1:$19))+1,1)*10^ROW($1:$19)/10)</f>
        <v>3</v>
      </c>
      <c r="L810">
        <f>SUMPRODUCT(MID(0&amp;feed!L1029,LARGE(INDEX(ISNUMBER(--MID(feed!L1029,ROW($1:$19),1))*
ROW($1:$19),0),ROW($1:$19))+1,1)*10^ROW($1:$19)/10)</f>
        <v>2</v>
      </c>
      <c r="M810" t="str">
        <f>feed!M1029</f>
        <v>Mixed Economy</v>
      </c>
      <c r="N810">
        <f>SUMPRODUCT(MID(0&amp;feed!N1029,LARGE(INDEX(ISNUMBER(--MID(feed!N1029,ROW($1:$5),1))*
ROW($1:$5),0),ROW($1:$5))+1,1)*10^ROW($1:$5)/10)</f>
        <v>346</v>
      </c>
      <c r="O810">
        <f>SUMPRODUCT(MID(0&amp;feed!O1029,LARGE(INDEX(ISNUMBER(--MID(feed!O1029,ROW($1:$5),1))*
ROW($1:$5),0),ROW($1:$5))+1,1)*10^ROW($1:$5)/10)</f>
        <v>1301</v>
      </c>
      <c r="P810" t="str">
        <f>feed!P1029</f>
        <v>Untapped</v>
      </c>
      <c r="Q810">
        <f>IF(P810=0,40, IF(P810="Depleted",0, IF(P810="Near Depletion",10, IF(P810="Plentiful",70, IF(P810="Untapped",90,"Error")))))</f>
        <v>90</v>
      </c>
      <c r="R810" t="str">
        <f>feed!Q1029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feed!R1029</f>
        <v>Atlas</v>
      </c>
      <c r="U810" t="str">
        <f>feed!S1029</f>
        <v>Neutral</v>
      </c>
      <c r="V81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16167</v>
      </c>
      <c r="W810" t="str">
        <f>feed!U1029</f>
        <v>http://blocgame.com/stats.php?id=64320</v>
      </c>
      <c r="X810" s="4">
        <f>SUMPRODUCT(MID(0&amp;feed!V1029,LARGE(INDEX(ISNUMBER(--MID(feed!V1029,ROW($1:$5),1))*
ROW($1:$5),0),ROW($1:$5))+1,1)*10^ROW($1:$5)/10)</f>
        <v>0</v>
      </c>
      <c r="Y810">
        <f>feed!W1029</f>
        <v>0</v>
      </c>
      <c r="Z810" s="4">
        <f>V810-H810*750-K810*375-L810*375</f>
        <v>14292</v>
      </c>
      <c r="AA810" s="8">
        <f>V810/N810</f>
        <v>46.725433526011564</v>
      </c>
      <c r="AB810" s="4">
        <f>N810/6</f>
        <v>57.666666666666664</v>
      </c>
      <c r="AC810" s="4">
        <f>V810/6</f>
        <v>2694.5</v>
      </c>
    </row>
    <row r="811" spans="1:29" hidden="1" x14ac:dyDescent="0.25">
      <c r="A811" t="str">
        <f>feed!A907</f>
        <v>teamliquid</v>
      </c>
      <c r="B811" t="str">
        <f>feed!B907</f>
        <v>teamliquid</v>
      </c>
      <c r="C811">
        <f>feed!C907</f>
        <v>0</v>
      </c>
      <c r="D811">
        <f>SUMPRODUCT(MID(0&amp;feed!D907,LARGE(INDEX(ISNUMBER(--MID(feed!D907,ROW($1:$19),1))*
ROW($1:$19),0),ROW($1:$19))+1,1)*10^ROW($1:$19)/10)</f>
        <v>3</v>
      </c>
      <c r="E811">
        <f>SUMPRODUCT(MID(0&amp;feed!E907,LARGE(INDEX(ISNUMBER(--MID(feed!E907,ROW($1:$19),1))*
ROW($1:$19),0),ROW($1:$19))+1,1)*10^ROW($1:$19)/10)</f>
        <v>0</v>
      </c>
      <c r="F811" t="str">
        <f>feed!F907</f>
        <v>Finest of the 19th century</v>
      </c>
      <c r="G811" t="str">
        <f>feed!G907</f>
        <v>Questionable</v>
      </c>
      <c r="H811">
        <f>SUMPRODUCT(MID(0&amp;feed!H907,LARGE(INDEX(ISNUMBER(--MID(feed!H907,ROW($1:$19),1))*
ROW($1:$19),0),ROW($1:$19))+1,1)*10^ROW($1:$19)/10)</f>
        <v>0</v>
      </c>
      <c r="I811" t="str">
        <f>feed!I907</f>
        <v>Undisciplined Rabble</v>
      </c>
      <c r="J811">
        <f>SUMPRODUCT(MID(0&amp;feed!J907,LARGE(INDEX(ISNUMBER(--MID(feed!J907,ROW($1:$19),1))*
ROW($1:$19),0),ROW($1:$19))+1,1)*10^ROW($1:$19)/10)</f>
        <v>176</v>
      </c>
      <c r="K811">
        <f>SUMPRODUCT(MID(0&amp;feed!K907,LARGE(INDEX(ISNUMBER(--MID(feed!K907,ROW($1:$19),1))*
ROW($1:$19),0),ROW($1:$19))+1,1)*10^ROW($1:$19)/10)</f>
        <v>2</v>
      </c>
      <c r="L811">
        <f>SUMPRODUCT(MID(0&amp;feed!L907,LARGE(INDEX(ISNUMBER(--MID(feed!L907,ROW($1:$19),1))*
ROW($1:$19),0),ROW($1:$19))+1,1)*10^ROW($1:$19)/10)</f>
        <v>2</v>
      </c>
      <c r="M811" t="str">
        <f>feed!M907</f>
        <v>Mixed Economy</v>
      </c>
      <c r="N811">
        <f>SUMPRODUCT(MID(0&amp;feed!N907,LARGE(INDEX(ISNUMBER(--MID(feed!N907,ROW($1:$5),1))*
ROW($1:$5),0),ROW($1:$5))+1,1)*10^ROW($1:$5)/10)</f>
        <v>438</v>
      </c>
      <c r="O811">
        <f>SUMPRODUCT(MID(0&amp;feed!O907,LARGE(INDEX(ISNUMBER(--MID(feed!O907,ROW($1:$5),1))*
ROW($1:$5),0),ROW($1:$5))+1,1)*10^ROW($1:$5)/10)</f>
        <v>3452</v>
      </c>
      <c r="P811" t="str">
        <f>feed!P907</f>
        <v>Untapped</v>
      </c>
      <c r="Q811">
        <f>IF(P811=0,40, IF(P811="Depleted",0, IF(P811="Near Depletion",10, IF(P811="Plentiful",70, IF(P811="Untapped",90,"Error")))))</f>
        <v>90</v>
      </c>
      <c r="R811" t="str">
        <f>feed!Q907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feed!R907</f>
        <v>Egypt</v>
      </c>
      <c r="U811" t="str">
        <f>feed!S907</f>
        <v>Neutral</v>
      </c>
      <c r="V811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811" t="str">
        <f>feed!U907</f>
        <v>http://blocgame.com/stats.php?id=64841</v>
      </c>
      <c r="X811" s="4">
        <f>SUMPRODUCT(MID(0&amp;feed!V907,LARGE(INDEX(ISNUMBER(--MID(feed!V907,ROW($1:$5),1))*
ROW($1:$5),0),ROW($1:$5))+1,1)*10^ROW($1:$5)/10)</f>
        <v>0</v>
      </c>
      <c r="Y811">
        <f>feed!W907</f>
        <v>0</v>
      </c>
      <c r="Z811" s="4">
        <f>V811-H811*750-K811*375-L811*375</f>
        <v>18500</v>
      </c>
      <c r="AA811" s="8">
        <f>V811/N811</f>
        <v>45.662100456621005</v>
      </c>
      <c r="AB811" s="4">
        <f>N811/6</f>
        <v>73</v>
      </c>
      <c r="AC811" s="4">
        <f>V811/6</f>
        <v>3333.3333333333335</v>
      </c>
    </row>
    <row r="812" spans="1:29" hidden="1" x14ac:dyDescent="0.25">
      <c r="A812" t="str">
        <f>feed!A885</f>
        <v>bokunopico</v>
      </c>
      <c r="B812" t="str">
        <f>feed!B885</f>
        <v>bokunopico</v>
      </c>
      <c r="C812">
        <f>feed!C885</f>
        <v>0</v>
      </c>
      <c r="D812">
        <f>SUMPRODUCT(MID(0&amp;feed!D885,LARGE(INDEX(ISNUMBER(--MID(feed!D885,ROW($1:$19),1))*
ROW($1:$19),0),ROW($1:$19))+1,1)*10^ROW($1:$19)/10)</f>
        <v>4</v>
      </c>
      <c r="E812">
        <f>SUMPRODUCT(MID(0&amp;feed!E885,LARGE(INDEX(ISNUMBER(--MID(feed!E885,ROW($1:$19),1))*
ROW($1:$19),0),ROW($1:$19))+1,1)*10^ROW($1:$19)/10)</f>
        <v>0</v>
      </c>
      <c r="F812" t="str">
        <f>feed!F885</f>
        <v>Finest of the 19th century</v>
      </c>
      <c r="G812" t="str">
        <f>feed!G885</f>
        <v>Questionable</v>
      </c>
      <c r="H812">
        <f>SUMPRODUCT(MID(0&amp;feed!H885,LARGE(INDEX(ISNUMBER(--MID(feed!H885,ROW($1:$19),1))*
ROW($1:$19),0),ROW($1:$19))+1,1)*10^ROW($1:$19)/10)</f>
        <v>0</v>
      </c>
      <c r="I812" t="str">
        <f>feed!I885</f>
        <v>Undisciplined Rabble</v>
      </c>
      <c r="J812">
        <f>SUMPRODUCT(MID(0&amp;feed!J885,LARGE(INDEX(ISNUMBER(--MID(feed!J885,ROW($1:$19),1))*
ROW($1:$19),0),ROW($1:$19))+1,1)*10^ROW($1:$19)/10)</f>
        <v>176</v>
      </c>
      <c r="K812">
        <f>SUMPRODUCT(MID(0&amp;feed!K885,LARGE(INDEX(ISNUMBER(--MID(feed!K885,ROW($1:$19),1))*
ROW($1:$19),0),ROW($1:$19))+1,1)*10^ROW($1:$19)/10)</f>
        <v>2</v>
      </c>
      <c r="L812">
        <f>SUMPRODUCT(MID(0&amp;feed!L885,LARGE(INDEX(ISNUMBER(--MID(feed!L885,ROW($1:$19),1))*
ROW($1:$19),0),ROW($1:$19))+1,1)*10^ROW($1:$19)/10)</f>
        <v>2</v>
      </c>
      <c r="M812" t="str">
        <f>feed!M885</f>
        <v>Mixed Economy</v>
      </c>
      <c r="N812">
        <f>SUMPRODUCT(MID(0&amp;feed!N885,LARGE(INDEX(ISNUMBER(--MID(feed!N885,ROW($1:$5),1))*
ROW($1:$5),0),ROW($1:$5))+1,1)*10^ROW($1:$5)/10)</f>
        <v>464</v>
      </c>
      <c r="O812">
        <f>SUMPRODUCT(MID(0&amp;feed!O885,LARGE(INDEX(ISNUMBER(--MID(feed!O885,ROW($1:$5),1))*
ROW($1:$5),0),ROW($1:$5))+1,1)*10^ROW($1:$5)/10)</f>
        <v>4116</v>
      </c>
      <c r="P812" t="str">
        <f>feed!P885</f>
        <v>Untapped</v>
      </c>
      <c r="Q812">
        <f>IF(P812=0,40, IF(P812="Depleted",0, IF(P812="Near Depletion",10, IF(P812="Plentiful",70, IF(P812="Untapped",90,"Error")))))</f>
        <v>90</v>
      </c>
      <c r="R812" t="str">
        <f>feed!Q885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feed!R885</f>
        <v>Egypt</v>
      </c>
      <c r="U812" t="str">
        <f>feed!S885</f>
        <v>Neutral</v>
      </c>
      <c r="V812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12" t="str">
        <f>feed!U885</f>
        <v>http://blocgame.com/stats.php?id=64827</v>
      </c>
      <c r="X812" s="4">
        <f>SUMPRODUCT(MID(0&amp;feed!V885,LARGE(INDEX(ISNUMBER(--MID(feed!V885,ROW($1:$5),1))*
ROW($1:$5),0),ROW($1:$5))+1,1)*10^ROW($1:$5)/10)</f>
        <v>0</v>
      </c>
      <c r="Y812">
        <f>feed!W885</f>
        <v>0</v>
      </c>
      <c r="Z812" s="4">
        <f>V812-H812*750-K812*375-L812*375</f>
        <v>18500</v>
      </c>
      <c r="AA812" s="8">
        <f>V812/N812</f>
        <v>43.103448275862071</v>
      </c>
      <c r="AB812" s="4">
        <f>N812/6</f>
        <v>77.333333333333329</v>
      </c>
      <c r="AC812" s="4">
        <f>V812/6</f>
        <v>3333.3333333333335</v>
      </c>
    </row>
    <row r="813" spans="1:29" hidden="1" x14ac:dyDescent="0.25">
      <c r="A813" t="str">
        <f>feed!A871</f>
        <v>laclippers</v>
      </c>
      <c r="B813" t="str">
        <f>feed!B871</f>
        <v>laclippers</v>
      </c>
      <c r="C813">
        <f>feed!C871</f>
        <v>0</v>
      </c>
      <c r="D813">
        <f>SUMPRODUCT(MID(0&amp;feed!D871,LARGE(INDEX(ISNUMBER(--MID(feed!D871,ROW($1:$19),1))*
ROW($1:$19),0),ROW($1:$19))+1,1)*10^ROW($1:$19)/10)</f>
        <v>4</v>
      </c>
      <c r="E813">
        <f>SUMPRODUCT(MID(0&amp;feed!E871,LARGE(INDEX(ISNUMBER(--MID(feed!E871,ROW($1:$19),1))*
ROW($1:$19),0),ROW($1:$19))+1,1)*10^ROW($1:$19)/10)</f>
        <v>0</v>
      </c>
      <c r="F813" t="str">
        <f>feed!F871</f>
        <v>Finest of the 19th century</v>
      </c>
      <c r="G813" t="str">
        <f>feed!G871</f>
        <v>Normal</v>
      </c>
      <c r="H813">
        <f>SUMPRODUCT(MID(0&amp;feed!H871,LARGE(INDEX(ISNUMBER(--MID(feed!H871,ROW($1:$19),1))*
ROW($1:$19),0),ROW($1:$19))+1,1)*10^ROW($1:$19)/10)</f>
        <v>0</v>
      </c>
      <c r="I813" t="str">
        <f>feed!I871</f>
        <v>Undisciplined Rabble</v>
      </c>
      <c r="J813">
        <f>SUMPRODUCT(MID(0&amp;feed!J871,LARGE(INDEX(ISNUMBER(--MID(feed!J871,ROW($1:$19),1))*
ROW($1:$19),0),ROW($1:$19))+1,1)*10^ROW($1:$19)/10)</f>
        <v>176</v>
      </c>
      <c r="K813">
        <f>SUMPRODUCT(MID(0&amp;feed!K871,LARGE(INDEX(ISNUMBER(--MID(feed!K871,ROW($1:$19),1))*
ROW($1:$19),0),ROW($1:$19))+1,1)*10^ROW($1:$19)/10)</f>
        <v>2</v>
      </c>
      <c r="L813">
        <f>SUMPRODUCT(MID(0&amp;feed!L871,LARGE(INDEX(ISNUMBER(--MID(feed!L871,ROW($1:$19),1))*
ROW($1:$19),0),ROW($1:$19))+1,1)*10^ROW($1:$19)/10)</f>
        <v>2</v>
      </c>
      <c r="M813" t="str">
        <f>feed!M871</f>
        <v>Mixed Economy</v>
      </c>
      <c r="N813">
        <f>SUMPRODUCT(MID(0&amp;feed!N871,LARGE(INDEX(ISNUMBER(--MID(feed!N871,ROW($1:$5),1))*
ROW($1:$5),0),ROW($1:$5))+1,1)*10^ROW($1:$5)/10)</f>
        <v>484</v>
      </c>
      <c r="O813">
        <f>SUMPRODUCT(MID(0&amp;feed!O871,LARGE(INDEX(ISNUMBER(--MID(feed!O871,ROW($1:$5),1))*
ROW($1:$5),0),ROW($1:$5))+1,1)*10^ROW($1:$5)/10)</f>
        <v>2558</v>
      </c>
      <c r="P813" t="str">
        <f>feed!P871</f>
        <v>Untapped</v>
      </c>
      <c r="Q813">
        <f>IF(P813=0,40, IF(P813="Depleted",0, IF(P813="Near Depletion",10, IF(P813="Plentiful",70, IF(P813="Untapped",90,"Error")))))</f>
        <v>90</v>
      </c>
      <c r="R813" t="str">
        <f>feed!Q871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feed!R871</f>
        <v>Atlas</v>
      </c>
      <c r="U813" t="str">
        <f>feed!S871</f>
        <v>Neutral</v>
      </c>
      <c r="V813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13" t="str">
        <f>feed!U871</f>
        <v>http://blocgame.com/stats.php?id=64706</v>
      </c>
      <c r="X813" s="4">
        <f>SUMPRODUCT(MID(0&amp;feed!V871,LARGE(INDEX(ISNUMBER(--MID(feed!V871,ROW($1:$5),1))*
ROW($1:$5),0),ROW($1:$5))+1,1)*10^ROW($1:$5)/10)</f>
        <v>0</v>
      </c>
      <c r="Y813">
        <f>feed!W871</f>
        <v>0</v>
      </c>
      <c r="Z813" s="4">
        <f>V813-H813*750-K813*375-L813*375</f>
        <v>18500</v>
      </c>
      <c r="AA813" s="8">
        <f>V813/N813</f>
        <v>41.32231404958678</v>
      </c>
      <c r="AB813" s="4">
        <f>N813/6</f>
        <v>80.666666666666671</v>
      </c>
      <c r="AC813" s="4">
        <f>V813/6</f>
        <v>3333.3333333333335</v>
      </c>
    </row>
    <row r="814" spans="1:29" hidden="1" x14ac:dyDescent="0.25">
      <c r="A814" t="str">
        <f>feed!A925</f>
        <v>egsumail</v>
      </c>
      <c r="B814" t="str">
        <f>feed!B925</f>
        <v>egsumail</v>
      </c>
      <c r="C814">
        <f>feed!C925</f>
        <v>0</v>
      </c>
      <c r="D814">
        <f>SUMPRODUCT(MID(0&amp;feed!D925,LARGE(INDEX(ISNUMBER(--MID(feed!D925,ROW($1:$19),1))*
ROW($1:$19),0),ROW($1:$19))+1,1)*10^ROW($1:$19)/10)</f>
        <v>8</v>
      </c>
      <c r="E814">
        <f>SUMPRODUCT(MID(0&amp;feed!E925,LARGE(INDEX(ISNUMBER(--MID(feed!E925,ROW($1:$19),1))*
ROW($1:$19),0),ROW($1:$19))+1,1)*10^ROW($1:$19)/10)</f>
        <v>0</v>
      </c>
      <c r="F814" t="str">
        <f>feed!F925</f>
        <v>Finest of the 19th century</v>
      </c>
      <c r="G814" t="str">
        <f>feed!G925</f>
        <v>Normal</v>
      </c>
      <c r="H814">
        <f>SUMPRODUCT(MID(0&amp;feed!H925,LARGE(INDEX(ISNUMBER(--MID(feed!H925,ROW($1:$19),1))*
ROW($1:$19),0),ROW($1:$19))+1,1)*10^ROW($1:$19)/10)</f>
        <v>0</v>
      </c>
      <c r="I814" t="str">
        <f>feed!I925</f>
        <v>Undisciplined Rabble</v>
      </c>
      <c r="J814">
        <f>SUMPRODUCT(MID(0&amp;feed!J925,LARGE(INDEX(ISNUMBER(--MID(feed!J925,ROW($1:$19),1))*
ROW($1:$19),0),ROW($1:$19))+1,1)*10^ROW($1:$19)/10)</f>
        <v>176</v>
      </c>
      <c r="K814">
        <f>SUMPRODUCT(MID(0&amp;feed!K925,LARGE(INDEX(ISNUMBER(--MID(feed!K925,ROW($1:$19),1))*
ROW($1:$19),0),ROW($1:$19))+1,1)*10^ROW($1:$19)/10)</f>
        <v>2</v>
      </c>
      <c r="L814">
        <f>SUMPRODUCT(MID(0&amp;feed!L925,LARGE(INDEX(ISNUMBER(--MID(feed!L925,ROW($1:$19),1))*
ROW($1:$19),0),ROW($1:$19))+1,1)*10^ROW($1:$19)/10)</f>
        <v>2</v>
      </c>
      <c r="M814" t="str">
        <f>feed!M925</f>
        <v>Mixed Economy</v>
      </c>
      <c r="N814">
        <f>SUMPRODUCT(MID(0&amp;feed!N925,LARGE(INDEX(ISNUMBER(--MID(feed!N925,ROW($1:$5),1))*
ROW($1:$5),0),ROW($1:$5))+1,1)*10^ROW($1:$5)/10)</f>
        <v>425</v>
      </c>
      <c r="O814">
        <f>SUMPRODUCT(MID(0&amp;feed!O925,LARGE(INDEX(ISNUMBER(--MID(feed!O925,ROW($1:$5),1))*
ROW($1:$5),0),ROW($1:$5))+1,1)*10^ROW($1:$5)/10)</f>
        <v>883</v>
      </c>
      <c r="P814" t="str">
        <f>feed!P925</f>
        <v>Untapped</v>
      </c>
      <c r="Q814">
        <f>IF(P814=0,40, IF(P814="Depleted",0, IF(P814="Near Depletion",10, IF(P814="Plentiful",70, IF(P814="Untapped",90,"Error")))))</f>
        <v>90</v>
      </c>
      <c r="R814" t="str">
        <f>feed!Q925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feed!R925</f>
        <v>Egypt</v>
      </c>
      <c r="U814" t="str">
        <f>feed!S925</f>
        <v>Neutral</v>
      </c>
      <c r="V814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814" t="str">
        <f>feed!U925</f>
        <v>http://blocgame.com/stats.php?id=64848</v>
      </c>
      <c r="X814" s="4">
        <f>SUMPRODUCT(MID(0&amp;feed!V925,LARGE(INDEX(ISNUMBER(--MID(feed!V925,ROW($1:$5),1))*
ROW($1:$5),0),ROW($1:$5))+1,1)*10^ROW($1:$5)/10)</f>
        <v>0</v>
      </c>
      <c r="Y814">
        <f>feed!W925</f>
        <v>0</v>
      </c>
      <c r="Z814" s="4">
        <f>V814-H814*750-K814*375-L814*375</f>
        <v>15000</v>
      </c>
      <c r="AA814" s="8">
        <f>V814/N814</f>
        <v>38.823529411764703</v>
      </c>
      <c r="AB814" s="4">
        <f>N814/6</f>
        <v>70.833333333333329</v>
      </c>
      <c r="AC814" s="4">
        <f>V814/6</f>
        <v>2750</v>
      </c>
    </row>
    <row r="815" spans="1:29" hidden="1" x14ac:dyDescent="0.25">
      <c r="A815" t="str">
        <f>feed!A882</f>
        <v>weebsunite</v>
      </c>
      <c r="B815" t="str">
        <f>feed!B882</f>
        <v>weebsunite</v>
      </c>
      <c r="C815">
        <f>feed!C882</f>
        <v>0</v>
      </c>
      <c r="D815">
        <f>SUMPRODUCT(MID(0&amp;feed!D882,LARGE(INDEX(ISNUMBER(--MID(feed!D882,ROW($1:$19),1))*
ROW($1:$19),0),ROW($1:$19))+1,1)*10^ROW($1:$19)/10)</f>
        <v>2</v>
      </c>
      <c r="E815">
        <f>SUMPRODUCT(MID(0&amp;feed!E882,LARGE(INDEX(ISNUMBER(--MID(feed!E882,ROW($1:$19),1))*
ROW($1:$19),0),ROW($1:$19))+1,1)*10^ROW($1:$19)/10)</f>
        <v>0</v>
      </c>
      <c r="F815" t="str">
        <f>feed!F882</f>
        <v>Finest of the 19th century</v>
      </c>
      <c r="G815" t="str">
        <f>feed!G882</f>
        <v>Normal</v>
      </c>
      <c r="H815">
        <f>SUMPRODUCT(MID(0&amp;feed!H882,LARGE(INDEX(ISNUMBER(--MID(feed!H882,ROW($1:$19),1))*
ROW($1:$19),0),ROW($1:$19))+1,1)*10^ROW($1:$19)/10)</f>
        <v>0</v>
      </c>
      <c r="I815" t="str">
        <f>feed!I882</f>
        <v>Undisciplined Rabble</v>
      </c>
      <c r="J815">
        <f>SUMPRODUCT(MID(0&amp;feed!J882,LARGE(INDEX(ISNUMBER(--MID(feed!J882,ROW($1:$19),1))*
ROW($1:$19),0),ROW($1:$19))+1,1)*10^ROW($1:$19)/10)</f>
        <v>176</v>
      </c>
      <c r="K815">
        <f>SUMPRODUCT(MID(0&amp;feed!K882,LARGE(INDEX(ISNUMBER(--MID(feed!K882,ROW($1:$19),1))*
ROW($1:$19),0),ROW($1:$19))+1,1)*10^ROW($1:$19)/10)</f>
        <v>2</v>
      </c>
      <c r="L815">
        <f>SUMPRODUCT(MID(0&amp;feed!L882,LARGE(INDEX(ISNUMBER(--MID(feed!L882,ROW($1:$19),1))*
ROW($1:$19),0),ROW($1:$19))+1,1)*10^ROW($1:$19)/10)</f>
        <v>2</v>
      </c>
      <c r="M815" t="str">
        <f>feed!M882</f>
        <v>Mixed Economy</v>
      </c>
      <c r="N815">
        <f>SUMPRODUCT(MID(0&amp;feed!N882,LARGE(INDEX(ISNUMBER(--MID(feed!N882,ROW($1:$5),1))*
ROW($1:$5),0),ROW($1:$5))+1,1)*10^ROW($1:$5)/10)</f>
        <v>467</v>
      </c>
      <c r="O815">
        <f>SUMPRODUCT(MID(0&amp;feed!O882,LARGE(INDEX(ISNUMBER(--MID(feed!O882,ROW($1:$5),1))*
ROW($1:$5),0),ROW($1:$5))+1,1)*10^ROW($1:$5)/10)</f>
        <v>2224</v>
      </c>
      <c r="P815" t="str">
        <f>feed!P882</f>
        <v>Untapped</v>
      </c>
      <c r="Q815">
        <f>IF(P815=0,40, IF(P815="Depleted",0, IF(P815="Near Depletion",10, IF(P815="Plentiful",70, IF(P815="Untapped",90,"Error")))))</f>
        <v>90</v>
      </c>
      <c r="R815" t="str">
        <f>feed!Q882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feed!R882</f>
        <v>Atlas</v>
      </c>
      <c r="U815" t="str">
        <f>feed!S882</f>
        <v>Neutral</v>
      </c>
      <c r="V81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16200</v>
      </c>
      <c r="W815" t="str">
        <f>feed!U882</f>
        <v>http://blocgame.com/stats.php?id=64356</v>
      </c>
      <c r="X815" s="4">
        <f>SUMPRODUCT(MID(0&amp;feed!V882,LARGE(INDEX(ISNUMBER(--MID(feed!V882,ROW($1:$5),1))*
ROW($1:$5),0),ROW($1:$5))+1,1)*10^ROW($1:$5)/10)</f>
        <v>0</v>
      </c>
      <c r="Y815">
        <f>feed!W882</f>
        <v>0</v>
      </c>
      <c r="Z815" s="4">
        <f>V815-H815*750-K815*375-L815*375</f>
        <v>14700</v>
      </c>
      <c r="AA815" s="8">
        <f>V815/N815</f>
        <v>34.689507494646683</v>
      </c>
      <c r="AB815" s="4">
        <f>N815/6</f>
        <v>77.833333333333329</v>
      </c>
      <c r="AC815" s="4">
        <f>V815/6</f>
        <v>2700</v>
      </c>
    </row>
    <row r="816" spans="1:29" hidden="1" x14ac:dyDescent="0.25">
      <c r="A816" t="str">
        <f>feed!A923</f>
        <v>osfrog</v>
      </c>
      <c r="B816" t="str">
        <f>feed!B923</f>
        <v>osfrog</v>
      </c>
      <c r="C816">
        <f>feed!C923</f>
        <v>0</v>
      </c>
      <c r="D816">
        <f>SUMPRODUCT(MID(0&amp;feed!D923,LARGE(INDEX(ISNUMBER(--MID(feed!D923,ROW($1:$19),1))*
ROW($1:$19),0),ROW($1:$19))+1,1)*10^ROW($1:$19)/10)</f>
        <v>3</v>
      </c>
      <c r="E816">
        <f>SUMPRODUCT(MID(0&amp;feed!E923,LARGE(INDEX(ISNUMBER(--MID(feed!E923,ROW($1:$19),1))*
ROW($1:$19),0),ROW($1:$19))+1,1)*10^ROW($1:$19)/10)</f>
        <v>0</v>
      </c>
      <c r="F816" t="str">
        <f>feed!F923</f>
        <v>Finest of the 19th century</v>
      </c>
      <c r="G816" t="str">
        <f>feed!G923</f>
        <v>Questionable</v>
      </c>
      <c r="H816">
        <f>SUMPRODUCT(MID(0&amp;feed!H923,LARGE(INDEX(ISNUMBER(--MID(feed!H923,ROW($1:$19),1))*
ROW($1:$19),0),ROW($1:$19))+1,1)*10^ROW($1:$19)/10)</f>
        <v>0</v>
      </c>
      <c r="I816" t="str">
        <f>feed!I923</f>
        <v>Undisciplined Rabble</v>
      </c>
      <c r="J816">
        <f>SUMPRODUCT(MID(0&amp;feed!J923,LARGE(INDEX(ISNUMBER(--MID(feed!J923,ROW($1:$19),1))*
ROW($1:$19),0),ROW($1:$19))+1,1)*10^ROW($1:$19)/10)</f>
        <v>176</v>
      </c>
      <c r="K816">
        <f>SUMPRODUCT(MID(0&amp;feed!K923,LARGE(INDEX(ISNUMBER(--MID(feed!K923,ROW($1:$19),1))*
ROW($1:$19),0),ROW($1:$19))+1,1)*10^ROW($1:$19)/10)</f>
        <v>2</v>
      </c>
      <c r="L816">
        <f>SUMPRODUCT(MID(0&amp;feed!L923,LARGE(INDEX(ISNUMBER(--MID(feed!L923,ROW($1:$19),1))*
ROW($1:$19),0),ROW($1:$19))+1,1)*10^ROW($1:$19)/10)</f>
        <v>2</v>
      </c>
      <c r="M816" t="str">
        <f>feed!M923</f>
        <v>Mixed Economy</v>
      </c>
      <c r="N816">
        <f>SUMPRODUCT(MID(0&amp;feed!N923,LARGE(INDEX(ISNUMBER(--MID(feed!N923,ROW($1:$5),1))*
ROW($1:$5),0),ROW($1:$5))+1,1)*10^ROW($1:$5)/10)</f>
        <v>426</v>
      </c>
      <c r="O816">
        <f>SUMPRODUCT(MID(0&amp;feed!O923,LARGE(INDEX(ISNUMBER(--MID(feed!O923,ROW($1:$5),1))*
ROW($1:$5),0),ROW($1:$5))+1,1)*10^ROW($1:$5)/10)</f>
        <v>2075</v>
      </c>
      <c r="P816" t="str">
        <f>feed!P923</f>
        <v>Untapped</v>
      </c>
      <c r="Q816">
        <f>IF(P816=0,40, IF(P816="Depleted",0, IF(P816="Near Depletion",10, IF(P816="Plentiful",70, IF(P816="Untapped",90,"Error")))))</f>
        <v>90</v>
      </c>
      <c r="R816" t="str">
        <f>feed!Q923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feed!R923</f>
        <v>Atlas</v>
      </c>
      <c r="U816" t="str">
        <f>feed!S923</f>
        <v>Neutral</v>
      </c>
      <c r="V81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13500</v>
      </c>
      <c r="W816" t="str">
        <f>feed!U923</f>
        <v>http://blocgame.com/stats.php?id=64344</v>
      </c>
      <c r="X816" s="4">
        <f>SUMPRODUCT(MID(0&amp;feed!V923,LARGE(INDEX(ISNUMBER(--MID(feed!V923,ROW($1:$5),1))*
ROW($1:$5),0),ROW($1:$5))+1,1)*10^ROW($1:$5)/10)</f>
        <v>0</v>
      </c>
      <c r="Y816">
        <f>feed!W923</f>
        <v>0</v>
      </c>
      <c r="Z816" s="4">
        <f>V816-H816*750-K816*375-L816*375</f>
        <v>12000</v>
      </c>
      <c r="AA816" s="8">
        <f>V816/N816</f>
        <v>31.690140845070424</v>
      </c>
      <c r="AB816" s="4">
        <f>N816/6</f>
        <v>71</v>
      </c>
      <c r="AC816" s="4">
        <f>V816/6</f>
        <v>2250</v>
      </c>
    </row>
    <row r="817" spans="1:29" x14ac:dyDescent="0.25">
      <c r="A817" t="str">
        <f>feed!A1113</f>
        <v>Xelandia</v>
      </c>
      <c r="B817" t="str">
        <f>feed!B1113</f>
        <v>NicoFilippo</v>
      </c>
      <c r="C817">
        <f>feed!C1113</f>
        <v>0</v>
      </c>
      <c r="D817">
        <f>SUMPRODUCT(MID(0&amp;feed!D1113,LARGE(INDEX(ISNUMBER(--MID(feed!D1113,ROW($1:$19),1))*
ROW($1:$19),0),ROW($1:$19))+1,1)*10^ROW($1:$19)/10)</f>
        <v>20</v>
      </c>
      <c r="E817">
        <f>SUMPRODUCT(MID(0&amp;feed!E1113,LARGE(INDEX(ISNUMBER(--MID(feed!E1113,ROW($1:$19),1))*
ROW($1:$19),0),ROW($1:$19))+1,1)*10^ROW($1:$19)/10)</f>
        <v>0</v>
      </c>
      <c r="F817" t="str">
        <f>feed!F1113</f>
        <v>Finest of the 19th century</v>
      </c>
      <c r="G817" t="str">
        <f>feed!G1113</f>
        <v>Good</v>
      </c>
      <c r="H817">
        <f>SUMPRODUCT(MID(0&amp;feed!H1113,LARGE(INDEX(ISNUMBER(--MID(feed!H1113,ROW($1:$19),1))*
ROW($1:$19),0),ROW($1:$19))+1,1)*10^ROW($1:$19)/10)</f>
        <v>0</v>
      </c>
      <c r="I817" t="str">
        <f>feed!I1113</f>
        <v>Standard</v>
      </c>
      <c r="J817">
        <f>SUMPRODUCT(MID(0&amp;feed!J1113,LARGE(INDEX(ISNUMBER(--MID(feed!J1113,ROW($1:$19),1))*
ROW($1:$19),0),ROW($1:$19))+1,1)*10^ROW($1:$19)/10)</f>
        <v>28</v>
      </c>
      <c r="K817">
        <f>SUMPRODUCT(MID(0&amp;feed!K1113,LARGE(INDEX(ISNUMBER(--MID(feed!K1113,ROW($1:$19),1))*
ROW($1:$19),0),ROW($1:$19))+1,1)*10^ROW($1:$19)/10)</f>
        <v>2</v>
      </c>
      <c r="L817">
        <f>SUMPRODUCT(MID(0&amp;feed!L1113,LARGE(INDEX(ISNUMBER(--MID(feed!L1113,ROW($1:$19),1))*
ROW($1:$19),0),ROW($1:$19))+1,1)*10^ROW($1:$19)/10)</f>
        <v>0</v>
      </c>
      <c r="M817" t="str">
        <f>feed!M1113</f>
        <v>Mixed Economy</v>
      </c>
      <c r="N817">
        <f>SUMPRODUCT(MID(0&amp;feed!N1113,LARGE(INDEX(ISNUMBER(--MID(feed!N1113,ROW($1:$5),1))*
ROW($1:$5),0),ROW($1:$5))+1,1)*10^ROW($1:$5)/10)</f>
        <v>315</v>
      </c>
      <c r="O817">
        <f>SUMPRODUCT(MID(0&amp;feed!O1113,LARGE(INDEX(ISNUMBER(--MID(feed!O1113,ROW($1:$5),1))*
ROW($1:$5),0),ROW($1:$5))+1,1)*10^ROW($1:$5)/10)</f>
        <v>0</v>
      </c>
      <c r="P817" t="str">
        <f>feed!P1113</f>
        <v>Untapped</v>
      </c>
      <c r="Q817">
        <f>IF(P817=0,40, IF(P817="Depleted",0, IF(P817="Near Depletion",10, IF(P817="Plentiful",70, IF(P817="Untapped",90,"Error")))))</f>
        <v>90</v>
      </c>
      <c r="R817" t="str">
        <f>feed!Q1113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feed!R1113</f>
        <v>The Subcontinent</v>
      </c>
      <c r="U817" t="str">
        <f>feed!S1113</f>
        <v>Neutral</v>
      </c>
      <c r="V817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817" t="str">
        <f>feed!U1113</f>
        <v>http://blocgame.com/stats.php?id=65688</v>
      </c>
      <c r="X817" s="4">
        <f>SUMPRODUCT(MID(0&amp;feed!V1113,LARGE(INDEX(ISNUMBER(--MID(feed!V1113,ROW($1:$5),1))*
ROW($1:$5),0),ROW($1:$5))+1,1)*10^ROW($1:$5)/10)</f>
        <v>0</v>
      </c>
      <c r="Y817">
        <f>feed!W1113</f>
        <v>0</v>
      </c>
      <c r="Z817" s="4">
        <f>V817-H817*750-K817*375-L817*375</f>
        <v>19250</v>
      </c>
      <c r="AA817" s="8">
        <f>V817/N817</f>
        <v>63.492063492063494</v>
      </c>
      <c r="AB817" s="4">
        <f>N817/6</f>
        <v>52.5</v>
      </c>
      <c r="AC817" s="4">
        <f>V817/6</f>
        <v>3333.3333333333335</v>
      </c>
    </row>
    <row r="818" spans="1:29" hidden="1" x14ac:dyDescent="0.25">
      <c r="A818" t="str">
        <f>feed!A710</f>
        <v>nadota</v>
      </c>
      <c r="B818" t="str">
        <f>feed!B710</f>
        <v>nadota</v>
      </c>
      <c r="C818">
        <f>feed!C710</f>
        <v>0</v>
      </c>
      <c r="D818">
        <f>SUMPRODUCT(MID(0&amp;feed!D710,LARGE(INDEX(ISNUMBER(--MID(feed!D710,ROW($1:$19),1))*
ROW($1:$19),0),ROW($1:$19))+1,1)*10^ROW($1:$19)/10)</f>
        <v>14</v>
      </c>
      <c r="E818">
        <f>SUMPRODUCT(MID(0&amp;feed!E710,LARGE(INDEX(ISNUMBER(--MID(feed!E710,ROW($1:$19),1))*
ROW($1:$19),0),ROW($1:$19))+1,1)*10^ROW($1:$19)/10)</f>
        <v>0</v>
      </c>
      <c r="F818" t="str">
        <f>feed!F710</f>
        <v>Finest of the 19th century</v>
      </c>
      <c r="G818" t="str">
        <f>feed!G710</f>
        <v>Questionable</v>
      </c>
      <c r="H818">
        <f>SUMPRODUCT(MID(0&amp;feed!H710,LARGE(INDEX(ISNUMBER(--MID(feed!H710,ROW($1:$19),1))*
ROW($1:$19),0),ROW($1:$19))+1,1)*10^ROW($1:$19)/10)</f>
        <v>0</v>
      </c>
      <c r="I818" t="str">
        <f>feed!I710</f>
        <v>Undisciplined Rabble</v>
      </c>
      <c r="J818">
        <f>SUMPRODUCT(MID(0&amp;feed!J710,LARGE(INDEX(ISNUMBER(--MID(feed!J710,ROW($1:$19),1))*
ROW($1:$19),0),ROW($1:$19))+1,1)*10^ROW($1:$19)/10)</f>
        <v>176</v>
      </c>
      <c r="K818">
        <f>SUMPRODUCT(MID(0&amp;feed!K710,LARGE(INDEX(ISNUMBER(--MID(feed!K710,ROW($1:$19),1))*
ROW($1:$19),0),ROW($1:$19))+1,1)*10^ROW($1:$19)/10)</f>
        <v>2</v>
      </c>
      <c r="L818">
        <f>SUMPRODUCT(MID(0&amp;feed!L710,LARGE(INDEX(ISNUMBER(--MID(feed!L710,ROW($1:$19),1))*
ROW($1:$19),0),ROW($1:$19))+1,1)*10^ROW($1:$19)/10)</f>
        <v>2</v>
      </c>
      <c r="M818" t="str">
        <f>feed!M710</f>
        <v>Mixed Economy</v>
      </c>
      <c r="N818">
        <f>SUMPRODUCT(MID(0&amp;feed!N710,LARGE(INDEX(ISNUMBER(--MID(feed!N710,ROW($1:$5),1))*
ROW($1:$5),0),ROW($1:$5))+1,1)*10^ROW($1:$5)/10)</f>
        <v>783</v>
      </c>
      <c r="O818">
        <f>SUMPRODUCT(MID(0&amp;feed!O710,LARGE(INDEX(ISNUMBER(--MID(feed!O710,ROW($1:$5),1))*
ROW($1:$5),0),ROW($1:$5))+1,1)*10^ROW($1:$5)/10)</f>
        <v>2392</v>
      </c>
      <c r="P818" t="str">
        <f>feed!P710</f>
        <v>Untapped</v>
      </c>
      <c r="Q818">
        <f>IF(P818=0,40, IF(P818="Depleted",0, IF(P818="Near Depletion",10, IF(P818="Plentiful",70, IF(P818="Untapped",90,"Error")))))</f>
        <v>90</v>
      </c>
      <c r="R818" t="str">
        <f>feed!Q710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feed!R710</f>
        <v>Egypt</v>
      </c>
      <c r="U818" t="str">
        <f>feed!S710</f>
        <v>Neutral</v>
      </c>
      <c r="V818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818" t="str">
        <f>feed!U710</f>
        <v>http://blocgame.com/stats.php?id=64838</v>
      </c>
      <c r="X818" s="4">
        <f>SUMPRODUCT(MID(0&amp;feed!V710,LARGE(INDEX(ISNUMBER(--MID(feed!V710,ROW($1:$5),1))*
ROW($1:$5),0),ROW($1:$5))+1,1)*10^ROW($1:$5)/10)</f>
        <v>0</v>
      </c>
      <c r="Y818">
        <f>feed!W710</f>
        <v>0</v>
      </c>
      <c r="Z818" s="4">
        <f>V818-H818*750-K818*375-L818*375</f>
        <v>18500</v>
      </c>
      <c r="AA818" s="8">
        <f>V818/N818</f>
        <v>25.542784163473819</v>
      </c>
      <c r="AB818" s="4">
        <f>N818/6</f>
        <v>130.5</v>
      </c>
      <c r="AC818" s="4">
        <f>V818/6</f>
        <v>3333.3333333333335</v>
      </c>
    </row>
    <row r="819" spans="1:29" hidden="1" x14ac:dyDescent="0.25">
      <c r="A819" t="str">
        <f>feed!A697</f>
        <v>jaydensmith</v>
      </c>
      <c r="B819" t="str">
        <f>feed!B697</f>
        <v>jaydensmith</v>
      </c>
      <c r="C819">
        <f>feed!C697</f>
        <v>0</v>
      </c>
      <c r="D819">
        <f>SUMPRODUCT(MID(0&amp;feed!D697,LARGE(INDEX(ISNUMBER(--MID(feed!D697,ROW($1:$19),1))*
ROW($1:$19),0),ROW($1:$19))+1,1)*10^ROW($1:$19)/10)</f>
        <v>14</v>
      </c>
      <c r="E819">
        <f>SUMPRODUCT(MID(0&amp;feed!E697,LARGE(INDEX(ISNUMBER(--MID(feed!E697,ROW($1:$19),1))*
ROW($1:$19),0),ROW($1:$19))+1,1)*10^ROW($1:$19)/10)</f>
        <v>0</v>
      </c>
      <c r="F819" t="str">
        <f>feed!F697</f>
        <v>Finest of the 19th century</v>
      </c>
      <c r="G819" t="str">
        <f>feed!G697</f>
        <v>Good</v>
      </c>
      <c r="H819">
        <f>SUMPRODUCT(MID(0&amp;feed!H697,LARGE(INDEX(ISNUMBER(--MID(feed!H697,ROW($1:$19),1))*
ROW($1:$19),0),ROW($1:$19))+1,1)*10^ROW($1:$19)/10)</f>
        <v>0</v>
      </c>
      <c r="I819" t="str">
        <f>feed!I697</f>
        <v>Undisciplined Rabble</v>
      </c>
      <c r="J819">
        <f>SUMPRODUCT(MID(0&amp;feed!J697,LARGE(INDEX(ISNUMBER(--MID(feed!J697,ROW($1:$19),1))*
ROW($1:$19),0),ROW($1:$19))+1,1)*10^ROW($1:$19)/10)</f>
        <v>176</v>
      </c>
      <c r="K819">
        <f>SUMPRODUCT(MID(0&amp;feed!K697,LARGE(INDEX(ISNUMBER(--MID(feed!K697,ROW($1:$19),1))*
ROW($1:$19),0),ROW($1:$19))+1,1)*10^ROW($1:$19)/10)</f>
        <v>2</v>
      </c>
      <c r="L819">
        <f>SUMPRODUCT(MID(0&amp;feed!L697,LARGE(INDEX(ISNUMBER(--MID(feed!L697,ROW($1:$19),1))*
ROW($1:$19),0),ROW($1:$19))+1,1)*10^ROW($1:$19)/10)</f>
        <v>2</v>
      </c>
      <c r="M819" t="str">
        <f>feed!M697</f>
        <v>Mixed Economy</v>
      </c>
      <c r="N819">
        <f>SUMPRODUCT(MID(0&amp;feed!N697,LARGE(INDEX(ISNUMBER(--MID(feed!N697,ROW($1:$5),1))*
ROW($1:$5),0),ROW($1:$5))+1,1)*10^ROW($1:$5)/10)</f>
        <v>816</v>
      </c>
      <c r="O819">
        <f>SUMPRODUCT(MID(0&amp;feed!O697,LARGE(INDEX(ISNUMBER(--MID(feed!O697,ROW($1:$5),1))*
ROW($1:$5),0),ROW($1:$5))+1,1)*10^ROW($1:$5)/10)</f>
        <v>1636</v>
      </c>
      <c r="P819" t="str">
        <f>feed!P697</f>
        <v>Untapped</v>
      </c>
      <c r="Q819">
        <f>IF(P819=0,40, IF(P819="Depleted",0, IF(P819="Near Depletion",10, IF(P819="Plentiful",70, IF(P819="Untapped",90,"Error")))))</f>
        <v>90</v>
      </c>
      <c r="R819" t="str">
        <f>feed!Q697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feed!R697</f>
        <v>Egypt</v>
      </c>
      <c r="U819" t="str">
        <f>feed!S697</f>
        <v>Neutral</v>
      </c>
      <c r="V819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819" t="str">
        <f>feed!U697</f>
        <v>http://blocgame.com/stats.php?id=64831</v>
      </c>
      <c r="X819" s="4">
        <f>SUMPRODUCT(MID(0&amp;feed!V697,LARGE(INDEX(ISNUMBER(--MID(feed!V697,ROW($1:$5),1))*
ROW($1:$5),0),ROW($1:$5))+1,1)*10^ROW($1:$5)/10)</f>
        <v>0</v>
      </c>
      <c r="Y819">
        <f>feed!W697</f>
        <v>0</v>
      </c>
      <c r="Z819" s="4">
        <f>V819-H819*750-K819*375-L819*375</f>
        <v>18500</v>
      </c>
      <c r="AA819" s="8">
        <f>V819/N819</f>
        <v>24.509803921568629</v>
      </c>
      <c r="AB819" s="4">
        <f>N819/6</f>
        <v>136</v>
      </c>
      <c r="AC819" s="4">
        <f>V819/6</f>
        <v>3333.3333333333335</v>
      </c>
    </row>
    <row r="820" spans="1:29" hidden="1" x14ac:dyDescent="0.25">
      <c r="A820" t="str">
        <f>feed!A767</f>
        <v>dendiface</v>
      </c>
      <c r="B820" t="str">
        <f>feed!B767</f>
        <v>dendiface</v>
      </c>
      <c r="C820">
        <f>feed!C767</f>
        <v>0</v>
      </c>
      <c r="D820">
        <f>SUMPRODUCT(MID(0&amp;feed!D767,LARGE(INDEX(ISNUMBER(--MID(feed!D767,ROW($1:$19),1))*
ROW($1:$19),0),ROW($1:$19))+1,1)*10^ROW($1:$19)/10)</f>
        <v>2</v>
      </c>
      <c r="E820">
        <f>SUMPRODUCT(MID(0&amp;feed!E767,LARGE(INDEX(ISNUMBER(--MID(feed!E767,ROW($1:$19),1))*
ROW($1:$19),0),ROW($1:$19))+1,1)*10^ROW($1:$19)/10)</f>
        <v>0</v>
      </c>
      <c r="F820" t="str">
        <f>feed!F767</f>
        <v>Finest of the 19th century</v>
      </c>
      <c r="G820" t="str">
        <f>feed!G767</f>
        <v>Nice</v>
      </c>
      <c r="H820">
        <f>SUMPRODUCT(MID(0&amp;feed!H767,LARGE(INDEX(ISNUMBER(--MID(feed!H767,ROW($1:$19),1))*
ROW($1:$19),0),ROW($1:$19))+1,1)*10^ROW($1:$19)/10)</f>
        <v>0</v>
      </c>
      <c r="I820" t="str">
        <f>feed!I767</f>
        <v>Undisciplined Rabble</v>
      </c>
      <c r="J820">
        <f>SUMPRODUCT(MID(0&amp;feed!J767,LARGE(INDEX(ISNUMBER(--MID(feed!J767,ROW($1:$19),1))*
ROW($1:$19),0),ROW($1:$19))+1,1)*10^ROW($1:$19)/10)</f>
        <v>176</v>
      </c>
      <c r="K820">
        <f>SUMPRODUCT(MID(0&amp;feed!K767,LARGE(INDEX(ISNUMBER(--MID(feed!K767,ROW($1:$19),1))*
ROW($1:$19),0),ROW($1:$19))+1,1)*10^ROW($1:$19)/10)</f>
        <v>2</v>
      </c>
      <c r="L820">
        <f>SUMPRODUCT(MID(0&amp;feed!L767,LARGE(INDEX(ISNUMBER(--MID(feed!L767,ROW($1:$19),1))*
ROW($1:$19),0),ROW($1:$19))+1,1)*10^ROW($1:$19)/10)</f>
        <v>2</v>
      </c>
      <c r="M820" t="str">
        <f>feed!M767</f>
        <v>Mixed Economy</v>
      </c>
      <c r="N820">
        <f>SUMPRODUCT(MID(0&amp;feed!N767,LARGE(INDEX(ISNUMBER(--MID(feed!N767,ROW($1:$5),1))*
ROW($1:$5),0),ROW($1:$5))+1,1)*10^ROW($1:$5)/10)</f>
        <v>664</v>
      </c>
      <c r="O820">
        <f>SUMPRODUCT(MID(0&amp;feed!O767,LARGE(INDEX(ISNUMBER(--MID(feed!O767,ROW($1:$5),1))*
ROW($1:$5),0),ROW($1:$5))+1,1)*10^ROW($1:$5)/10)</f>
        <v>2457</v>
      </c>
      <c r="P820" t="str">
        <f>feed!P767</f>
        <v>Untapped</v>
      </c>
      <c r="Q820">
        <f>IF(P820=0,40, IF(P820="Depleted",0, IF(P820="Near Depletion",10, IF(P820="Plentiful",70, IF(P820="Untapped",90,"Error")))))</f>
        <v>90</v>
      </c>
      <c r="R820" t="str">
        <f>feed!Q767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feed!R767</f>
        <v>Atlas</v>
      </c>
      <c r="U820" t="str">
        <f>feed!S767</f>
        <v>Neutral</v>
      </c>
      <c r="V820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12950</v>
      </c>
      <c r="W820" t="str">
        <f>feed!U767</f>
        <v>http://blocgame.com/stats.php?id=64319</v>
      </c>
      <c r="X820" s="4">
        <f>SUMPRODUCT(MID(0&amp;feed!V767,LARGE(INDEX(ISNUMBER(--MID(feed!V767,ROW($1:$5),1))*
ROW($1:$5),0),ROW($1:$5))+1,1)*10^ROW($1:$5)/10)</f>
        <v>0</v>
      </c>
      <c r="Y820">
        <f>feed!W767</f>
        <v>0</v>
      </c>
      <c r="Z820" s="4">
        <f>V820-H820*750-K820*375-L820*375</f>
        <v>11450</v>
      </c>
      <c r="AA820" s="8">
        <f>V820/N820</f>
        <v>19.503012048192772</v>
      </c>
      <c r="AB820" s="4">
        <f>N820/6</f>
        <v>110.66666666666667</v>
      </c>
      <c r="AC820" s="4">
        <f>V820/6</f>
        <v>2158.3333333333335</v>
      </c>
    </row>
    <row r="821" spans="1:29" hidden="1" x14ac:dyDescent="0.25">
      <c r="A821" t="str">
        <f>feed!A813</f>
        <v>sixpool</v>
      </c>
      <c r="B821" t="str">
        <f>feed!B813</f>
        <v>sixpool</v>
      </c>
      <c r="C821">
        <f>feed!C813</f>
        <v>0</v>
      </c>
      <c r="D821">
        <f>SUMPRODUCT(MID(0&amp;feed!D813,LARGE(INDEX(ISNUMBER(--MID(feed!D813,ROW($1:$19),1))*
ROW($1:$19),0),ROW($1:$19))+1,1)*10^ROW($1:$19)/10)</f>
        <v>2</v>
      </c>
      <c r="E821">
        <f>SUMPRODUCT(MID(0&amp;feed!E813,LARGE(INDEX(ISNUMBER(--MID(feed!E813,ROW($1:$19),1))*
ROW($1:$19),0),ROW($1:$19))+1,1)*10^ROW($1:$19)/10)</f>
        <v>0</v>
      </c>
      <c r="F821" t="str">
        <f>feed!F813</f>
        <v>Finest of the 19th century</v>
      </c>
      <c r="G821" t="str">
        <f>feed!G813</f>
        <v>Nice</v>
      </c>
      <c r="H821">
        <f>SUMPRODUCT(MID(0&amp;feed!H813,LARGE(INDEX(ISNUMBER(--MID(feed!H813,ROW($1:$19),1))*
ROW($1:$19),0),ROW($1:$19))+1,1)*10^ROW($1:$19)/10)</f>
        <v>0</v>
      </c>
      <c r="I821" t="str">
        <f>feed!I813</f>
        <v>Undisciplined Rabble</v>
      </c>
      <c r="J821">
        <f>SUMPRODUCT(MID(0&amp;feed!J813,LARGE(INDEX(ISNUMBER(--MID(feed!J813,ROW($1:$19),1))*
ROW($1:$19),0),ROW($1:$19))+1,1)*10^ROW($1:$19)/10)</f>
        <v>176</v>
      </c>
      <c r="K821">
        <f>SUMPRODUCT(MID(0&amp;feed!K813,LARGE(INDEX(ISNUMBER(--MID(feed!K813,ROW($1:$19),1))*
ROW($1:$19),0),ROW($1:$19))+1,1)*10^ROW($1:$19)/10)</f>
        <v>2</v>
      </c>
      <c r="L821">
        <f>SUMPRODUCT(MID(0&amp;feed!L813,LARGE(INDEX(ISNUMBER(--MID(feed!L813,ROW($1:$19),1))*
ROW($1:$19),0),ROW($1:$19))+1,1)*10^ROW($1:$19)/10)</f>
        <v>2</v>
      </c>
      <c r="M821" t="str">
        <f>feed!M813</f>
        <v>Mixed Economy</v>
      </c>
      <c r="N821">
        <f>SUMPRODUCT(MID(0&amp;feed!N813,LARGE(INDEX(ISNUMBER(--MID(feed!N813,ROW($1:$5),1))*
ROW($1:$5),0),ROW($1:$5))+1,1)*10^ROW($1:$5)/10)</f>
        <v>577</v>
      </c>
      <c r="O821">
        <f>SUMPRODUCT(MID(0&amp;feed!O813,LARGE(INDEX(ISNUMBER(--MID(feed!O813,ROW($1:$5),1))*
ROW($1:$5),0),ROW($1:$5))+1,1)*10^ROW($1:$5)/10)</f>
        <v>547</v>
      </c>
      <c r="P821" t="str">
        <f>feed!P813</f>
        <v>Untapped</v>
      </c>
      <c r="Q821">
        <f>IF(P821=0,40, IF(P821="Depleted",0, IF(P821="Near Depletion",10, IF(P821="Plentiful",70, IF(P821="Untapped",90,"Error")))))</f>
        <v>90</v>
      </c>
      <c r="R821" t="str">
        <f>feed!Q813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feed!R813</f>
        <v>Atlas</v>
      </c>
      <c r="U821" t="str">
        <f>feed!S813</f>
        <v>Neutral</v>
      </c>
      <c r="V821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821" t="str">
        <f>feed!U813</f>
        <v>http://blocgame.com/stats.php?id=64331</v>
      </c>
      <c r="X821" s="4">
        <f>SUMPRODUCT(MID(0&amp;feed!V813,LARGE(INDEX(ISNUMBER(--MID(feed!V813,ROW($1:$5),1))*
ROW($1:$5),0),ROW($1:$5))+1,1)*10^ROW($1:$5)/10)</f>
        <v>0</v>
      </c>
      <c r="Y821">
        <f>feed!W813</f>
        <v>0</v>
      </c>
      <c r="Z821" s="4">
        <f>V821-H821*750-K821*375-L821*375</f>
        <v>9659</v>
      </c>
      <c r="AA821" s="8">
        <f>V821/N821</f>
        <v>19.339688041594453</v>
      </c>
      <c r="AB821" s="4">
        <f>N821/6</f>
        <v>96.166666666666671</v>
      </c>
      <c r="AC821" s="4">
        <f>V821/6</f>
        <v>1859.8333333333333</v>
      </c>
    </row>
    <row r="822" spans="1:29" hidden="1" x14ac:dyDescent="0.25">
      <c r="A822" t="str">
        <f>feed!A746</f>
        <v>wildestislands</v>
      </c>
      <c r="B822" t="str">
        <f>feed!B746</f>
        <v>wildestislands</v>
      </c>
      <c r="C822">
        <f>feed!C746</f>
        <v>0</v>
      </c>
      <c r="D822">
        <f>SUMPRODUCT(MID(0&amp;feed!D746,LARGE(INDEX(ISNUMBER(--MID(feed!D746,ROW($1:$19),1))*
ROW($1:$19),0),ROW($1:$19))+1,1)*10^ROW($1:$19)/10)</f>
        <v>2</v>
      </c>
      <c r="E822">
        <f>SUMPRODUCT(MID(0&amp;feed!E746,LARGE(INDEX(ISNUMBER(--MID(feed!E746,ROW($1:$19),1))*
ROW($1:$19),0),ROW($1:$19))+1,1)*10^ROW($1:$19)/10)</f>
        <v>0</v>
      </c>
      <c r="F822" t="str">
        <f>feed!F746</f>
        <v>Finest of the 19th century</v>
      </c>
      <c r="G822" t="str">
        <f>feed!G746</f>
        <v>Questionable</v>
      </c>
      <c r="H822">
        <f>SUMPRODUCT(MID(0&amp;feed!H746,LARGE(INDEX(ISNUMBER(--MID(feed!H746,ROW($1:$19),1))*
ROW($1:$19),0),ROW($1:$19))+1,1)*10^ROW($1:$19)/10)</f>
        <v>0</v>
      </c>
      <c r="I822" t="str">
        <f>feed!I746</f>
        <v>Undisciplined Rabble</v>
      </c>
      <c r="J822">
        <f>SUMPRODUCT(MID(0&amp;feed!J746,LARGE(INDEX(ISNUMBER(--MID(feed!J746,ROW($1:$19),1))*
ROW($1:$19),0),ROW($1:$19))+1,1)*10^ROW($1:$19)/10)</f>
        <v>176</v>
      </c>
      <c r="K822">
        <f>SUMPRODUCT(MID(0&amp;feed!K746,LARGE(INDEX(ISNUMBER(--MID(feed!K746,ROW($1:$19),1))*
ROW($1:$19),0),ROW($1:$19))+1,1)*10^ROW($1:$19)/10)</f>
        <v>2</v>
      </c>
      <c r="L822">
        <f>SUMPRODUCT(MID(0&amp;feed!L746,LARGE(INDEX(ISNUMBER(--MID(feed!L746,ROW($1:$19),1))*
ROW($1:$19),0),ROW($1:$19))+1,1)*10^ROW($1:$19)/10)</f>
        <v>2</v>
      </c>
      <c r="M822" t="str">
        <f>feed!M746</f>
        <v>Mixed Economy</v>
      </c>
      <c r="N822">
        <f>SUMPRODUCT(MID(0&amp;feed!N746,LARGE(INDEX(ISNUMBER(--MID(feed!N746,ROW($1:$5),1))*
ROW($1:$5),0),ROW($1:$5))+1,1)*10^ROW($1:$5)/10)</f>
        <v>696</v>
      </c>
      <c r="O822">
        <f>SUMPRODUCT(MID(0&amp;feed!O746,LARGE(INDEX(ISNUMBER(--MID(feed!O746,ROW($1:$5),1))*
ROW($1:$5),0),ROW($1:$5))+1,1)*10^ROW($1:$5)/10)</f>
        <v>3317</v>
      </c>
      <c r="P822" t="str">
        <f>feed!P746</f>
        <v>Untapped</v>
      </c>
      <c r="Q822">
        <f>IF(P822=0,40, IF(P822="Depleted",0, IF(P822="Near Depletion",10, IF(P822="Plentiful",70, IF(P822="Untapped",90,"Error")))))</f>
        <v>90</v>
      </c>
      <c r="R822" t="str">
        <f>feed!Q746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feed!R746</f>
        <v>Atlas</v>
      </c>
      <c r="U822" t="str">
        <f>feed!S746</f>
        <v>Neutral</v>
      </c>
      <c r="V82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13365</v>
      </c>
      <c r="W822" t="str">
        <f>feed!U746</f>
        <v>http://blocgame.com/stats.php?id=64354</v>
      </c>
      <c r="X822" s="4">
        <f>SUMPRODUCT(MID(0&amp;feed!V746,LARGE(INDEX(ISNUMBER(--MID(feed!V746,ROW($1:$5),1))*
ROW($1:$5),0),ROW($1:$5))+1,1)*10^ROW($1:$5)/10)</f>
        <v>0</v>
      </c>
      <c r="Y822">
        <f>feed!W746</f>
        <v>0</v>
      </c>
      <c r="Z822" s="4">
        <f>V822-H822*750-K822*375-L822*375</f>
        <v>11865</v>
      </c>
      <c r="AA822" s="8">
        <f>V822/N822</f>
        <v>19.202586206896552</v>
      </c>
      <c r="AB822" s="4">
        <f>N822/6</f>
        <v>116</v>
      </c>
      <c r="AC822" s="4">
        <f>V822/6</f>
        <v>2227.5</v>
      </c>
    </row>
    <row r="823" spans="1:29" hidden="1" x14ac:dyDescent="0.25">
      <c r="A823" t="str">
        <f>feed!A755</f>
        <v>landoffensive</v>
      </c>
      <c r="B823" t="str">
        <f>feed!B755</f>
        <v>landoffensive</v>
      </c>
      <c r="C823">
        <f>feed!C755</f>
        <v>0</v>
      </c>
      <c r="D823">
        <f>SUMPRODUCT(MID(0&amp;feed!D755,LARGE(INDEX(ISNUMBER(--MID(feed!D755,ROW($1:$19),1))*
ROW($1:$19),0),ROW($1:$19))+1,1)*10^ROW($1:$19)/10)</f>
        <v>3</v>
      </c>
      <c r="E823">
        <f>SUMPRODUCT(MID(0&amp;feed!E755,LARGE(INDEX(ISNUMBER(--MID(feed!E755,ROW($1:$19),1))*
ROW($1:$19),0),ROW($1:$19))+1,1)*10^ROW($1:$19)/10)</f>
        <v>0</v>
      </c>
      <c r="F823" t="str">
        <f>feed!F755</f>
        <v>First World War surplus</v>
      </c>
      <c r="G823" t="str">
        <f>feed!G755</f>
        <v>Good</v>
      </c>
      <c r="H823">
        <f>SUMPRODUCT(MID(0&amp;feed!H755,LARGE(INDEX(ISNUMBER(--MID(feed!H755,ROW($1:$19),1))*
ROW($1:$19),0),ROW($1:$19))+1,1)*10^ROW($1:$19)/10)</f>
        <v>0</v>
      </c>
      <c r="I823" t="str">
        <f>feed!I755</f>
        <v>Undisciplined Rabble</v>
      </c>
      <c r="J823">
        <f>SUMPRODUCT(MID(0&amp;feed!J755,LARGE(INDEX(ISNUMBER(--MID(feed!J755,ROW($1:$19),1))*
ROW($1:$19),0),ROW($1:$19))+1,1)*10^ROW($1:$19)/10)</f>
        <v>176</v>
      </c>
      <c r="K823">
        <f>SUMPRODUCT(MID(0&amp;feed!K755,LARGE(INDEX(ISNUMBER(--MID(feed!K755,ROW($1:$19),1))*
ROW($1:$19),0),ROW($1:$19))+1,1)*10^ROW($1:$19)/10)</f>
        <v>2</v>
      </c>
      <c r="L823">
        <f>SUMPRODUCT(MID(0&amp;feed!L755,LARGE(INDEX(ISNUMBER(--MID(feed!L755,ROW($1:$19),1))*
ROW($1:$19),0),ROW($1:$19))+1,1)*10^ROW($1:$19)/10)</f>
        <v>0</v>
      </c>
      <c r="M823" t="str">
        <f>feed!M755</f>
        <v>Mixed Economy</v>
      </c>
      <c r="N823">
        <f>SUMPRODUCT(MID(0&amp;feed!N755,LARGE(INDEX(ISNUMBER(--MID(feed!N755,ROW($1:$5),1))*
ROW($1:$5),0),ROW($1:$5))+1,1)*10^ROW($1:$5)/10)</f>
        <v>685</v>
      </c>
      <c r="O823">
        <f>SUMPRODUCT(MID(0&amp;feed!O755,LARGE(INDEX(ISNUMBER(--MID(feed!O755,ROW($1:$5),1))*
ROW($1:$5),0),ROW($1:$5))+1,1)*10^ROW($1:$5)/10)</f>
        <v>40</v>
      </c>
      <c r="P823" t="str">
        <f>feed!P755</f>
        <v>Untapped</v>
      </c>
      <c r="Q823">
        <f>IF(P823=0,40, IF(P823="Depleted",0, IF(P823="Near Depletion",10, IF(P823="Plentiful",70, IF(P823="Untapped",90,"Error")))))</f>
        <v>90</v>
      </c>
      <c r="R823" t="str">
        <f>feed!Q755</f>
        <v>Mediocre</v>
      </c>
      <c r="S823">
        <f>IF(R823="None",0, IF(R823="Meagre",1.5, IF(R823="Small",3, IF(R823="Mediocre",4.5, IF(R823="Somewhat Large",6, IF(R823="Large",7.5, IF(R823="Powerful",9, IF(R823="Very Powerful",10,"Error"))))))))</f>
        <v>4.5</v>
      </c>
      <c r="T823" t="str">
        <f>feed!R755</f>
        <v>China</v>
      </c>
      <c r="U823" t="str">
        <f>feed!S755</f>
        <v>Neutral</v>
      </c>
      <c r="V823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12614</v>
      </c>
      <c r="W823" t="str">
        <f>feed!U755</f>
        <v>http://blocgame.com/stats.php?id=64291</v>
      </c>
      <c r="X823" s="4">
        <f>SUMPRODUCT(MID(0&amp;feed!V755,LARGE(INDEX(ISNUMBER(--MID(feed!V755,ROW($1:$5),1))*
ROW($1:$5),0),ROW($1:$5))+1,1)*10^ROW($1:$5)/10)</f>
        <v>0</v>
      </c>
      <c r="Y823">
        <f>feed!W755</f>
        <v>0</v>
      </c>
      <c r="Z823" s="4">
        <f>V823-H823*750-K823*375-L823*375</f>
        <v>11864</v>
      </c>
      <c r="AA823" s="8">
        <f>V823/N823</f>
        <v>18.414598540145985</v>
      </c>
      <c r="AB823" s="4">
        <f>N823/6</f>
        <v>114.16666666666667</v>
      </c>
      <c r="AC823" s="4">
        <f>V823/6</f>
        <v>2102.3333333333335</v>
      </c>
    </row>
    <row r="824" spans="1:29" hidden="1" x14ac:dyDescent="0.25">
      <c r="A824" t="str">
        <f>feed!A730</f>
        <v>hatchblock</v>
      </c>
      <c r="B824" t="str">
        <f>feed!B730</f>
        <v>hatchblock</v>
      </c>
      <c r="C824">
        <f>feed!C730</f>
        <v>0</v>
      </c>
      <c r="D824">
        <f>SUMPRODUCT(MID(0&amp;feed!D730,LARGE(INDEX(ISNUMBER(--MID(feed!D730,ROW($1:$19),1))*
ROW($1:$19),0),ROW($1:$19))+1,1)*10^ROW($1:$19)/10)</f>
        <v>4</v>
      </c>
      <c r="E824">
        <f>SUMPRODUCT(MID(0&amp;feed!E730,LARGE(INDEX(ISNUMBER(--MID(feed!E730,ROW($1:$19),1))*
ROW($1:$19),0),ROW($1:$19))+1,1)*10^ROW($1:$19)/10)</f>
        <v>0</v>
      </c>
      <c r="F824" t="str">
        <f>feed!F730</f>
        <v>Finest of the 19th century</v>
      </c>
      <c r="G824" t="str">
        <f>feed!G730</f>
        <v>Normal</v>
      </c>
      <c r="H824">
        <f>SUMPRODUCT(MID(0&amp;feed!H730,LARGE(INDEX(ISNUMBER(--MID(feed!H730,ROW($1:$19),1))*
ROW($1:$19),0),ROW($1:$19))+1,1)*10^ROW($1:$19)/10)</f>
        <v>0</v>
      </c>
      <c r="I824" t="str">
        <f>feed!I730</f>
        <v>Undisciplined Rabble</v>
      </c>
      <c r="J824">
        <f>SUMPRODUCT(MID(0&amp;feed!J730,LARGE(INDEX(ISNUMBER(--MID(feed!J730,ROW($1:$19),1))*
ROW($1:$19),0),ROW($1:$19))+1,1)*10^ROW($1:$19)/10)</f>
        <v>176</v>
      </c>
      <c r="K824">
        <f>SUMPRODUCT(MID(0&amp;feed!K730,LARGE(INDEX(ISNUMBER(--MID(feed!K730,ROW($1:$19),1))*
ROW($1:$19),0),ROW($1:$19))+1,1)*10^ROW($1:$19)/10)</f>
        <v>2</v>
      </c>
      <c r="L824">
        <f>SUMPRODUCT(MID(0&amp;feed!L730,LARGE(INDEX(ISNUMBER(--MID(feed!L730,ROW($1:$19),1))*
ROW($1:$19),0),ROW($1:$19))+1,1)*10^ROW($1:$19)/10)</f>
        <v>2</v>
      </c>
      <c r="M824" t="str">
        <f>feed!M730</f>
        <v>Mixed Economy</v>
      </c>
      <c r="N824">
        <f>SUMPRODUCT(MID(0&amp;feed!N730,LARGE(INDEX(ISNUMBER(--MID(feed!N730,ROW($1:$5),1))*
ROW($1:$5),0),ROW($1:$5))+1,1)*10^ROW($1:$5)/10)</f>
        <v>739</v>
      </c>
      <c r="O824">
        <f>SUMPRODUCT(MID(0&amp;feed!O730,LARGE(INDEX(ISNUMBER(--MID(feed!O730,ROW($1:$5),1))*
ROW($1:$5),0),ROW($1:$5))+1,1)*10^ROW($1:$5)/10)</f>
        <v>1204</v>
      </c>
      <c r="P824" t="str">
        <f>feed!P730</f>
        <v>Untapped</v>
      </c>
      <c r="Q824">
        <f>IF(P824=0,40, IF(P824="Depleted",0, IF(P824="Near Depletion",10, IF(P824="Plentiful",70, IF(P824="Untapped",90,"Error")))))</f>
        <v>90</v>
      </c>
      <c r="R824" t="str">
        <f>feed!Q730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feed!R730</f>
        <v>Atlas</v>
      </c>
      <c r="U824" t="str">
        <f>feed!S730</f>
        <v>Neutral</v>
      </c>
      <c r="V824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11325</v>
      </c>
      <c r="W824" t="str">
        <f>feed!U730</f>
        <v>http://blocgame.com/stats.php?id=64353</v>
      </c>
      <c r="X824" s="4">
        <f>SUMPRODUCT(MID(0&amp;feed!V730,LARGE(INDEX(ISNUMBER(--MID(feed!V730,ROW($1:$5),1))*
ROW($1:$5),0),ROW($1:$5))+1,1)*10^ROW($1:$5)/10)</f>
        <v>0</v>
      </c>
      <c r="Y824">
        <f>feed!W730</f>
        <v>0</v>
      </c>
      <c r="Z824" s="4">
        <f>V824-H824*750-K824*375-L824*375</f>
        <v>9825</v>
      </c>
      <c r="AA824" s="8">
        <f>V824/N824</f>
        <v>15.324763193504737</v>
      </c>
      <c r="AB824" s="4">
        <f>N824/6</f>
        <v>123.16666666666667</v>
      </c>
      <c r="AC824" s="4">
        <f>V824/6</f>
        <v>1887.5</v>
      </c>
    </row>
    <row r="825" spans="1:29" hidden="1" x14ac:dyDescent="0.25">
      <c r="A825" t="str">
        <f>feed!A820</f>
        <v>merlinidota</v>
      </c>
      <c r="B825" t="str">
        <f>feed!B820</f>
        <v>merlinidota</v>
      </c>
      <c r="C825">
        <f>feed!C820</f>
        <v>0</v>
      </c>
      <c r="D825">
        <f>SUMPRODUCT(MID(0&amp;feed!D820,LARGE(INDEX(ISNUMBER(--MID(feed!D820,ROW($1:$19),1))*
ROW($1:$19),0),ROW($1:$19))+1,1)*10^ROW($1:$19)/10)</f>
        <v>8</v>
      </c>
      <c r="E825">
        <f>SUMPRODUCT(MID(0&amp;feed!E820,LARGE(INDEX(ISNUMBER(--MID(feed!E820,ROW($1:$19),1))*
ROW($1:$19),0),ROW($1:$19))+1,1)*10^ROW($1:$19)/10)</f>
        <v>0</v>
      </c>
      <c r="F825" t="str">
        <f>feed!F820</f>
        <v>Finest of the 19th century</v>
      </c>
      <c r="G825" t="str">
        <f>feed!G820</f>
        <v>Nice</v>
      </c>
      <c r="H825">
        <f>SUMPRODUCT(MID(0&amp;feed!H820,LARGE(INDEX(ISNUMBER(--MID(feed!H820,ROW($1:$19),1))*
ROW($1:$19),0),ROW($1:$19))+1,1)*10^ROW($1:$19)/10)</f>
        <v>0</v>
      </c>
      <c r="I825" t="str">
        <f>feed!I820</f>
        <v>Undisciplined Rabble</v>
      </c>
      <c r="J825">
        <f>SUMPRODUCT(MID(0&amp;feed!J820,LARGE(INDEX(ISNUMBER(--MID(feed!J820,ROW($1:$19),1))*
ROW($1:$19),0),ROW($1:$19))+1,1)*10^ROW($1:$19)/10)</f>
        <v>176</v>
      </c>
      <c r="K825">
        <f>SUMPRODUCT(MID(0&amp;feed!K820,LARGE(INDEX(ISNUMBER(--MID(feed!K820,ROW($1:$19),1))*
ROW($1:$19),0),ROW($1:$19))+1,1)*10^ROW($1:$19)/10)</f>
        <v>2</v>
      </c>
      <c r="L825">
        <f>SUMPRODUCT(MID(0&amp;feed!L820,LARGE(INDEX(ISNUMBER(--MID(feed!L820,ROW($1:$19),1))*
ROW($1:$19),0),ROW($1:$19))+1,1)*10^ROW($1:$19)/10)</f>
        <v>2</v>
      </c>
      <c r="M825" t="str">
        <f>feed!M820</f>
        <v>Mixed Economy</v>
      </c>
      <c r="N825">
        <f>SUMPRODUCT(MID(0&amp;feed!N820,LARGE(INDEX(ISNUMBER(--MID(feed!N820,ROW($1:$5),1))*
ROW($1:$5),0),ROW($1:$5))+1,1)*10^ROW($1:$5)/10)</f>
        <v>564</v>
      </c>
      <c r="O825">
        <f>SUMPRODUCT(MID(0&amp;feed!O820,LARGE(INDEX(ISNUMBER(--MID(feed!O820,ROW($1:$5),1))*
ROW($1:$5),0),ROW($1:$5))+1,1)*10^ROW($1:$5)/10)</f>
        <v>1792</v>
      </c>
      <c r="P825" t="str">
        <f>feed!P820</f>
        <v>Untapped</v>
      </c>
      <c r="Q825">
        <f>IF(P825=0,40, IF(P825="Depleted",0, IF(P825="Near Depletion",10, IF(P825="Plentiful",70, IF(P825="Untapped",90,"Error")))))</f>
        <v>90</v>
      </c>
      <c r="R825" t="str">
        <f>feed!Q820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feed!R820</f>
        <v>Egypt</v>
      </c>
      <c r="U825" t="str">
        <f>feed!S820</f>
        <v>Neutral</v>
      </c>
      <c r="V825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7880</v>
      </c>
      <c r="W825" t="str">
        <f>feed!U820</f>
        <v>http://blocgame.com/stats.php?id=64846</v>
      </c>
      <c r="X825" s="4">
        <f>SUMPRODUCT(MID(0&amp;feed!V820,LARGE(INDEX(ISNUMBER(--MID(feed!V820,ROW($1:$5),1))*
ROW($1:$5),0),ROW($1:$5))+1,1)*10^ROW($1:$5)/10)</f>
        <v>0</v>
      </c>
      <c r="Y825">
        <f>feed!W820</f>
        <v>0</v>
      </c>
      <c r="Z825" s="4">
        <f>V825-H825*750-K825*375-L825*375</f>
        <v>6380</v>
      </c>
      <c r="AA825" s="8">
        <f>V825/N825</f>
        <v>13.971631205673759</v>
      </c>
      <c r="AB825" s="4">
        <f>N825/6</f>
        <v>94</v>
      </c>
      <c r="AC825" s="4">
        <f>V825/6</f>
        <v>1313.3333333333333</v>
      </c>
    </row>
    <row r="826" spans="1:29" hidden="1" x14ac:dyDescent="0.25">
      <c r="A826" t="str">
        <f>feed!A627</f>
        <v>icenation</v>
      </c>
      <c r="B826" t="str">
        <f>feed!B627</f>
        <v>icenation</v>
      </c>
      <c r="C826">
        <f>feed!C627</f>
        <v>0</v>
      </c>
      <c r="D826">
        <f>SUMPRODUCT(MID(0&amp;feed!D627,LARGE(INDEX(ISNUMBER(--MID(feed!D627,ROW($1:$19),1))*
ROW($1:$19),0),ROW($1:$19))+1,1)*10^ROW($1:$19)/10)</f>
        <v>3</v>
      </c>
      <c r="E826">
        <f>SUMPRODUCT(MID(0&amp;feed!E627,LARGE(INDEX(ISNUMBER(--MID(feed!E627,ROW($1:$19),1))*
ROW($1:$19),0),ROW($1:$19))+1,1)*10^ROW($1:$19)/10)</f>
        <v>0</v>
      </c>
      <c r="F826" t="str">
        <f>feed!F627</f>
        <v>Finest of the 19th century</v>
      </c>
      <c r="G826" t="str">
        <f>feed!G627</f>
        <v>Questionable</v>
      </c>
      <c r="H826">
        <f>SUMPRODUCT(MID(0&amp;feed!H627,LARGE(INDEX(ISNUMBER(--MID(feed!H627,ROW($1:$19),1))*
ROW($1:$19),0),ROW($1:$19))+1,1)*10^ROW($1:$19)/10)</f>
        <v>0</v>
      </c>
      <c r="I826" t="str">
        <f>feed!I627</f>
        <v>Undisciplined Rabble</v>
      </c>
      <c r="J826">
        <f>SUMPRODUCT(MID(0&amp;feed!J627,LARGE(INDEX(ISNUMBER(--MID(feed!J627,ROW($1:$19),1))*
ROW($1:$19),0),ROW($1:$19))+1,1)*10^ROW($1:$19)/10)</f>
        <v>176</v>
      </c>
      <c r="K826">
        <f>SUMPRODUCT(MID(0&amp;feed!K627,LARGE(INDEX(ISNUMBER(--MID(feed!K627,ROW($1:$19),1))*
ROW($1:$19),0),ROW($1:$19))+1,1)*10^ROW($1:$19)/10)</f>
        <v>2</v>
      </c>
      <c r="L826">
        <f>SUMPRODUCT(MID(0&amp;feed!L627,LARGE(INDEX(ISNUMBER(--MID(feed!L627,ROW($1:$19),1))*
ROW($1:$19),0),ROW($1:$19))+1,1)*10^ROW($1:$19)/10)</f>
        <v>2</v>
      </c>
      <c r="M826" t="str">
        <f>feed!M627</f>
        <v>Mixed Economy</v>
      </c>
      <c r="N826">
        <f>SUMPRODUCT(MID(0&amp;feed!N627,LARGE(INDEX(ISNUMBER(--MID(feed!N627,ROW($1:$5),1))*
ROW($1:$5),0),ROW($1:$5))+1,1)*10^ROW($1:$5)/10)</f>
        <v>944</v>
      </c>
      <c r="O826">
        <f>SUMPRODUCT(MID(0&amp;feed!O627,LARGE(INDEX(ISNUMBER(--MID(feed!O627,ROW($1:$5),1))*
ROW($1:$5),0),ROW($1:$5))+1,1)*10^ROW($1:$5)/10)</f>
        <v>904</v>
      </c>
      <c r="P826" t="str">
        <f>feed!P627</f>
        <v>Untapped</v>
      </c>
      <c r="Q826">
        <f>IF(P826=0,40, IF(P826="Depleted",0, IF(P826="Near Depletion",10, IF(P826="Plentiful",70, IF(P826="Untapped",90,"Error")))))</f>
        <v>90</v>
      </c>
      <c r="R826" t="str">
        <f>feed!Q627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feed!R627</f>
        <v>Atlas</v>
      </c>
      <c r="U826" t="str">
        <f>feed!S627</f>
        <v>Neutral</v>
      </c>
      <c r="V82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11045</v>
      </c>
      <c r="W826" t="str">
        <f>feed!U627</f>
        <v>http://blocgame.com/stats.php?id=64337</v>
      </c>
      <c r="X826" s="4">
        <f>SUMPRODUCT(MID(0&amp;feed!V627,LARGE(INDEX(ISNUMBER(--MID(feed!V627,ROW($1:$5),1))*
ROW($1:$5),0),ROW($1:$5))+1,1)*10^ROW($1:$5)/10)</f>
        <v>0</v>
      </c>
      <c r="Y826">
        <f>feed!W627</f>
        <v>0</v>
      </c>
      <c r="Z826" s="4">
        <f>V826-H826*750-K826*375-L826*375</f>
        <v>9545</v>
      </c>
      <c r="AA826" s="8">
        <f>V826/N826</f>
        <v>11.70021186440678</v>
      </c>
      <c r="AB826" s="4">
        <f>N826/6</f>
        <v>157.33333333333334</v>
      </c>
      <c r="AC826" s="4">
        <f>V826/6</f>
        <v>1840.8333333333333</v>
      </c>
    </row>
    <row r="827" spans="1:29" hidden="1" x14ac:dyDescent="0.25">
      <c r="A827" t="str">
        <f>feed!A626</f>
        <v>charlesxavier</v>
      </c>
      <c r="B827" t="str">
        <f>feed!B626</f>
        <v>charlesxavier</v>
      </c>
      <c r="C827">
        <f>feed!C626</f>
        <v>0</v>
      </c>
      <c r="D827">
        <f>SUMPRODUCT(MID(0&amp;feed!D626,LARGE(INDEX(ISNUMBER(--MID(feed!D626,ROW($1:$19),1))*
ROW($1:$19),0),ROW($1:$19))+1,1)*10^ROW($1:$19)/10)</f>
        <v>3</v>
      </c>
      <c r="E827">
        <f>SUMPRODUCT(MID(0&amp;feed!E626,LARGE(INDEX(ISNUMBER(--MID(feed!E626,ROW($1:$19),1))*
ROW($1:$19),0),ROW($1:$19))+1,1)*10^ROW($1:$19)/10)</f>
        <v>0</v>
      </c>
      <c r="F827" t="str">
        <f>feed!F626</f>
        <v>Finest of the 19th century</v>
      </c>
      <c r="G827" t="str">
        <f>feed!G626</f>
        <v>Normal</v>
      </c>
      <c r="H827">
        <f>SUMPRODUCT(MID(0&amp;feed!H626,LARGE(INDEX(ISNUMBER(--MID(feed!H626,ROW($1:$19),1))*
ROW($1:$19),0),ROW($1:$19))+1,1)*10^ROW($1:$19)/10)</f>
        <v>0</v>
      </c>
      <c r="I827" t="str">
        <f>feed!I626</f>
        <v>Undisciplined Rabble</v>
      </c>
      <c r="J827">
        <f>SUMPRODUCT(MID(0&amp;feed!J626,LARGE(INDEX(ISNUMBER(--MID(feed!J626,ROW($1:$19),1))*
ROW($1:$19),0),ROW($1:$19))+1,1)*10^ROW($1:$19)/10)</f>
        <v>176</v>
      </c>
      <c r="K827">
        <f>SUMPRODUCT(MID(0&amp;feed!K626,LARGE(INDEX(ISNUMBER(--MID(feed!K626,ROW($1:$19),1))*
ROW($1:$19),0),ROW($1:$19))+1,1)*10^ROW($1:$19)/10)</f>
        <v>2</v>
      </c>
      <c r="L827">
        <f>SUMPRODUCT(MID(0&amp;feed!L626,LARGE(INDEX(ISNUMBER(--MID(feed!L626,ROW($1:$19),1))*
ROW($1:$19),0),ROW($1:$19))+1,1)*10^ROW($1:$19)/10)</f>
        <v>2</v>
      </c>
      <c r="M827" t="str">
        <f>feed!M626</f>
        <v>Mixed Economy</v>
      </c>
      <c r="N827">
        <f>SUMPRODUCT(MID(0&amp;feed!N626,LARGE(INDEX(ISNUMBER(--MID(feed!N626,ROW($1:$5),1))*
ROW($1:$5),0),ROW($1:$5))+1,1)*10^ROW($1:$5)/10)</f>
        <v>955</v>
      </c>
      <c r="O827">
        <f>SUMPRODUCT(MID(0&amp;feed!O626,LARGE(INDEX(ISNUMBER(--MID(feed!O626,ROW($1:$5),1))*
ROW($1:$5),0),ROW($1:$5))+1,1)*10^ROW($1:$5)/10)</f>
        <v>590</v>
      </c>
      <c r="P827" t="str">
        <f>feed!P626</f>
        <v>Untapped</v>
      </c>
      <c r="Q827">
        <f>IF(P827=0,40, IF(P827="Depleted",0, IF(P827="Near Depletion",10, IF(P827="Plentiful",70, IF(P827="Untapped",90,"Error")))))</f>
        <v>90</v>
      </c>
      <c r="R827" t="str">
        <f>feed!Q626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feed!R626</f>
        <v>Atlas</v>
      </c>
      <c r="U827" t="str">
        <f>feed!S626</f>
        <v>Neutral</v>
      </c>
      <c r="V827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9113</v>
      </c>
      <c r="W827" t="str">
        <f>feed!U626</f>
        <v>http://blocgame.com/stats.php?id=64355</v>
      </c>
      <c r="X827" s="4">
        <f>SUMPRODUCT(MID(0&amp;feed!V626,LARGE(INDEX(ISNUMBER(--MID(feed!V626,ROW($1:$5),1))*
ROW($1:$5),0),ROW($1:$5))+1,1)*10^ROW($1:$5)/10)</f>
        <v>0</v>
      </c>
      <c r="Y827">
        <f>feed!W626</f>
        <v>0</v>
      </c>
      <c r="Z827" s="4">
        <f>V827-H827*750-K827*375-L827*375</f>
        <v>7613</v>
      </c>
      <c r="AA827" s="8">
        <f>V827/N827</f>
        <v>9.5424083769633512</v>
      </c>
      <c r="AB827" s="4">
        <f>N827/6</f>
        <v>159.16666666666666</v>
      </c>
      <c r="AC827" s="4">
        <f>V827/6</f>
        <v>1518.8333333333333</v>
      </c>
    </row>
    <row r="828" spans="1:29" hidden="1" x14ac:dyDescent="0.25">
      <c r="A828" t="str">
        <f>feed!A1010</f>
        <v>Nothingland</v>
      </c>
      <c r="B828" t="str">
        <f>feed!B1010</f>
        <v>Arisak</v>
      </c>
      <c r="C828">
        <f>feed!C1010</f>
        <v>0</v>
      </c>
      <c r="D828">
        <f>SUMPRODUCT(MID(0&amp;feed!D1010,LARGE(INDEX(ISNUMBER(--MID(feed!D1010,ROW($1:$19),1))*
ROW($1:$19),0),ROW($1:$19))+1,1)*10^ROW($1:$19)/10)</f>
        <v>7</v>
      </c>
      <c r="E828">
        <f>SUMPRODUCT(MID(0&amp;feed!E1010,LARGE(INDEX(ISNUMBER(--MID(feed!E1010,ROW($1:$19),1))*
ROW($1:$19),0),ROW($1:$19))+1,1)*10^ROW($1:$19)/10)</f>
        <v>0</v>
      </c>
      <c r="F828" t="str">
        <f>feed!F1010</f>
        <v>Finest of the 19th century</v>
      </c>
      <c r="G828" t="str">
        <f>feed!G1010</f>
        <v>Gandhi-like</v>
      </c>
      <c r="H828">
        <f>SUMPRODUCT(MID(0&amp;feed!H1010,LARGE(INDEX(ISNUMBER(--MID(feed!H1010,ROW($1:$19),1))*
ROW($1:$19),0),ROW($1:$19))+1,1)*10^ROW($1:$19)/10)</f>
        <v>0</v>
      </c>
      <c r="I828" t="str">
        <f>feed!I1010</f>
        <v>Poor</v>
      </c>
      <c r="J828">
        <f>SUMPRODUCT(MID(0&amp;feed!J1010,LARGE(INDEX(ISNUMBER(--MID(feed!J1010,ROW($1:$19),1))*
ROW($1:$19),0),ROW($1:$19))+1,1)*10^ROW($1:$19)/10)</f>
        <v>174</v>
      </c>
      <c r="K828">
        <f>SUMPRODUCT(MID(0&amp;feed!K1010,LARGE(INDEX(ISNUMBER(--MID(feed!K1010,ROW($1:$19),1))*
ROW($1:$19),0),ROW($1:$19))+1,1)*10^ROW($1:$19)/10)</f>
        <v>2</v>
      </c>
      <c r="L828">
        <f>SUMPRODUCT(MID(0&amp;feed!L1010,LARGE(INDEX(ISNUMBER(--MID(feed!L1010,ROW($1:$19),1))*
ROW($1:$19),0),ROW($1:$19))+1,1)*10^ROW($1:$19)/10)</f>
        <v>0</v>
      </c>
      <c r="M828" t="str">
        <f>feed!M1010</f>
        <v>Free Market</v>
      </c>
      <c r="N828">
        <f>SUMPRODUCT(MID(0&amp;feed!N1010,LARGE(INDEX(ISNUMBER(--MID(feed!N1010,ROW($1:$5),1))*
ROW($1:$5),0),ROW($1:$5))+1,1)*10^ROW($1:$5)/10)</f>
        <v>353</v>
      </c>
      <c r="O828">
        <f>SUMPRODUCT(MID(0&amp;feed!O1010,LARGE(INDEX(ISNUMBER(--MID(feed!O1010,ROW($1:$5),1))*
ROW($1:$5),0),ROW($1:$5))+1,1)*10^ROW($1:$5)/10)</f>
        <v>0</v>
      </c>
      <c r="P828" t="str">
        <f>feed!P1010</f>
        <v>Untapped</v>
      </c>
      <c r="Q828">
        <f>IF(P828=0,40, IF(P828="Depleted",0, IF(P828="Near Depletion",10, IF(P828="Plentiful",70, IF(P828="Untapped",90,"Error")))))</f>
        <v>90</v>
      </c>
      <c r="R828" t="str">
        <f>feed!Q1010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feed!R1010</f>
        <v>West Africa</v>
      </c>
      <c r="U828" t="str">
        <f>feed!S1010</f>
        <v>Neutral</v>
      </c>
      <c r="V828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16172</v>
      </c>
      <c r="W828" t="str">
        <f>feed!U1010</f>
        <v>http://blocgame.com/stats.php?id=65509</v>
      </c>
      <c r="X828" s="4">
        <f>SUMPRODUCT(MID(0&amp;feed!V1010,LARGE(INDEX(ISNUMBER(--MID(feed!V1010,ROW($1:$5),1))*
ROW($1:$5),0),ROW($1:$5))+1,1)*10^ROW($1:$5)/10)</f>
        <v>0</v>
      </c>
      <c r="Y828">
        <f>feed!W1010</f>
        <v>0</v>
      </c>
      <c r="Z828" s="4">
        <f>V828-H828*750-K828*375-L828*375</f>
        <v>15422</v>
      </c>
      <c r="AA828" s="8">
        <f>V828/N828</f>
        <v>45.813031161473084</v>
      </c>
      <c r="AB828" s="4">
        <f>N828/6</f>
        <v>58.833333333333336</v>
      </c>
      <c r="AC828" s="4">
        <f>V828/6</f>
        <v>2695.3333333333335</v>
      </c>
    </row>
    <row r="829" spans="1:29" hidden="1" x14ac:dyDescent="0.25">
      <c r="A829" t="str">
        <f>feed!A1207</f>
        <v>Melons</v>
      </c>
      <c r="B829" t="str">
        <f>feed!B1207</f>
        <v>Melly</v>
      </c>
      <c r="C829">
        <f>feed!C1207</f>
        <v>0</v>
      </c>
      <c r="D829">
        <f>SUMPRODUCT(MID(0&amp;feed!D1207,LARGE(INDEX(ISNUMBER(--MID(feed!D1207,ROW($1:$19),1))*
ROW($1:$19),0),ROW($1:$19))+1,1)*10^ROW($1:$19)/10)</f>
        <v>25</v>
      </c>
      <c r="E829">
        <f>SUMPRODUCT(MID(0&amp;feed!E1207,LARGE(INDEX(ISNUMBER(--MID(feed!E1207,ROW($1:$19),1))*
ROW($1:$19),0),ROW($1:$19))+1,1)*10^ROW($1:$19)/10)</f>
        <v>0</v>
      </c>
      <c r="F829" t="str">
        <f>feed!F1207</f>
        <v>First World War surplus</v>
      </c>
      <c r="G829" t="str">
        <f>feed!G1207</f>
        <v>Gandhi-like</v>
      </c>
      <c r="H829">
        <f>SUMPRODUCT(MID(0&amp;feed!H1207,LARGE(INDEX(ISNUMBER(--MID(feed!H1207,ROW($1:$19),1))*
ROW($1:$19),0),ROW($1:$19))+1,1)*10^ROW($1:$19)/10)</f>
        <v>0</v>
      </c>
      <c r="I829" t="str">
        <f>feed!I1207</f>
        <v>Elite</v>
      </c>
      <c r="J829">
        <f>SUMPRODUCT(MID(0&amp;feed!J1207,LARGE(INDEX(ISNUMBER(--MID(feed!J1207,ROW($1:$19),1))*
ROW($1:$19),0),ROW($1:$19))+1,1)*10^ROW($1:$19)/10)</f>
        <v>173</v>
      </c>
      <c r="K829">
        <f>SUMPRODUCT(MID(0&amp;feed!K1207,LARGE(INDEX(ISNUMBER(--MID(feed!K1207,ROW($1:$19),1))*
ROW($1:$19),0),ROW($1:$19))+1,1)*10^ROW($1:$19)/10)</f>
        <v>3</v>
      </c>
      <c r="L829">
        <f>SUMPRODUCT(MID(0&amp;feed!L1207,LARGE(INDEX(ISNUMBER(--MID(feed!L1207,ROW($1:$19),1))*
ROW($1:$19),0),ROW($1:$19))+1,1)*10^ROW($1:$19)/10)</f>
        <v>0</v>
      </c>
      <c r="M829" t="str">
        <f>feed!M1207</f>
        <v>Central Planning</v>
      </c>
      <c r="N829">
        <f>SUMPRODUCT(MID(0&amp;feed!N1207,LARGE(INDEX(ISNUMBER(--MID(feed!N1207,ROW($1:$5),1))*
ROW($1:$5),0),ROW($1:$5))+1,1)*10^ROW($1:$5)/10)</f>
        <v>283</v>
      </c>
      <c r="O829">
        <f>SUMPRODUCT(MID(0&amp;feed!O1207,LARGE(INDEX(ISNUMBER(--MID(feed!O1207,ROW($1:$5),1))*
ROW($1:$5),0),ROW($1:$5))+1,1)*10^ROW($1:$5)/10)</f>
        <v>0</v>
      </c>
      <c r="P829" t="str">
        <f>feed!P1207</f>
        <v>Untapped</v>
      </c>
      <c r="Q829">
        <f>IF(P829=0,40, IF(P829="Depleted",0, IF(P829="Near Depletion",10, IF(P829="Plentiful",70, IF(P829="Untapped",90,"Error")))))</f>
        <v>90</v>
      </c>
      <c r="R829" t="str">
        <f>feed!Q1207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feed!R1207</f>
        <v>Congo</v>
      </c>
      <c r="U829" t="str">
        <f>feed!S1207</f>
        <v>Soviet Union</v>
      </c>
      <c r="V82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829" t="str">
        <f>feed!U1207</f>
        <v>http://blocgame.com/stats.php?id=65452</v>
      </c>
      <c r="X829" s="4">
        <f>SUMPRODUCT(MID(0&amp;feed!V1207,LARGE(INDEX(ISNUMBER(--MID(feed!V1207,ROW($1:$5),1))*
ROW($1:$5),0),ROW($1:$5))+1,1)*10^ROW($1:$5)/10)</f>
        <v>0</v>
      </c>
      <c r="Y829">
        <f>feed!W1207</f>
        <v>0</v>
      </c>
      <c r="Z829" s="4">
        <f>V829-H829*750-K829*375-L829*375</f>
        <v>18875</v>
      </c>
      <c r="AA829" s="8">
        <f>V829/N829</f>
        <v>70.671378091872796</v>
      </c>
      <c r="AB829" s="4">
        <f>N829/6</f>
        <v>47.166666666666664</v>
      </c>
      <c r="AC829" s="4">
        <f>V829/6</f>
        <v>3333.3333333333335</v>
      </c>
    </row>
    <row r="830" spans="1:29" hidden="1" x14ac:dyDescent="0.25">
      <c r="A830" t="str">
        <f>feed!A1141</f>
        <v>Oderint</v>
      </c>
      <c r="B830" t="str">
        <f>feed!B1141</f>
        <v>Mancult</v>
      </c>
      <c r="C830" t="str">
        <f>feed!C1141</f>
        <v>Islamic Rome</v>
      </c>
      <c r="D830">
        <f>SUMPRODUCT(MID(0&amp;feed!D1141,LARGE(INDEX(ISNUMBER(--MID(feed!D1141,ROW($1:$19),1))*
ROW($1:$19),0),ROW($1:$19))+1,1)*10^ROW($1:$19)/10)</f>
        <v>20</v>
      </c>
      <c r="E830">
        <f>SUMPRODUCT(MID(0&amp;feed!E1141,LARGE(INDEX(ISNUMBER(--MID(feed!E1141,ROW($1:$19),1))*
ROW($1:$19),0),ROW($1:$19))+1,1)*10^ROW($1:$19)/10)</f>
        <v>0</v>
      </c>
      <c r="F830" t="str">
        <f>feed!F1141</f>
        <v>First World War surplus</v>
      </c>
      <c r="G830" t="str">
        <f>feed!G1141</f>
        <v>Gandhi-like</v>
      </c>
      <c r="H830">
        <f>SUMPRODUCT(MID(0&amp;feed!H1141,LARGE(INDEX(ISNUMBER(--MID(feed!H1141,ROW($1:$19),1))*
ROW($1:$19),0),ROW($1:$19))+1,1)*10^ROW($1:$19)/10)</f>
        <v>0</v>
      </c>
      <c r="I830" t="str">
        <f>feed!I1141</f>
        <v>Poor</v>
      </c>
      <c r="J830">
        <f>SUMPRODUCT(MID(0&amp;feed!J1141,LARGE(INDEX(ISNUMBER(--MID(feed!J1141,ROW($1:$19),1))*
ROW($1:$19),0),ROW($1:$19))+1,1)*10^ROW($1:$19)/10)</f>
        <v>172</v>
      </c>
      <c r="K830">
        <f>SUMPRODUCT(MID(0&amp;feed!K1141,LARGE(INDEX(ISNUMBER(--MID(feed!K1141,ROW($1:$19),1))*
ROW($1:$19),0),ROW($1:$19))+1,1)*10^ROW($1:$19)/10)</f>
        <v>4</v>
      </c>
      <c r="L830">
        <f>SUMPRODUCT(MID(0&amp;feed!L1141,LARGE(INDEX(ISNUMBER(--MID(feed!L1141,ROW($1:$19),1))*
ROW($1:$19),0),ROW($1:$19))+1,1)*10^ROW($1:$19)/10)</f>
        <v>1</v>
      </c>
      <c r="M830" t="str">
        <f>feed!M1141</f>
        <v>Free Market</v>
      </c>
      <c r="N830">
        <f>SUMPRODUCT(MID(0&amp;feed!N1141,LARGE(INDEX(ISNUMBER(--MID(feed!N1141,ROW($1:$5),1))*
ROW($1:$5),0),ROW($1:$5))+1,1)*10^ROW($1:$5)/10)</f>
        <v>309</v>
      </c>
      <c r="O830">
        <f>SUMPRODUCT(MID(0&amp;feed!O1141,LARGE(INDEX(ISNUMBER(--MID(feed!O1141,ROW($1:$5),1))*
ROW($1:$5),0),ROW($1:$5))+1,1)*10^ROW($1:$5)/10)</f>
        <v>3039</v>
      </c>
      <c r="P830" t="str">
        <f>feed!P1141</f>
        <v>Untapped</v>
      </c>
      <c r="Q830">
        <f>IF(P830=0,40, IF(P830="Depleted",0, IF(P830="Near Depletion",10, IF(P830="Plentiful",70, IF(P830="Untapped",90,"Error")))))</f>
        <v>90</v>
      </c>
      <c r="R830" t="str">
        <f>feed!Q1141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feed!R1141</f>
        <v>Atlas</v>
      </c>
      <c r="U830" t="str">
        <f>feed!S1141</f>
        <v>Soviet Union</v>
      </c>
      <c r="V830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830" t="str">
        <f>feed!U1141</f>
        <v>http://blocgame.com/stats.php?id=65072</v>
      </c>
      <c r="X830" s="4">
        <f>SUMPRODUCT(MID(0&amp;feed!V1141,LARGE(INDEX(ISNUMBER(--MID(feed!V1141,ROW($1:$5),1))*
ROW($1:$5),0),ROW($1:$5))+1,1)*10^ROW($1:$5)/10)</f>
        <v>0</v>
      </c>
      <c r="Y830">
        <f>feed!W1141</f>
        <v>0</v>
      </c>
      <c r="Z830" s="4">
        <f>V830-H830*750-K830*375-L830*375</f>
        <v>18125</v>
      </c>
      <c r="AA830" s="8">
        <f>V830/N830</f>
        <v>64.724919093851128</v>
      </c>
      <c r="AB830" s="4">
        <f>N830/6</f>
        <v>51.5</v>
      </c>
      <c r="AC830" s="4">
        <f>V830/6</f>
        <v>3333.3333333333335</v>
      </c>
    </row>
    <row r="831" spans="1:29" hidden="1" x14ac:dyDescent="0.25">
      <c r="A831" t="str">
        <f>feed!A1015</f>
        <v>Yeannetworld</v>
      </c>
      <c r="B831" t="str">
        <f>feed!B1015</f>
        <v>Yeannet ruiz</v>
      </c>
      <c r="C831">
        <f>feed!C1015</f>
        <v>0</v>
      </c>
      <c r="D831">
        <f>SUMPRODUCT(MID(0&amp;feed!D1015,LARGE(INDEX(ISNUMBER(--MID(feed!D1015,ROW($1:$19),1))*
ROW($1:$19),0),ROW($1:$19))+1,1)*10^ROW($1:$19)/10)</f>
        <v>25</v>
      </c>
      <c r="E831">
        <f>SUMPRODUCT(MID(0&amp;feed!E1015,LARGE(INDEX(ISNUMBER(--MID(feed!E1015,ROW($1:$19),1))*
ROW($1:$19),0),ROW($1:$19))+1,1)*10^ROW($1:$19)/10)</f>
        <v>0</v>
      </c>
      <c r="F831" t="str">
        <f>feed!F1015</f>
        <v>First World War surplus</v>
      </c>
      <c r="G831" t="str">
        <f>feed!G1015</f>
        <v>Gandhi-like</v>
      </c>
      <c r="H831">
        <f>SUMPRODUCT(MID(0&amp;feed!H1015,LARGE(INDEX(ISNUMBER(--MID(feed!H1015,ROW($1:$19),1))*
ROW($1:$19),0),ROW($1:$19))+1,1)*10^ROW($1:$19)/10)</f>
        <v>0</v>
      </c>
      <c r="I831" t="str">
        <f>feed!I1015</f>
        <v>Good</v>
      </c>
      <c r="J831">
        <f>SUMPRODUCT(MID(0&amp;feed!J1015,LARGE(INDEX(ISNUMBER(--MID(feed!J1015,ROW($1:$19),1))*
ROW($1:$19),0),ROW($1:$19))+1,1)*10^ROW($1:$19)/10)</f>
        <v>171</v>
      </c>
      <c r="K831">
        <f>SUMPRODUCT(MID(0&amp;feed!K1015,LARGE(INDEX(ISNUMBER(--MID(feed!K1015,ROW($1:$19),1))*
ROW($1:$19),0),ROW($1:$19))+1,1)*10^ROW($1:$19)/10)</f>
        <v>3</v>
      </c>
      <c r="L831">
        <f>SUMPRODUCT(MID(0&amp;feed!L1015,LARGE(INDEX(ISNUMBER(--MID(feed!L1015,ROW($1:$19),1))*
ROW($1:$19),0),ROW($1:$19))+1,1)*10^ROW($1:$19)/10)</f>
        <v>1</v>
      </c>
      <c r="M831" t="str">
        <f>feed!M1015</f>
        <v>Free Market</v>
      </c>
      <c r="N831">
        <f>SUMPRODUCT(MID(0&amp;feed!N1015,LARGE(INDEX(ISNUMBER(--MID(feed!N1015,ROW($1:$5),1))*
ROW($1:$5),0),ROW($1:$5))+1,1)*10^ROW($1:$5)/10)</f>
        <v>350</v>
      </c>
      <c r="O831">
        <f>SUMPRODUCT(MID(0&amp;feed!O1015,LARGE(INDEX(ISNUMBER(--MID(feed!O1015,ROW($1:$5),1))*
ROW($1:$5),0),ROW($1:$5))+1,1)*10^ROW($1:$5)/10)</f>
        <v>393</v>
      </c>
      <c r="P831" t="str">
        <f>feed!P1015</f>
        <v>Untapped</v>
      </c>
      <c r="Q831">
        <f>IF(P831=0,40, IF(P831="Depleted",0, IF(P831="Near Depletion",10, IF(P831="Plentiful",70, IF(P831="Untapped",90,"Error")))))</f>
        <v>90</v>
      </c>
      <c r="R831" t="str">
        <f>feed!Q1015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feed!R1015</f>
        <v>West Africa</v>
      </c>
      <c r="U831" t="str">
        <f>feed!S1015</f>
        <v>United States</v>
      </c>
      <c r="V831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831" t="str">
        <f>feed!U1015</f>
        <v>http://blocgame.com/stats.php?id=52449</v>
      </c>
      <c r="X831" s="4">
        <f>SUMPRODUCT(MID(0&amp;feed!V1015,LARGE(INDEX(ISNUMBER(--MID(feed!V1015,ROW($1:$5),1))*
ROW($1:$5),0),ROW($1:$5))+1,1)*10^ROW($1:$5)/10)</f>
        <v>0</v>
      </c>
      <c r="Y831">
        <f>feed!W1015</f>
        <v>0</v>
      </c>
      <c r="Z831" s="4">
        <f>V831-H831*750-K831*375-L831*375</f>
        <v>18500</v>
      </c>
      <c r="AA831" s="8">
        <f>V831/N831</f>
        <v>57.142857142857146</v>
      </c>
      <c r="AB831" s="4">
        <f>N831/6</f>
        <v>58.333333333333336</v>
      </c>
      <c r="AC831" s="4">
        <f>V831/6</f>
        <v>3333.3333333333335</v>
      </c>
    </row>
    <row r="832" spans="1:29" hidden="1" x14ac:dyDescent="0.25">
      <c r="A832" t="str">
        <f>feed!A1020</f>
        <v>Santa Cruz</v>
      </c>
      <c r="B832" t="str">
        <f>feed!B1020</f>
        <v>mateus sousa</v>
      </c>
      <c r="C832">
        <f>feed!C1020</f>
        <v>0</v>
      </c>
      <c r="D832">
        <f>SUMPRODUCT(MID(0&amp;feed!D1020,LARGE(INDEX(ISNUMBER(--MID(feed!D1020,ROW($1:$19),1))*
ROW($1:$19),0),ROW($1:$19))+1,1)*10^ROW($1:$19)/10)</f>
        <v>22</v>
      </c>
      <c r="E832">
        <f>SUMPRODUCT(MID(0&amp;feed!E1020,LARGE(INDEX(ISNUMBER(--MID(feed!E1020,ROW($1:$19),1))*
ROW($1:$19),0),ROW($1:$19))+1,1)*10^ROW($1:$19)/10)</f>
        <v>0</v>
      </c>
      <c r="F832" t="str">
        <f>feed!F1020</f>
        <v>Finest of the 19th century</v>
      </c>
      <c r="G832" t="str">
        <f>feed!G1020</f>
        <v>Gandhi-like</v>
      </c>
      <c r="H832">
        <f>SUMPRODUCT(MID(0&amp;feed!H1020,LARGE(INDEX(ISNUMBER(--MID(feed!H1020,ROW($1:$19),1))*
ROW($1:$19),0),ROW($1:$19))+1,1)*10^ROW($1:$19)/10)</f>
        <v>0</v>
      </c>
      <c r="I832" t="str">
        <f>feed!I1020</f>
        <v>Poor</v>
      </c>
      <c r="J832">
        <f>SUMPRODUCT(MID(0&amp;feed!J1020,LARGE(INDEX(ISNUMBER(--MID(feed!J1020,ROW($1:$19),1))*
ROW($1:$19),0),ROW($1:$19))+1,1)*10^ROW($1:$19)/10)</f>
        <v>171</v>
      </c>
      <c r="K832">
        <f>SUMPRODUCT(MID(0&amp;feed!K1020,LARGE(INDEX(ISNUMBER(--MID(feed!K1020,ROW($1:$19),1))*
ROW($1:$19),0),ROW($1:$19))+1,1)*10^ROW($1:$19)/10)</f>
        <v>3</v>
      </c>
      <c r="L832">
        <f>SUMPRODUCT(MID(0&amp;feed!L1020,LARGE(INDEX(ISNUMBER(--MID(feed!L1020,ROW($1:$19),1))*
ROW($1:$19),0),ROW($1:$19))+1,1)*10^ROW($1:$19)/10)</f>
        <v>1</v>
      </c>
      <c r="M832" t="str">
        <f>feed!M1020</f>
        <v>Free Market</v>
      </c>
      <c r="N832">
        <f>SUMPRODUCT(MID(0&amp;feed!N1020,LARGE(INDEX(ISNUMBER(--MID(feed!N1020,ROW($1:$5),1))*
ROW($1:$5),0),ROW($1:$5))+1,1)*10^ROW($1:$5)/10)</f>
        <v>350</v>
      </c>
      <c r="O832">
        <f>SUMPRODUCT(MID(0&amp;feed!O1020,LARGE(INDEX(ISNUMBER(--MID(feed!O1020,ROW($1:$5),1))*
ROW($1:$5),0),ROW($1:$5))+1,1)*10^ROW($1:$5)/10)</f>
        <v>0</v>
      </c>
      <c r="P832" t="str">
        <f>feed!P1020</f>
        <v>Untapped</v>
      </c>
      <c r="Q832">
        <f>IF(P832=0,40, IF(P832="Depleted",0, IF(P832="Near Depletion",10, IF(P832="Plentiful",70, IF(P832="Untapped",90,"Error")))))</f>
        <v>90</v>
      </c>
      <c r="R832" t="str">
        <f>feed!Q1020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feed!R1020</f>
        <v>Southern Cone</v>
      </c>
      <c r="U832" t="str">
        <f>feed!S1020</f>
        <v>Neutral</v>
      </c>
      <c r="V83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832" t="str">
        <f>feed!U1020</f>
        <v>http://blocgame.com/stats.php?id=65484</v>
      </c>
      <c r="X832" s="4">
        <f>SUMPRODUCT(MID(0&amp;feed!V1020,LARGE(INDEX(ISNUMBER(--MID(feed!V1020,ROW($1:$5),1))*
ROW($1:$5),0),ROW($1:$5))+1,1)*10^ROW($1:$5)/10)</f>
        <v>0</v>
      </c>
      <c r="Y832">
        <f>feed!W1020</f>
        <v>0</v>
      </c>
      <c r="Z832" s="4">
        <f>V832-H832*750-K832*375-L832*375</f>
        <v>18500</v>
      </c>
      <c r="AA832" s="8">
        <f>V832/N832</f>
        <v>57.142857142857146</v>
      </c>
      <c r="AB832" s="4">
        <f>N832/6</f>
        <v>58.333333333333336</v>
      </c>
      <c r="AC832" s="4">
        <f>V832/6</f>
        <v>3333.3333333333335</v>
      </c>
    </row>
    <row r="833" spans="1:29" hidden="1" x14ac:dyDescent="0.25">
      <c r="A833" t="str">
        <f>feed!A893</f>
        <v>Nerouglia</v>
      </c>
      <c r="B833" t="str">
        <f>feed!B893</f>
        <v>AllahSaures</v>
      </c>
      <c r="C833" t="str">
        <f>feed!C893</f>
        <v>Islamic Rome</v>
      </c>
      <c r="D833">
        <f>SUMPRODUCT(MID(0&amp;feed!D893,LARGE(INDEX(ISNUMBER(--MID(feed!D893,ROW($1:$19),1))*
ROW($1:$19),0),ROW($1:$19))+1,1)*10^ROW($1:$19)/10)</f>
        <v>30</v>
      </c>
      <c r="E833">
        <f>SUMPRODUCT(MID(0&amp;feed!E893,LARGE(INDEX(ISNUMBER(--MID(feed!E893,ROW($1:$19),1))*
ROW($1:$19),0),ROW($1:$19))+1,1)*10^ROW($1:$19)/10)</f>
        <v>0</v>
      </c>
      <c r="F833" t="str">
        <f>feed!F893</f>
        <v>First World War surplus</v>
      </c>
      <c r="G833" t="str">
        <f>feed!G893</f>
        <v>Gandhi-like</v>
      </c>
      <c r="H833">
        <f>SUMPRODUCT(MID(0&amp;feed!H893,LARGE(INDEX(ISNUMBER(--MID(feed!H893,ROW($1:$19),1))*
ROW($1:$19),0),ROW($1:$19))+1,1)*10^ROW($1:$19)/10)</f>
        <v>0</v>
      </c>
      <c r="I833" t="str">
        <f>feed!I893</f>
        <v>Undisciplined Rabble</v>
      </c>
      <c r="J833">
        <f>SUMPRODUCT(MID(0&amp;feed!J893,LARGE(INDEX(ISNUMBER(--MID(feed!J893,ROW($1:$19),1))*
ROW($1:$19),0),ROW($1:$19))+1,1)*10^ROW($1:$19)/10)</f>
        <v>171</v>
      </c>
      <c r="K833">
        <f>SUMPRODUCT(MID(0&amp;feed!K893,LARGE(INDEX(ISNUMBER(--MID(feed!K893,ROW($1:$19),1))*
ROW($1:$19),0),ROW($1:$19))+1,1)*10^ROW($1:$19)/10)</f>
        <v>3</v>
      </c>
      <c r="L833">
        <f>SUMPRODUCT(MID(0&amp;feed!L893,LARGE(INDEX(ISNUMBER(--MID(feed!L893,ROW($1:$19),1))*
ROW($1:$19),0),ROW($1:$19))+1,1)*10^ROW($1:$19)/10)</f>
        <v>1</v>
      </c>
      <c r="M833" t="str">
        <f>feed!M893</f>
        <v>Free Market</v>
      </c>
      <c r="N833">
        <f>SUMPRODUCT(MID(0&amp;feed!N893,LARGE(INDEX(ISNUMBER(--MID(feed!N893,ROW($1:$5),1))*
ROW($1:$5),0),ROW($1:$5))+1,1)*10^ROW($1:$5)/10)</f>
        <v>452</v>
      </c>
      <c r="O833">
        <f>SUMPRODUCT(MID(0&amp;feed!O893,LARGE(INDEX(ISNUMBER(--MID(feed!O893,ROW($1:$5),1))*
ROW($1:$5),0),ROW($1:$5))+1,1)*10^ROW($1:$5)/10)</f>
        <v>4464</v>
      </c>
      <c r="P833" t="str">
        <f>feed!P893</f>
        <v>Untapped</v>
      </c>
      <c r="Q833">
        <f>IF(P833=0,40, IF(P833="Depleted",0, IF(P833="Near Depletion",10, IF(P833="Plentiful",70, IF(P833="Untapped",90,"Error")))))</f>
        <v>90</v>
      </c>
      <c r="R833" t="str">
        <f>feed!Q893</f>
        <v>Meagre</v>
      </c>
      <c r="S833">
        <f>IF(R833="None",0, IF(R833="Meagre",1.5, IF(R833="Small",3, IF(R833="Mediocre",4.5, IF(R833="Somewhat Large",6, IF(R833="Large",7.5, IF(R833="Powerful",9, IF(R833="Very Powerful",10,"Error"))))))))</f>
        <v>1.5</v>
      </c>
      <c r="T833" t="str">
        <f>feed!R893</f>
        <v>Atlas</v>
      </c>
      <c r="U833" t="str">
        <f>feed!S893</f>
        <v>Soviet Union</v>
      </c>
      <c r="V83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33" t="str">
        <f>feed!U893</f>
        <v>http://blocgame.com/stats.php?id=65077</v>
      </c>
      <c r="X833" s="4">
        <f>SUMPRODUCT(MID(0&amp;feed!V893,LARGE(INDEX(ISNUMBER(--MID(feed!V893,ROW($1:$5),1))*
ROW($1:$5),0),ROW($1:$5))+1,1)*10^ROW($1:$5)/10)</f>
        <v>0</v>
      </c>
      <c r="Y833">
        <f>feed!W893</f>
        <v>0</v>
      </c>
      <c r="Z833" s="4">
        <f>V833-H833*750-K833*375-L833*375</f>
        <v>18500</v>
      </c>
      <c r="AA833" s="8">
        <f>V833/N833</f>
        <v>44.247787610619469</v>
      </c>
      <c r="AB833" s="4">
        <f>N833/6</f>
        <v>75.333333333333329</v>
      </c>
      <c r="AC833" s="4">
        <f>V833/6</f>
        <v>3333.3333333333335</v>
      </c>
    </row>
    <row r="834" spans="1:29" hidden="1" x14ac:dyDescent="0.25">
      <c r="A834" t="str">
        <f>feed!A1215</f>
        <v>EmpayarGalaktik</v>
      </c>
      <c r="B834" t="str">
        <f>feed!B1215</f>
        <v>DarthVaderMalaya</v>
      </c>
      <c r="C834">
        <f>feed!C1215</f>
        <v>0</v>
      </c>
      <c r="D834">
        <f>SUMPRODUCT(MID(0&amp;feed!D1215,LARGE(INDEX(ISNUMBER(--MID(feed!D1215,ROW($1:$19),1))*
ROW($1:$19),0),ROW($1:$19))+1,1)*10^ROW($1:$19)/10)</f>
        <v>25</v>
      </c>
      <c r="E834">
        <f>SUMPRODUCT(MID(0&amp;feed!E1215,LARGE(INDEX(ISNUMBER(--MID(feed!E1215,ROW($1:$19),1))*
ROW($1:$19),0),ROW($1:$19))+1,1)*10^ROW($1:$19)/10)</f>
        <v>0</v>
      </c>
      <c r="F834" t="str">
        <f>feed!F1215</f>
        <v>First World War surplus</v>
      </c>
      <c r="G834" t="str">
        <f>feed!G1215</f>
        <v>Gandhi-like</v>
      </c>
      <c r="H834">
        <f>SUMPRODUCT(MID(0&amp;feed!H1215,LARGE(INDEX(ISNUMBER(--MID(feed!H1215,ROW($1:$19),1))*
ROW($1:$19),0),ROW($1:$19))+1,1)*10^ROW($1:$19)/10)</f>
        <v>0</v>
      </c>
      <c r="I834" t="str">
        <f>feed!I1215</f>
        <v>Elite</v>
      </c>
      <c r="J834">
        <f>SUMPRODUCT(MID(0&amp;feed!J1215,LARGE(INDEX(ISNUMBER(--MID(feed!J1215,ROW($1:$19),1))*
ROW($1:$19),0),ROW($1:$19))+1,1)*10^ROW($1:$19)/10)</f>
        <v>170</v>
      </c>
      <c r="K834">
        <f>SUMPRODUCT(MID(0&amp;feed!K1215,LARGE(INDEX(ISNUMBER(--MID(feed!K1215,ROW($1:$19),1))*
ROW($1:$19),0),ROW($1:$19))+1,1)*10^ROW($1:$19)/10)</f>
        <v>2</v>
      </c>
      <c r="L834">
        <f>SUMPRODUCT(MID(0&amp;feed!L1215,LARGE(INDEX(ISNUMBER(--MID(feed!L1215,ROW($1:$19),1))*
ROW($1:$19),0),ROW($1:$19))+1,1)*10^ROW($1:$19)/10)</f>
        <v>0</v>
      </c>
      <c r="M834" t="str">
        <f>feed!M1215</f>
        <v>Mixed Economy</v>
      </c>
      <c r="N834">
        <f>SUMPRODUCT(MID(0&amp;feed!N1215,LARGE(INDEX(ISNUMBER(--MID(feed!N1215,ROW($1:$5),1))*
ROW($1:$5),0),ROW($1:$5))+1,1)*10^ROW($1:$5)/10)</f>
        <v>276</v>
      </c>
      <c r="O834">
        <f>SUMPRODUCT(MID(0&amp;feed!O1215,LARGE(INDEX(ISNUMBER(--MID(feed!O1215,ROW($1:$5),1))*
ROW($1:$5),0),ROW($1:$5))+1,1)*10^ROW($1:$5)/10)</f>
        <v>0</v>
      </c>
      <c r="P834" t="str">
        <f>feed!P1215</f>
        <v>Untapped</v>
      </c>
      <c r="Q834">
        <f>IF(P834=0,40, IF(P834="Depleted",0, IF(P834="Near Depletion",10, IF(P834="Plentiful",70, IF(P834="Untapped",90,"Error")))))</f>
        <v>90</v>
      </c>
      <c r="R834" t="str">
        <f>feed!Q1215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feed!R1215</f>
        <v>East Indies</v>
      </c>
      <c r="U834" t="str">
        <f>feed!S1215</f>
        <v>Neutral</v>
      </c>
      <c r="V834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834" t="str">
        <f>feed!U1215</f>
        <v>http://blocgame.com/stats.php?id=61800</v>
      </c>
      <c r="X834" s="4">
        <f>SUMPRODUCT(MID(0&amp;feed!V1215,LARGE(INDEX(ISNUMBER(--MID(feed!V1215,ROW($1:$5),1))*
ROW($1:$5),0),ROW($1:$5))+1,1)*10^ROW($1:$5)/10)</f>
        <v>0</v>
      </c>
      <c r="Y834">
        <f>feed!W1215</f>
        <v>0</v>
      </c>
      <c r="Z834" s="4">
        <f>V834-H834*750-K834*375-L834*375</f>
        <v>19250</v>
      </c>
      <c r="AA834" s="8">
        <f>V834/N834</f>
        <v>72.463768115942031</v>
      </c>
      <c r="AB834" s="4">
        <f>N834/6</f>
        <v>46</v>
      </c>
      <c r="AC834" s="4">
        <f>V834/6</f>
        <v>3333.3333333333335</v>
      </c>
    </row>
    <row r="835" spans="1:29" x14ac:dyDescent="0.25">
      <c r="A835" t="str">
        <f>feed!A1104</f>
        <v>Bintulu ranger</v>
      </c>
      <c r="B835" t="str">
        <f>feed!B1104</f>
        <v>Bintulu Empire</v>
      </c>
      <c r="C835">
        <f>feed!C1104</f>
        <v>0</v>
      </c>
      <c r="D835">
        <f>SUMPRODUCT(MID(0&amp;feed!D1104,LARGE(INDEX(ISNUMBER(--MID(feed!D1104,ROW($1:$19),1))*
ROW($1:$19),0),ROW($1:$19))+1,1)*10^ROW($1:$19)/10)</f>
        <v>20</v>
      </c>
      <c r="E835">
        <f>SUMPRODUCT(MID(0&amp;feed!E1104,LARGE(INDEX(ISNUMBER(--MID(feed!E1104,ROW($1:$19),1))*
ROW($1:$19),0),ROW($1:$19))+1,1)*10^ROW($1:$19)/10)</f>
        <v>0</v>
      </c>
      <c r="F835" t="str">
        <f>feed!F1104</f>
        <v>First World War surplus</v>
      </c>
      <c r="G835" t="str">
        <f>feed!G1104</f>
        <v>Angelic</v>
      </c>
      <c r="H835">
        <f>SUMPRODUCT(MID(0&amp;feed!H1104,LARGE(INDEX(ISNUMBER(--MID(feed!H1104,ROW($1:$19),1))*
ROW($1:$19),0),ROW($1:$19))+1,1)*10^ROW($1:$19)/10)</f>
        <v>1</v>
      </c>
      <c r="I835" t="str">
        <f>feed!I1104</f>
        <v>Standard</v>
      </c>
      <c r="J835">
        <f>SUMPRODUCT(MID(0&amp;feed!J1104,LARGE(INDEX(ISNUMBER(--MID(feed!J1104,ROW($1:$19),1))*
ROW($1:$19),0),ROW($1:$19))+1,1)*10^ROW($1:$19)/10)</f>
        <v>16</v>
      </c>
      <c r="K835">
        <f>SUMPRODUCT(MID(0&amp;feed!K1104,LARGE(INDEX(ISNUMBER(--MID(feed!K1104,ROW($1:$19),1))*
ROW($1:$19),0),ROW($1:$19))+1,1)*10^ROW($1:$19)/10)</f>
        <v>3</v>
      </c>
      <c r="L835">
        <f>SUMPRODUCT(MID(0&amp;feed!L1104,LARGE(INDEX(ISNUMBER(--MID(feed!L1104,ROW($1:$19),1))*
ROW($1:$19),0),ROW($1:$19))+1,1)*10^ROW($1:$19)/10)</f>
        <v>1</v>
      </c>
      <c r="M835" t="str">
        <f>feed!M1104</f>
        <v>Central Planning</v>
      </c>
      <c r="N835">
        <f>SUMPRODUCT(MID(0&amp;feed!N1104,LARGE(INDEX(ISNUMBER(--MID(feed!N1104,ROW($1:$5),1))*
ROW($1:$5),0),ROW($1:$5))+1,1)*10^ROW($1:$5)/10)</f>
        <v>316</v>
      </c>
      <c r="O835">
        <f>SUMPRODUCT(MID(0&amp;feed!O1104,LARGE(INDEX(ISNUMBER(--MID(feed!O1104,ROW($1:$5),1))*
ROW($1:$5),0),ROW($1:$5))+1,1)*10^ROW($1:$5)/10)</f>
        <v>72</v>
      </c>
      <c r="P835" t="str">
        <f>feed!P1104</f>
        <v>Untapped</v>
      </c>
      <c r="Q835">
        <f>IF(P835=0,40, IF(P835="Depleted",0, IF(P835="Near Depletion",10, IF(P835="Plentiful",70, IF(P835="Untapped",90,"Error")))))</f>
        <v>90</v>
      </c>
      <c r="R835" t="str">
        <f>feed!Q1104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feed!R1104</f>
        <v>Indochina</v>
      </c>
      <c r="U835" t="str">
        <f>feed!S1104</f>
        <v>Neutral</v>
      </c>
      <c r="V83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835" t="str">
        <f>feed!U1104</f>
        <v>http://blocgame.com/stats.php?id=62370</v>
      </c>
      <c r="X835" s="4">
        <f>SUMPRODUCT(MID(0&amp;feed!V1104,LARGE(INDEX(ISNUMBER(--MID(feed!V1104,ROW($1:$5),1))*
ROW($1:$5),0),ROW($1:$5))+1,1)*10^ROW($1:$5)/10)</f>
        <v>0</v>
      </c>
      <c r="Y835">
        <f>feed!W1104</f>
        <v>0</v>
      </c>
      <c r="Z835" s="4">
        <f>V835-H835*750-K835*375-L835*375</f>
        <v>17750</v>
      </c>
      <c r="AA835" s="8">
        <f>V835/N835</f>
        <v>63.291139240506332</v>
      </c>
      <c r="AB835" s="4">
        <f>N835/6</f>
        <v>52.666666666666664</v>
      </c>
      <c r="AC835" s="4">
        <f>V835/6</f>
        <v>3333.3333333333335</v>
      </c>
    </row>
    <row r="836" spans="1:29" hidden="1" x14ac:dyDescent="0.25">
      <c r="A836" t="str">
        <f>feed!A622</f>
        <v>Radimostan</v>
      </c>
      <c r="B836" t="str">
        <f>feed!B622</f>
        <v>ondralukas</v>
      </c>
      <c r="C836" t="str">
        <f>feed!C622</f>
        <v>The Federal Colonies</v>
      </c>
      <c r="D836">
        <f>SUMPRODUCT(MID(0&amp;feed!D622,LARGE(INDEX(ISNUMBER(--MID(feed!D622,ROW($1:$19),1))*
ROW($1:$19),0),ROW($1:$19))+1,1)*10^ROW($1:$19)/10)</f>
        <v>10</v>
      </c>
      <c r="E836">
        <f>SUMPRODUCT(MID(0&amp;feed!E622,LARGE(INDEX(ISNUMBER(--MID(feed!E622,ROW($1:$19),1))*
ROW($1:$19),0),ROW($1:$19))+1,1)*10^ROW($1:$19)/10)</f>
        <v>0</v>
      </c>
      <c r="F836" t="str">
        <f>feed!F622</f>
        <v>First World War surplus</v>
      </c>
      <c r="G836" t="str">
        <f>feed!G622</f>
        <v>Gandhi-like</v>
      </c>
      <c r="H836">
        <f>SUMPRODUCT(MID(0&amp;feed!H622,LARGE(INDEX(ISNUMBER(--MID(feed!H622,ROW($1:$19),1))*
ROW($1:$19),0),ROW($1:$19))+1,1)*10^ROW($1:$19)/10)</f>
        <v>0</v>
      </c>
      <c r="I836" t="str">
        <f>feed!I622</f>
        <v>Standard</v>
      </c>
      <c r="J836">
        <f>SUMPRODUCT(MID(0&amp;feed!J622,LARGE(INDEX(ISNUMBER(--MID(feed!J622,ROW($1:$19),1))*
ROW($1:$19),0),ROW($1:$19))+1,1)*10^ROW($1:$19)/10)</f>
        <v>170</v>
      </c>
      <c r="K836">
        <f>SUMPRODUCT(MID(0&amp;feed!K622,LARGE(INDEX(ISNUMBER(--MID(feed!K622,ROW($1:$19),1))*
ROW($1:$19),0),ROW($1:$19))+1,1)*10^ROW($1:$19)/10)</f>
        <v>6</v>
      </c>
      <c r="L836">
        <f>SUMPRODUCT(MID(0&amp;feed!L622,LARGE(INDEX(ISNUMBER(--MID(feed!L622,ROW($1:$19),1))*
ROW($1:$19),0),ROW($1:$19))+1,1)*10^ROW($1:$19)/10)</f>
        <v>1</v>
      </c>
      <c r="M836" t="str">
        <f>feed!M622</f>
        <v>Central Planning</v>
      </c>
      <c r="N836">
        <f>SUMPRODUCT(MID(0&amp;feed!N622,LARGE(INDEX(ISNUMBER(--MID(feed!N622,ROW($1:$5),1))*
ROW($1:$5),0),ROW($1:$5))+1,1)*10^ROW($1:$5)/10)</f>
        <v>960</v>
      </c>
      <c r="O836">
        <f>SUMPRODUCT(MID(0&amp;feed!O622,LARGE(INDEX(ISNUMBER(--MID(feed!O622,ROW($1:$5),1))*
ROW($1:$5),0),ROW($1:$5))+1,1)*10^ROW($1:$5)/10)</f>
        <v>106</v>
      </c>
      <c r="P836" t="str">
        <f>feed!P622</f>
        <v>Untapped</v>
      </c>
      <c r="Q836">
        <f>IF(P836=0,40, IF(P836="Depleted",0, IF(P836="Near Depletion",10, IF(P836="Plentiful",70, IF(P836="Untapped",90,"Error")))))</f>
        <v>90</v>
      </c>
      <c r="R836" t="str">
        <f>feed!Q622</f>
        <v>Meagre</v>
      </c>
      <c r="S836">
        <f>IF(R836="None",0, IF(R836="Meagre",1.5, IF(R836="Small",3, IF(R836="Mediocre",4.5, IF(R836="Somewhat Large",6, IF(R836="Large",7.5, IF(R836="Powerful",9, IF(R836="Very Powerful",10,"Error"))))))))</f>
        <v>1.5</v>
      </c>
      <c r="T836" t="str">
        <f>feed!R622</f>
        <v>Pacific Rim</v>
      </c>
      <c r="U836" t="str">
        <f>feed!S622</f>
        <v>Soviet Union</v>
      </c>
      <c r="V836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15850</v>
      </c>
      <c r="W836" t="str">
        <f>feed!U622</f>
        <v>http://blocgame.com/stats.php?id=62926</v>
      </c>
      <c r="X836" s="4">
        <f>SUMPRODUCT(MID(0&amp;feed!V622,LARGE(INDEX(ISNUMBER(--MID(feed!V622,ROW($1:$5),1))*
ROW($1:$5),0),ROW($1:$5))+1,1)*10^ROW($1:$5)/10)</f>
        <v>0</v>
      </c>
      <c r="Y836">
        <f>feed!W622</f>
        <v>0</v>
      </c>
      <c r="Z836" s="4">
        <f>V836-H836*750-K836*375-L836*375</f>
        <v>13225</v>
      </c>
      <c r="AA836" s="8">
        <f>V836/N836</f>
        <v>16.510416666666668</v>
      </c>
      <c r="AB836" s="4">
        <f>N836/6</f>
        <v>160</v>
      </c>
      <c r="AC836" s="4">
        <f>V836/6</f>
        <v>2641.6666666666665</v>
      </c>
    </row>
    <row r="837" spans="1:29" hidden="1" x14ac:dyDescent="0.25">
      <c r="A837" t="str">
        <f>feed!A1237</f>
        <v>Boerevolkstaat</v>
      </c>
      <c r="B837" t="str">
        <f>feed!B1237</f>
        <v>Constand Viljoen</v>
      </c>
      <c r="C837">
        <f>feed!C1237</f>
        <v>0</v>
      </c>
      <c r="D837">
        <f>SUMPRODUCT(MID(0&amp;feed!D1237,LARGE(INDEX(ISNUMBER(--MID(feed!D1237,ROW($1:$19),1))*
ROW($1:$19),0),ROW($1:$19))+1,1)*10^ROW($1:$19)/10)</f>
        <v>25</v>
      </c>
      <c r="E837">
        <f>SUMPRODUCT(MID(0&amp;feed!E1237,LARGE(INDEX(ISNUMBER(--MID(feed!E1237,ROW($1:$19),1))*
ROW($1:$19),0),ROW($1:$19))+1,1)*10^ROW($1:$19)/10)</f>
        <v>0</v>
      </c>
      <c r="F837" t="str">
        <f>feed!F1237</f>
        <v>First World War surplus</v>
      </c>
      <c r="G837" t="str">
        <f>feed!G1237</f>
        <v>Gandhi-like</v>
      </c>
      <c r="H837">
        <f>SUMPRODUCT(MID(0&amp;feed!H1237,LARGE(INDEX(ISNUMBER(--MID(feed!H1237,ROW($1:$19),1))*
ROW($1:$19),0),ROW($1:$19))+1,1)*10^ROW($1:$19)/10)</f>
        <v>0</v>
      </c>
      <c r="I837" t="str">
        <f>feed!I1237</f>
        <v>Elite</v>
      </c>
      <c r="J837">
        <f>SUMPRODUCT(MID(0&amp;feed!J1237,LARGE(INDEX(ISNUMBER(--MID(feed!J1237,ROW($1:$19),1))*
ROW($1:$19),0),ROW($1:$19))+1,1)*10^ROW($1:$19)/10)</f>
        <v>169</v>
      </c>
      <c r="K837">
        <f>SUMPRODUCT(MID(0&amp;feed!K1237,LARGE(INDEX(ISNUMBER(--MID(feed!K1237,ROW($1:$19),1))*
ROW($1:$19),0),ROW($1:$19))+1,1)*10^ROW($1:$19)/10)</f>
        <v>3</v>
      </c>
      <c r="L837">
        <f>SUMPRODUCT(MID(0&amp;feed!L1237,LARGE(INDEX(ISNUMBER(--MID(feed!L1237,ROW($1:$19),1))*
ROW($1:$19),0),ROW($1:$19))+1,1)*10^ROW($1:$19)/10)</f>
        <v>0</v>
      </c>
      <c r="M837" t="str">
        <f>feed!M1237</f>
        <v>Free Market</v>
      </c>
      <c r="N837">
        <f>SUMPRODUCT(MID(0&amp;feed!N1237,LARGE(INDEX(ISNUMBER(--MID(feed!N1237,ROW($1:$5),1))*
ROW($1:$5),0),ROW($1:$5))+1,1)*10^ROW($1:$5)/10)</f>
        <v>249</v>
      </c>
      <c r="O837">
        <f>SUMPRODUCT(MID(0&amp;feed!O1237,LARGE(INDEX(ISNUMBER(--MID(feed!O1237,ROW($1:$5),1))*
ROW($1:$5),0),ROW($1:$5))+1,1)*10^ROW($1:$5)/10)</f>
        <v>0</v>
      </c>
      <c r="P837" t="str">
        <f>feed!P1237</f>
        <v>Untapped</v>
      </c>
      <c r="Q837">
        <f>IF(P837=0,40, IF(P837="Depleted",0, IF(P837="Near Depletion",10, IF(P837="Plentiful",70, IF(P837="Untapped",90,"Error")))))</f>
        <v>90</v>
      </c>
      <c r="R837" t="str">
        <f>feed!Q1237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feed!R1237</f>
        <v>Southern Africa</v>
      </c>
      <c r="U837" t="str">
        <f>feed!S1237</f>
        <v>United States</v>
      </c>
      <c r="V8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837" t="str">
        <f>feed!U1237</f>
        <v>http://blocgame.com/stats.php?id=65513</v>
      </c>
      <c r="X837" s="4">
        <f>SUMPRODUCT(MID(0&amp;feed!V1237,LARGE(INDEX(ISNUMBER(--MID(feed!V1237,ROW($1:$5),1))*
ROW($1:$5),0),ROW($1:$5))+1,1)*10^ROW($1:$5)/10)</f>
        <v>0</v>
      </c>
      <c r="Y837">
        <f>feed!W1237</f>
        <v>0</v>
      </c>
      <c r="Z837" s="4">
        <f>V837-H837*750-K837*375-L837*375</f>
        <v>18875</v>
      </c>
      <c r="AA837" s="8">
        <f>V837/N837</f>
        <v>80.321285140562253</v>
      </c>
      <c r="AB837" s="4">
        <f>N837/6</f>
        <v>41.5</v>
      </c>
      <c r="AC837" s="4">
        <f>V837/6</f>
        <v>3333.3333333333335</v>
      </c>
    </row>
    <row r="838" spans="1:29" hidden="1" x14ac:dyDescent="0.25">
      <c r="A838" t="str">
        <f>feed!A1234</f>
        <v>vikingmarines</v>
      </c>
      <c r="B838" t="str">
        <f>feed!B1234</f>
        <v>blitzstalin</v>
      </c>
      <c r="C838">
        <f>feed!C1234</f>
        <v>0</v>
      </c>
      <c r="D838">
        <f>SUMPRODUCT(MID(0&amp;feed!D1234,LARGE(INDEX(ISNUMBER(--MID(feed!D1234,ROW($1:$19),1))*
ROW($1:$19),0),ROW($1:$19))+1,1)*10^ROW($1:$19)/10)</f>
        <v>25</v>
      </c>
      <c r="E838">
        <f>SUMPRODUCT(MID(0&amp;feed!E1234,LARGE(INDEX(ISNUMBER(--MID(feed!E1234,ROW($1:$19),1))*
ROW($1:$19),0),ROW($1:$19))+1,1)*10^ROW($1:$19)/10)</f>
        <v>0</v>
      </c>
      <c r="F838" t="str">
        <f>feed!F1234</f>
        <v>First World War surplus</v>
      </c>
      <c r="G838" t="str">
        <f>feed!G1234</f>
        <v>Gandhi-like</v>
      </c>
      <c r="H838">
        <f>SUMPRODUCT(MID(0&amp;feed!H1234,LARGE(INDEX(ISNUMBER(--MID(feed!H1234,ROW($1:$19),1))*
ROW($1:$19),0),ROW($1:$19))+1,1)*10^ROW($1:$19)/10)</f>
        <v>0</v>
      </c>
      <c r="I838" t="str">
        <f>feed!I1234</f>
        <v>Elite</v>
      </c>
      <c r="J838">
        <f>SUMPRODUCT(MID(0&amp;feed!J1234,LARGE(INDEX(ISNUMBER(--MID(feed!J1234,ROW($1:$19),1))*
ROW($1:$19),0),ROW($1:$19))+1,1)*10^ROW($1:$19)/10)</f>
        <v>169</v>
      </c>
      <c r="K838">
        <f>SUMPRODUCT(MID(0&amp;feed!K1234,LARGE(INDEX(ISNUMBER(--MID(feed!K1234,ROW($1:$19),1))*
ROW($1:$19),0),ROW($1:$19))+1,1)*10^ROW($1:$19)/10)</f>
        <v>3</v>
      </c>
      <c r="L838">
        <f>SUMPRODUCT(MID(0&amp;feed!L1234,LARGE(INDEX(ISNUMBER(--MID(feed!L1234,ROW($1:$19),1))*
ROW($1:$19),0),ROW($1:$19))+1,1)*10^ROW($1:$19)/10)</f>
        <v>0</v>
      </c>
      <c r="M838" t="str">
        <f>feed!M1234</f>
        <v>Mixed Economy</v>
      </c>
      <c r="N838">
        <f>SUMPRODUCT(MID(0&amp;feed!N1234,LARGE(INDEX(ISNUMBER(--MID(feed!N1234,ROW($1:$5),1))*
ROW($1:$5),0),ROW($1:$5))+1,1)*10^ROW($1:$5)/10)</f>
        <v>250</v>
      </c>
      <c r="O838">
        <f>SUMPRODUCT(MID(0&amp;feed!O1234,LARGE(INDEX(ISNUMBER(--MID(feed!O1234,ROW($1:$5),1))*
ROW($1:$5),0),ROW($1:$5))+1,1)*10^ROW($1:$5)/10)</f>
        <v>0</v>
      </c>
      <c r="P838" t="str">
        <f>feed!P1234</f>
        <v>Untapped</v>
      </c>
      <c r="Q838">
        <f>IF(P838=0,40, IF(P838="Depleted",0, IF(P838="Near Depletion",10, IF(P838="Plentiful",70, IF(P838="Untapped",90,"Error")))))</f>
        <v>90</v>
      </c>
      <c r="R838" t="str">
        <f>feed!Q1234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feed!R1234</f>
        <v>Caribbean</v>
      </c>
      <c r="U838" t="str">
        <f>feed!S1234</f>
        <v>United States</v>
      </c>
      <c r="V838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838" t="str">
        <f>feed!U1234</f>
        <v>http://blocgame.com/stats.php?id=65514</v>
      </c>
      <c r="X838" s="4">
        <f>SUMPRODUCT(MID(0&amp;feed!V1234,LARGE(INDEX(ISNUMBER(--MID(feed!V1234,ROW($1:$5),1))*
ROW($1:$5),0),ROW($1:$5))+1,1)*10^ROW($1:$5)/10)</f>
        <v>0</v>
      </c>
      <c r="Y838">
        <f>feed!W1234</f>
        <v>0</v>
      </c>
      <c r="Z838" s="4">
        <f>V838-H838*750-K838*375-L838*375</f>
        <v>18875</v>
      </c>
      <c r="AA838" s="8">
        <f>V838/N838</f>
        <v>80</v>
      </c>
      <c r="AB838" s="4">
        <f>N838/6</f>
        <v>41.666666666666664</v>
      </c>
      <c r="AC838" s="4">
        <f>V838/6</f>
        <v>3333.3333333333335</v>
      </c>
    </row>
    <row r="839" spans="1:29" hidden="1" x14ac:dyDescent="0.25">
      <c r="A839" t="str">
        <f>feed!A1205</f>
        <v>Arkaydia</v>
      </c>
      <c r="B839" t="str">
        <f>feed!B1205</f>
        <v>Xellinus</v>
      </c>
      <c r="C839">
        <f>feed!C1205</f>
        <v>0</v>
      </c>
      <c r="D839">
        <f>SUMPRODUCT(MID(0&amp;feed!D1205,LARGE(INDEX(ISNUMBER(--MID(feed!D1205,ROW($1:$19),1))*
ROW($1:$19),0),ROW($1:$19))+1,1)*10^ROW($1:$19)/10)</f>
        <v>25</v>
      </c>
      <c r="E839">
        <f>SUMPRODUCT(MID(0&amp;feed!E1205,LARGE(INDEX(ISNUMBER(--MID(feed!E1205,ROW($1:$19),1))*
ROW($1:$19),0),ROW($1:$19))+1,1)*10^ROW($1:$19)/10)</f>
        <v>0</v>
      </c>
      <c r="F839" t="str">
        <f>feed!F1205</f>
        <v>First World War surplus</v>
      </c>
      <c r="G839" t="str">
        <f>feed!G1205</f>
        <v>Gandhi-like</v>
      </c>
      <c r="H839">
        <f>SUMPRODUCT(MID(0&amp;feed!H1205,LARGE(INDEX(ISNUMBER(--MID(feed!H1205,ROW($1:$19),1))*
ROW($1:$19),0),ROW($1:$19))+1,1)*10^ROW($1:$19)/10)</f>
        <v>0</v>
      </c>
      <c r="I839" t="str">
        <f>feed!I1205</f>
        <v>Elite</v>
      </c>
      <c r="J839">
        <f>SUMPRODUCT(MID(0&amp;feed!J1205,LARGE(INDEX(ISNUMBER(--MID(feed!J1205,ROW($1:$19),1))*
ROW($1:$19),0),ROW($1:$19))+1,1)*10^ROW($1:$19)/10)</f>
        <v>169</v>
      </c>
      <c r="K839">
        <f>SUMPRODUCT(MID(0&amp;feed!K1205,LARGE(INDEX(ISNUMBER(--MID(feed!K1205,ROW($1:$19),1))*
ROW($1:$19),0),ROW($1:$19))+1,1)*10^ROW($1:$19)/10)</f>
        <v>2</v>
      </c>
      <c r="L839">
        <f>SUMPRODUCT(MID(0&amp;feed!L1205,LARGE(INDEX(ISNUMBER(--MID(feed!L1205,ROW($1:$19),1))*
ROW($1:$19),0),ROW($1:$19))+1,1)*10^ROW($1:$19)/10)</f>
        <v>1</v>
      </c>
      <c r="M839" t="str">
        <f>feed!M1205</f>
        <v>Central Planning</v>
      </c>
      <c r="N839">
        <f>SUMPRODUCT(MID(0&amp;feed!N1205,LARGE(INDEX(ISNUMBER(--MID(feed!N1205,ROW($1:$5),1))*
ROW($1:$5),0),ROW($1:$5))+1,1)*10^ROW($1:$5)/10)</f>
        <v>285</v>
      </c>
      <c r="O839">
        <f>SUMPRODUCT(MID(0&amp;feed!O1205,LARGE(INDEX(ISNUMBER(--MID(feed!O1205,ROW($1:$5),1))*
ROW($1:$5),0),ROW($1:$5))+1,1)*10^ROW($1:$5)/10)</f>
        <v>3782</v>
      </c>
      <c r="P839" t="str">
        <f>feed!P1205</f>
        <v>Untapped</v>
      </c>
      <c r="Q839">
        <f>IF(P839=0,40, IF(P839="Depleted",0, IF(P839="Near Depletion",10, IF(P839="Plentiful",70, IF(P839="Untapped",90,"Error")))))</f>
        <v>90</v>
      </c>
      <c r="R839" t="str">
        <f>feed!Q1205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feed!R1205</f>
        <v>Persia</v>
      </c>
      <c r="U839" t="str">
        <f>feed!S1205</f>
        <v>Neutral</v>
      </c>
      <c r="V839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839" t="str">
        <f>feed!U1205</f>
        <v>http://blocgame.com/stats.php?id=65512</v>
      </c>
      <c r="X839" s="4">
        <f>SUMPRODUCT(MID(0&amp;feed!V1205,LARGE(INDEX(ISNUMBER(--MID(feed!V1205,ROW($1:$5),1))*
ROW($1:$5),0),ROW($1:$5))+1,1)*10^ROW($1:$5)/10)</f>
        <v>0</v>
      </c>
      <c r="Y839">
        <f>feed!W1205</f>
        <v>0</v>
      </c>
      <c r="Z839" s="4">
        <f>V839-H839*750-K839*375-L839*375</f>
        <v>18875</v>
      </c>
      <c r="AA839" s="8">
        <f>V839/N839</f>
        <v>70.175438596491233</v>
      </c>
      <c r="AB839" s="4">
        <f>N839/6</f>
        <v>47.5</v>
      </c>
      <c r="AC839" s="4">
        <f>V839/6</f>
        <v>3333.3333333333335</v>
      </c>
    </row>
    <row r="840" spans="1:29" x14ac:dyDescent="0.25">
      <c r="A840" t="str">
        <f>feed!A1101</f>
        <v>Earth Soljah</v>
      </c>
      <c r="B840" t="str">
        <f>feed!B1101</f>
        <v>alex1902</v>
      </c>
      <c r="C840">
        <f>feed!C1101</f>
        <v>0</v>
      </c>
      <c r="D840">
        <f>SUMPRODUCT(MID(0&amp;feed!D1101,LARGE(INDEX(ISNUMBER(--MID(feed!D1101,ROW($1:$19),1))*
ROW($1:$19),0),ROW($1:$19))+1,1)*10^ROW($1:$19)/10)</f>
        <v>20</v>
      </c>
      <c r="E840">
        <f>SUMPRODUCT(MID(0&amp;feed!E1101,LARGE(INDEX(ISNUMBER(--MID(feed!E1101,ROW($1:$19),1))*
ROW($1:$19),0),ROW($1:$19))+1,1)*10^ROW($1:$19)/10)</f>
        <v>0</v>
      </c>
      <c r="F840" t="str">
        <f>feed!F1101</f>
        <v>Finest of the 19th century</v>
      </c>
      <c r="G840" t="str">
        <f>feed!G1101</f>
        <v>Normal</v>
      </c>
      <c r="H840">
        <f>SUMPRODUCT(MID(0&amp;feed!H1101,LARGE(INDEX(ISNUMBER(--MID(feed!H1101,ROW($1:$19),1))*
ROW($1:$19),0),ROW($1:$19))+1,1)*10^ROW($1:$19)/10)</f>
        <v>0</v>
      </c>
      <c r="I840" t="str">
        <f>feed!I1101</f>
        <v>Standard</v>
      </c>
      <c r="J840">
        <f>SUMPRODUCT(MID(0&amp;feed!J1101,LARGE(INDEX(ISNUMBER(--MID(feed!J1101,ROW($1:$19),1))*
ROW($1:$19),0),ROW($1:$19))+1,1)*10^ROW($1:$19)/10)</f>
        <v>22</v>
      </c>
      <c r="K840">
        <f>SUMPRODUCT(MID(0&amp;feed!K1101,LARGE(INDEX(ISNUMBER(--MID(feed!K1101,ROW($1:$19),1))*
ROW($1:$19),0),ROW($1:$19))+1,1)*10^ROW($1:$19)/10)</f>
        <v>2</v>
      </c>
      <c r="L840">
        <f>SUMPRODUCT(MID(0&amp;feed!L1101,LARGE(INDEX(ISNUMBER(--MID(feed!L1101,ROW($1:$19),1))*
ROW($1:$19),0),ROW($1:$19))+1,1)*10^ROW($1:$19)/10)</f>
        <v>0</v>
      </c>
      <c r="M840" t="str">
        <f>feed!M1101</f>
        <v>Central Planning</v>
      </c>
      <c r="N840">
        <f>SUMPRODUCT(MID(0&amp;feed!N1101,LARGE(INDEX(ISNUMBER(--MID(feed!N1101,ROW($1:$5),1))*
ROW($1:$5),0),ROW($1:$5))+1,1)*10^ROW($1:$5)/10)</f>
        <v>318</v>
      </c>
      <c r="O840">
        <f>SUMPRODUCT(MID(0&amp;feed!O1101,LARGE(INDEX(ISNUMBER(--MID(feed!O1101,ROW($1:$5),1))*
ROW($1:$5),0),ROW($1:$5))+1,1)*10^ROW($1:$5)/10)</f>
        <v>250</v>
      </c>
      <c r="P840" t="str">
        <f>feed!P1101</f>
        <v>Untapped</v>
      </c>
      <c r="Q840">
        <f>IF(P840=0,40, IF(P840="Depleted",0, IF(P840="Near Depletion",10, IF(P840="Plentiful",70, IF(P840="Untapped",90,"Error")))))</f>
        <v>90</v>
      </c>
      <c r="R840" t="str">
        <f>feed!Q1101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feed!R1101</f>
        <v>Indochina</v>
      </c>
      <c r="U840" t="str">
        <f>feed!S1101</f>
        <v>Neutral</v>
      </c>
      <c r="V840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840" t="str">
        <f>feed!U1101</f>
        <v>http://blocgame.com/stats.php?id=65701</v>
      </c>
      <c r="X840" s="4">
        <f>SUMPRODUCT(MID(0&amp;feed!V1101,LARGE(INDEX(ISNUMBER(--MID(feed!V1101,ROW($1:$5),1))*
ROW($1:$5),0),ROW($1:$5))+1,1)*10^ROW($1:$5)/10)</f>
        <v>0</v>
      </c>
      <c r="Y840">
        <f>feed!W1101</f>
        <v>0</v>
      </c>
      <c r="Z840" s="4">
        <f>V840-H840*750-K840*375-L840*375</f>
        <v>19250</v>
      </c>
      <c r="AA840" s="8">
        <f>V840/N840</f>
        <v>62.893081761006286</v>
      </c>
      <c r="AB840" s="4">
        <f>N840/6</f>
        <v>53</v>
      </c>
      <c r="AC840" s="4">
        <f>V840/6</f>
        <v>3333.3333333333335</v>
      </c>
    </row>
    <row r="841" spans="1:29" hidden="1" x14ac:dyDescent="0.25">
      <c r="A841" t="str">
        <f>feed!A1182</f>
        <v>Sanders</v>
      </c>
      <c r="B841" t="str">
        <f>feed!B1182</f>
        <v>sehumme9</v>
      </c>
      <c r="C841">
        <f>feed!C1182</f>
        <v>0</v>
      </c>
      <c r="D841">
        <f>SUMPRODUCT(MID(0&amp;feed!D1182,LARGE(INDEX(ISNUMBER(--MID(feed!D1182,ROW($1:$19),1))*
ROW($1:$19),0),ROW($1:$19))+1,1)*10^ROW($1:$19)/10)</f>
        <v>20</v>
      </c>
      <c r="E841">
        <f>SUMPRODUCT(MID(0&amp;feed!E1182,LARGE(INDEX(ISNUMBER(--MID(feed!E1182,ROW($1:$19),1))*
ROW($1:$19),0),ROW($1:$19))+1,1)*10^ROW($1:$19)/10)</f>
        <v>0</v>
      </c>
      <c r="F841" t="str">
        <f>feed!F1182</f>
        <v>First World War surplus</v>
      </c>
      <c r="G841" t="str">
        <f>feed!G1182</f>
        <v>Gandhi-like</v>
      </c>
      <c r="H841">
        <f>SUMPRODUCT(MID(0&amp;feed!H1182,LARGE(INDEX(ISNUMBER(--MID(feed!H1182,ROW($1:$19),1))*
ROW($1:$19),0),ROW($1:$19))+1,1)*10^ROW($1:$19)/10)</f>
        <v>0</v>
      </c>
      <c r="I841" t="str">
        <f>feed!I1182</f>
        <v>Poor</v>
      </c>
      <c r="J841">
        <f>SUMPRODUCT(MID(0&amp;feed!J1182,LARGE(INDEX(ISNUMBER(--MID(feed!J1182,ROW($1:$19),1))*
ROW($1:$19),0),ROW($1:$19))+1,1)*10^ROW($1:$19)/10)</f>
        <v>168</v>
      </c>
      <c r="K841">
        <f>SUMPRODUCT(MID(0&amp;feed!K1182,LARGE(INDEX(ISNUMBER(--MID(feed!K1182,ROW($1:$19),1))*
ROW($1:$19),0),ROW($1:$19))+1,1)*10^ROW($1:$19)/10)</f>
        <v>2</v>
      </c>
      <c r="L841">
        <f>SUMPRODUCT(MID(0&amp;feed!L1182,LARGE(INDEX(ISNUMBER(--MID(feed!L1182,ROW($1:$19),1))*
ROW($1:$19),0),ROW($1:$19))+1,1)*10^ROW($1:$19)/10)</f>
        <v>0</v>
      </c>
      <c r="M841" t="str">
        <f>feed!M1182</f>
        <v>Mixed Economy</v>
      </c>
      <c r="N841">
        <f>SUMPRODUCT(MID(0&amp;feed!N1182,LARGE(INDEX(ISNUMBER(--MID(feed!N1182,ROW($1:$5),1))*
ROW($1:$5),0),ROW($1:$5))+1,1)*10^ROW($1:$5)/10)</f>
        <v>298</v>
      </c>
      <c r="O841">
        <f>SUMPRODUCT(MID(0&amp;feed!O1182,LARGE(INDEX(ISNUMBER(--MID(feed!O1182,ROW($1:$5),1))*
ROW($1:$5),0),ROW($1:$5))+1,1)*10^ROW($1:$5)/10)</f>
        <v>0</v>
      </c>
      <c r="P841" t="str">
        <f>feed!P1182</f>
        <v>Untapped</v>
      </c>
      <c r="Q841">
        <f>IF(P841=0,40, IF(P841="Depleted",0, IF(P841="Near Depletion",10, IF(P841="Plentiful",70, IF(P841="Untapped",90,"Error")))))</f>
        <v>90</v>
      </c>
      <c r="R841" t="str">
        <f>feed!Q1182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feed!R1182</f>
        <v>China</v>
      </c>
      <c r="U841" t="str">
        <f>feed!S1182</f>
        <v>Neutral</v>
      </c>
      <c r="V84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841" t="str">
        <f>feed!U1182</f>
        <v>http://blocgame.com/stats.php?id=65517</v>
      </c>
      <c r="X841" s="4">
        <f>SUMPRODUCT(MID(0&amp;feed!V1182,LARGE(INDEX(ISNUMBER(--MID(feed!V1182,ROW($1:$5),1))*
ROW($1:$5),0),ROW($1:$5))+1,1)*10^ROW($1:$5)/10)</f>
        <v>0</v>
      </c>
      <c r="Y841">
        <f>feed!W1182</f>
        <v>0</v>
      </c>
      <c r="Z841" s="4">
        <f>V841-H841*750-K841*375-L841*375</f>
        <v>19250</v>
      </c>
      <c r="AA841" s="8">
        <f>V841/N841</f>
        <v>67.114093959731548</v>
      </c>
      <c r="AB841" s="4">
        <f>N841/6</f>
        <v>49.666666666666664</v>
      </c>
      <c r="AC841" s="4">
        <f>V841/6</f>
        <v>3333.3333333333335</v>
      </c>
    </row>
    <row r="842" spans="1:29" hidden="1" x14ac:dyDescent="0.25">
      <c r="A842" t="str">
        <f>feed!A488</f>
        <v>Flodden</v>
      </c>
      <c r="B842" t="str">
        <f>feed!B488</f>
        <v>[ENG] Stickyguy</v>
      </c>
      <c r="C842">
        <f>feed!C488</f>
        <v>0</v>
      </c>
      <c r="D842">
        <f>SUMPRODUCT(MID(0&amp;feed!D488,LARGE(INDEX(ISNUMBER(--MID(feed!D488,ROW($1:$19),1))*
ROW($1:$19),0),ROW($1:$19))+1,1)*10^ROW($1:$19)/10)</f>
        <v>9</v>
      </c>
      <c r="E842">
        <f>SUMPRODUCT(MID(0&amp;feed!E488,LARGE(INDEX(ISNUMBER(--MID(feed!E488,ROW($1:$19),1))*
ROW($1:$19),0),ROW($1:$19))+1,1)*10^ROW($1:$19)/10)</f>
        <v>0</v>
      </c>
      <c r="F842" t="str">
        <f>feed!F488</f>
        <v>First World War surplus</v>
      </c>
      <c r="G842" t="str">
        <f>feed!G488</f>
        <v>Gandhi-like</v>
      </c>
      <c r="H842">
        <f>SUMPRODUCT(MID(0&amp;feed!H488,LARGE(INDEX(ISNUMBER(--MID(feed!H488,ROW($1:$19),1))*
ROW($1:$19),0),ROW($1:$19))+1,1)*10^ROW($1:$19)/10)</f>
        <v>0</v>
      </c>
      <c r="I842" t="str">
        <f>feed!I488</f>
        <v>Standard</v>
      </c>
      <c r="J842">
        <f>SUMPRODUCT(MID(0&amp;feed!J488,LARGE(INDEX(ISNUMBER(--MID(feed!J488,ROW($1:$19),1))*
ROW($1:$19),0),ROW($1:$19))+1,1)*10^ROW($1:$19)/10)</f>
        <v>168</v>
      </c>
      <c r="K842">
        <f>SUMPRODUCT(MID(0&amp;feed!K488,LARGE(INDEX(ISNUMBER(--MID(feed!K488,ROW($1:$19),1))*
ROW($1:$19),0),ROW($1:$19))+1,1)*10^ROW($1:$19)/10)</f>
        <v>2</v>
      </c>
      <c r="L842">
        <f>SUMPRODUCT(MID(0&amp;feed!L488,LARGE(INDEX(ISNUMBER(--MID(feed!L488,ROW($1:$19),1))*
ROW($1:$19),0),ROW($1:$19))+1,1)*10^ROW($1:$19)/10)</f>
        <v>1</v>
      </c>
      <c r="M842" t="str">
        <f>feed!M488</f>
        <v>Free Market</v>
      </c>
      <c r="N842">
        <f>SUMPRODUCT(MID(0&amp;feed!N488,LARGE(INDEX(ISNUMBER(--MID(feed!N488,ROW($1:$5),1))*
ROW($1:$5),0),ROW($1:$5))+1,1)*10^ROW($1:$5)/10)</f>
        <v>1325</v>
      </c>
      <c r="O842">
        <f>SUMPRODUCT(MID(0&amp;feed!O488,LARGE(INDEX(ISNUMBER(--MID(feed!O488,ROW($1:$5),1))*
ROW($1:$5),0),ROW($1:$5))+1,1)*10^ROW($1:$5)/10)</f>
        <v>20</v>
      </c>
      <c r="P842" t="str">
        <f>feed!P488</f>
        <v>Untapped</v>
      </c>
      <c r="Q842">
        <f>IF(P842=0,40, IF(P842="Depleted",0, IF(P842="Near Depletion",10, IF(P842="Plentiful",70, IF(P842="Untapped",90,"Error")))))</f>
        <v>90</v>
      </c>
      <c r="R842" t="str">
        <f>feed!Q488</f>
        <v>Small</v>
      </c>
      <c r="S842">
        <f>IF(R842="None",0, IF(R842="Meagre",1.5, IF(R842="Small",3, IF(R842="Mediocre",4.5, IF(R842="Somewhat Large",6, IF(R842="Large",7.5, IF(R842="Powerful",9, IF(R842="Very Powerful",10,"Error"))))))))</f>
        <v>3</v>
      </c>
      <c r="T842" t="str">
        <f>feed!R488</f>
        <v>Caribbean</v>
      </c>
      <c r="U842" t="str">
        <f>feed!S488</f>
        <v>United States</v>
      </c>
      <c r="V842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18730</v>
      </c>
      <c r="W842" t="str">
        <f>feed!U488</f>
        <v>http://blocgame.com/stats.php?id=65046</v>
      </c>
      <c r="X842" s="4">
        <f>SUMPRODUCT(MID(0&amp;feed!V488,LARGE(INDEX(ISNUMBER(--MID(feed!V488,ROW($1:$5),1))*
ROW($1:$5),0),ROW($1:$5))+1,1)*10^ROW($1:$5)/10)</f>
        <v>0</v>
      </c>
      <c r="Y842">
        <f>feed!W488</f>
        <v>0</v>
      </c>
      <c r="Z842" s="4">
        <f>V842-H842*750-K842*375-L842*375</f>
        <v>17605</v>
      </c>
      <c r="AA842" s="8">
        <f>V842/N842</f>
        <v>14.135849056603774</v>
      </c>
      <c r="AB842" s="4">
        <f>N842/6</f>
        <v>220.83333333333334</v>
      </c>
      <c r="AC842" s="4">
        <f>V842/6</f>
        <v>3121.6666666666665</v>
      </c>
    </row>
    <row r="843" spans="1:29" x14ac:dyDescent="0.25">
      <c r="A843" t="str">
        <f>feed!A1094</f>
        <v>Cherno</v>
      </c>
      <c r="B843" t="str">
        <f>feed!B1094</f>
        <v>BigL</v>
      </c>
      <c r="C843">
        <f>feed!C1094</f>
        <v>0</v>
      </c>
      <c r="D843">
        <f>SUMPRODUCT(MID(0&amp;feed!D1094,LARGE(INDEX(ISNUMBER(--MID(feed!D1094,ROW($1:$19),1))*
ROW($1:$19),0),ROW($1:$19))+1,1)*10^ROW($1:$19)/10)</f>
        <v>20</v>
      </c>
      <c r="E843">
        <f>SUMPRODUCT(MID(0&amp;feed!E1094,LARGE(INDEX(ISNUMBER(--MID(feed!E1094,ROW($1:$19),1))*
ROW($1:$19),0),ROW($1:$19))+1,1)*10^ROW($1:$19)/10)</f>
        <v>0</v>
      </c>
      <c r="F843" t="str">
        <f>feed!F1094</f>
        <v>Finest of the 19th century</v>
      </c>
      <c r="G843" t="str">
        <f>feed!G1094</f>
        <v>Good</v>
      </c>
      <c r="H843">
        <f>SUMPRODUCT(MID(0&amp;feed!H1094,LARGE(INDEX(ISNUMBER(--MID(feed!H1094,ROW($1:$19),1))*
ROW($1:$19),0),ROW($1:$19))+1,1)*10^ROW($1:$19)/10)</f>
        <v>0</v>
      </c>
      <c r="I843" t="str">
        <f>feed!I1094</f>
        <v>Standard</v>
      </c>
      <c r="J843">
        <f>SUMPRODUCT(MID(0&amp;feed!J1094,LARGE(INDEX(ISNUMBER(--MID(feed!J1094,ROW($1:$19),1))*
ROW($1:$19),0),ROW($1:$19))+1,1)*10^ROW($1:$19)/10)</f>
        <v>2</v>
      </c>
      <c r="K843">
        <f>SUMPRODUCT(MID(0&amp;feed!K1094,LARGE(INDEX(ISNUMBER(--MID(feed!K1094,ROW($1:$19),1))*
ROW($1:$19),0),ROW($1:$19))+1,1)*10^ROW($1:$19)/10)</f>
        <v>2</v>
      </c>
      <c r="L843">
        <f>SUMPRODUCT(MID(0&amp;feed!L1094,LARGE(INDEX(ISNUMBER(--MID(feed!L1094,ROW($1:$19),1))*
ROW($1:$19),0),ROW($1:$19))+1,1)*10^ROW($1:$19)/10)</f>
        <v>2</v>
      </c>
      <c r="M843" t="str">
        <f>feed!M1094</f>
        <v>Central Planning</v>
      </c>
      <c r="N843">
        <f>SUMPRODUCT(MID(0&amp;feed!N1094,LARGE(INDEX(ISNUMBER(--MID(feed!N1094,ROW($1:$5),1))*
ROW($1:$5),0),ROW($1:$5))+1,1)*10^ROW($1:$5)/10)</f>
        <v>320</v>
      </c>
      <c r="O843">
        <f>SUMPRODUCT(MID(0&amp;feed!O1094,LARGE(INDEX(ISNUMBER(--MID(feed!O1094,ROW($1:$5),1))*
ROW($1:$5),0),ROW($1:$5))+1,1)*10^ROW($1:$5)/10)</f>
        <v>207</v>
      </c>
      <c r="P843" t="str">
        <f>feed!P1094</f>
        <v>Untapped</v>
      </c>
      <c r="Q843">
        <f>IF(P843=0,40, IF(P843="Depleted",0, IF(P843="Near Depletion",10, IF(P843="Plentiful",70, IF(P843="Untapped",90,"Error")))))</f>
        <v>90</v>
      </c>
      <c r="R843" t="str">
        <f>feed!Q1094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feed!R1094</f>
        <v>China</v>
      </c>
      <c r="U843" t="str">
        <f>feed!S1094</f>
        <v>Neutral</v>
      </c>
      <c r="V843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843" t="str">
        <f>feed!U1094</f>
        <v>http://blocgame.com/stats.php?id=65669</v>
      </c>
      <c r="X843" s="4">
        <f>SUMPRODUCT(MID(0&amp;feed!V1094,LARGE(INDEX(ISNUMBER(--MID(feed!V1094,ROW($1:$5),1))*
ROW($1:$5),0),ROW($1:$5))+1,1)*10^ROW($1:$5)/10)</f>
        <v>0</v>
      </c>
      <c r="Y843">
        <f>feed!W1094</f>
        <v>0</v>
      </c>
      <c r="Z843" s="4">
        <f>V843-H843*750-K843*375-L843*375</f>
        <v>18500</v>
      </c>
      <c r="AA843" s="8">
        <f>V843/N843</f>
        <v>62.5</v>
      </c>
      <c r="AB843" s="4">
        <f>N843/6</f>
        <v>53.333333333333336</v>
      </c>
      <c r="AC843" s="4">
        <f>V843/6</f>
        <v>3333.3333333333335</v>
      </c>
    </row>
    <row r="844" spans="1:29" hidden="1" x14ac:dyDescent="0.25">
      <c r="A844" t="str">
        <f>feed!A682</f>
        <v>Great Poverty</v>
      </c>
      <c r="B844" t="str">
        <f>feed!B682</f>
        <v>SamoGrrr</v>
      </c>
      <c r="C844">
        <f>feed!C682</f>
        <v>0</v>
      </c>
      <c r="D844">
        <f>SUMPRODUCT(MID(0&amp;feed!D682,LARGE(INDEX(ISNUMBER(--MID(feed!D682,ROW($1:$19),1))*
ROW($1:$19),0),ROW($1:$19))+1,1)*10^ROW($1:$19)/10)</f>
        <v>4</v>
      </c>
      <c r="E844">
        <f>SUMPRODUCT(MID(0&amp;feed!E682,LARGE(INDEX(ISNUMBER(--MID(feed!E682,ROW($1:$19),1))*
ROW($1:$19),0),ROW($1:$19))+1,1)*10^ROW($1:$19)/10)</f>
        <v>0</v>
      </c>
      <c r="F844" t="str">
        <f>feed!F682</f>
        <v>Finest of the 19th century</v>
      </c>
      <c r="G844" t="str">
        <f>feed!G682</f>
        <v>Nice</v>
      </c>
      <c r="H844">
        <f>SUMPRODUCT(MID(0&amp;feed!H682,LARGE(INDEX(ISNUMBER(--MID(feed!H682,ROW($1:$19),1))*
ROW($1:$19),0),ROW($1:$19))+1,1)*10^ROW($1:$19)/10)</f>
        <v>0</v>
      </c>
      <c r="I844" t="str">
        <f>feed!I682</f>
        <v>Undisciplined Rabble</v>
      </c>
      <c r="J844">
        <f>SUMPRODUCT(MID(0&amp;feed!J682,LARGE(INDEX(ISNUMBER(--MID(feed!J682,ROW($1:$19),1))*
ROW($1:$19),0),ROW($1:$19))+1,1)*10^ROW($1:$19)/10)</f>
        <v>167</v>
      </c>
      <c r="K844">
        <f>SUMPRODUCT(MID(0&amp;feed!K682,LARGE(INDEX(ISNUMBER(--MID(feed!K682,ROW($1:$19),1))*
ROW($1:$19),0),ROW($1:$19))+1,1)*10^ROW($1:$19)/10)</f>
        <v>2</v>
      </c>
      <c r="L844">
        <f>SUMPRODUCT(MID(0&amp;feed!L682,LARGE(INDEX(ISNUMBER(--MID(feed!L682,ROW($1:$19),1))*
ROW($1:$19),0),ROW($1:$19))+1,1)*10^ROW($1:$19)/10)</f>
        <v>0</v>
      </c>
      <c r="M844" t="str">
        <f>feed!M682</f>
        <v>Mixed Economy</v>
      </c>
      <c r="N844">
        <f>SUMPRODUCT(MID(0&amp;feed!N682,LARGE(INDEX(ISNUMBER(--MID(feed!N682,ROW($1:$5),1))*
ROW($1:$5),0),ROW($1:$5))+1,1)*10^ROW($1:$5)/10)</f>
        <v>843</v>
      </c>
      <c r="O844">
        <f>SUMPRODUCT(MID(0&amp;feed!O682,LARGE(INDEX(ISNUMBER(--MID(feed!O682,ROW($1:$5),1))*
ROW($1:$5),0),ROW($1:$5))+1,1)*10^ROW($1:$5)/10)</f>
        <v>0</v>
      </c>
      <c r="P844" t="str">
        <f>feed!P682</f>
        <v>Untapped</v>
      </c>
      <c r="Q844">
        <f>IF(P844=0,40, IF(P844="Depleted",0, IF(P844="Near Depletion",10, IF(P844="Plentiful",70, IF(P844="Untapped",90,"Error")))))</f>
        <v>90</v>
      </c>
      <c r="R844" t="str">
        <f>feed!Q682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feed!R682</f>
        <v>Congo</v>
      </c>
      <c r="U844" t="str">
        <f>feed!S682</f>
        <v>Neutral</v>
      </c>
      <c r="V844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7645</v>
      </c>
      <c r="W844" t="str">
        <f>feed!U682</f>
        <v>http://blocgame.com/stats.php?id=52440</v>
      </c>
      <c r="X844" s="4">
        <f>SUMPRODUCT(MID(0&amp;feed!V682,LARGE(INDEX(ISNUMBER(--MID(feed!V682,ROW($1:$5),1))*
ROW($1:$5),0),ROW($1:$5))+1,1)*10^ROW($1:$5)/10)</f>
        <v>0</v>
      </c>
      <c r="Y844">
        <f>feed!W682</f>
        <v>0</v>
      </c>
      <c r="Z844" s="4">
        <f>V844-H844*750-K844*375-L844*375</f>
        <v>6895</v>
      </c>
      <c r="AA844" s="8">
        <f>V844/N844</f>
        <v>9.0688018979833931</v>
      </c>
      <c r="AB844" s="4">
        <f>N844/6</f>
        <v>140.5</v>
      </c>
      <c r="AC844" s="4">
        <f>V844/6</f>
        <v>1274.1666666666667</v>
      </c>
    </row>
    <row r="845" spans="1:29" x14ac:dyDescent="0.25">
      <c r="A845" t="str">
        <f>feed!A1090</f>
        <v>Athena</v>
      </c>
      <c r="B845" t="str">
        <f>feed!B1090</f>
        <v>Athena</v>
      </c>
      <c r="C845">
        <f>feed!C1090</f>
        <v>0</v>
      </c>
      <c r="D845">
        <f>SUMPRODUCT(MID(0&amp;feed!D1090,LARGE(INDEX(ISNUMBER(--MID(feed!D1090,ROW($1:$19),1))*
ROW($1:$19),0),ROW($1:$19))+1,1)*10^ROW($1:$19)/10)</f>
        <v>25</v>
      </c>
      <c r="E845">
        <f>SUMPRODUCT(MID(0&amp;feed!E1090,LARGE(INDEX(ISNUMBER(--MID(feed!E1090,ROW($1:$19),1))*
ROW($1:$19),0),ROW($1:$19))+1,1)*10^ROW($1:$19)/10)</f>
        <v>0</v>
      </c>
      <c r="F845" t="str">
        <f>feed!F1090</f>
        <v>First World War surplus</v>
      </c>
      <c r="G845" t="str">
        <f>feed!G1090</f>
        <v>Good</v>
      </c>
      <c r="H845">
        <f>SUMPRODUCT(MID(0&amp;feed!H1090,LARGE(INDEX(ISNUMBER(--MID(feed!H1090,ROW($1:$19),1))*
ROW($1:$19),0),ROW($1:$19))+1,1)*10^ROW($1:$19)/10)</f>
        <v>0</v>
      </c>
      <c r="I845" t="str">
        <f>feed!I1090</f>
        <v>Elite</v>
      </c>
      <c r="J845">
        <f>SUMPRODUCT(MID(0&amp;feed!J1090,LARGE(INDEX(ISNUMBER(--MID(feed!J1090,ROW($1:$19),1))*
ROW($1:$19),0),ROW($1:$19))+1,1)*10^ROW($1:$19)/10)</f>
        <v>40</v>
      </c>
      <c r="K845">
        <f>SUMPRODUCT(MID(0&amp;feed!K1090,LARGE(INDEX(ISNUMBER(--MID(feed!K1090,ROW($1:$19),1))*
ROW($1:$19),0),ROW($1:$19))+1,1)*10^ROW($1:$19)/10)</f>
        <v>2</v>
      </c>
      <c r="L845">
        <f>SUMPRODUCT(MID(0&amp;feed!L1090,LARGE(INDEX(ISNUMBER(--MID(feed!L1090,ROW($1:$19),1))*
ROW($1:$19),0),ROW($1:$19))+1,1)*10^ROW($1:$19)/10)</f>
        <v>0</v>
      </c>
      <c r="M845" t="str">
        <f>feed!M1090</f>
        <v>Central Planning</v>
      </c>
      <c r="N845">
        <f>SUMPRODUCT(MID(0&amp;feed!N1090,LARGE(INDEX(ISNUMBER(--MID(feed!N1090,ROW($1:$5),1))*
ROW($1:$5),0),ROW($1:$5))+1,1)*10^ROW($1:$5)/10)</f>
        <v>320</v>
      </c>
      <c r="O845">
        <f>SUMPRODUCT(MID(0&amp;feed!O1090,LARGE(INDEX(ISNUMBER(--MID(feed!O1090,ROW($1:$5),1))*
ROW($1:$5),0),ROW($1:$5))+1,1)*10^ROW($1:$5)/10)</f>
        <v>0</v>
      </c>
      <c r="P845" t="str">
        <f>feed!P1090</f>
        <v>Untapped</v>
      </c>
      <c r="Q845">
        <f>IF(P845=0,40, IF(P845="Depleted",0, IF(P845="Near Depletion",10, IF(P845="Plentiful",70, IF(P845="Untapped",90,"Error")))))</f>
        <v>90</v>
      </c>
      <c r="R845" t="str">
        <f>feed!Q1090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feed!R1090</f>
        <v>China</v>
      </c>
      <c r="U845" t="str">
        <f>feed!S1090</f>
        <v>Neutral</v>
      </c>
      <c r="V845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845" t="str">
        <f>feed!U1090</f>
        <v>http://blocgame.com/stats.php?id=43566</v>
      </c>
      <c r="X845" s="4">
        <f>SUMPRODUCT(MID(0&amp;feed!V1090,LARGE(INDEX(ISNUMBER(--MID(feed!V1090,ROW($1:$5),1))*
ROW($1:$5),0),ROW($1:$5))+1,1)*10^ROW($1:$5)/10)</f>
        <v>0</v>
      </c>
      <c r="Y845">
        <f>feed!W1090</f>
        <v>0</v>
      </c>
      <c r="Z845" s="4">
        <f>V845-H845*750-K845*375-L845*375</f>
        <v>19250</v>
      </c>
      <c r="AA845" s="8">
        <f>V845/N845</f>
        <v>62.5</v>
      </c>
      <c r="AB845" s="4">
        <f>N845/6</f>
        <v>53.333333333333336</v>
      </c>
      <c r="AC845" s="4">
        <f>V845/6</f>
        <v>3333.3333333333335</v>
      </c>
    </row>
    <row r="846" spans="1:29" x14ac:dyDescent="0.25">
      <c r="A846" t="str">
        <f>feed!A1097</f>
        <v>Zhonghua</v>
      </c>
      <c r="B846" t="str">
        <f>feed!B1097</f>
        <v>christos200</v>
      </c>
      <c r="C846">
        <f>feed!C1097</f>
        <v>0</v>
      </c>
      <c r="D846">
        <f>SUMPRODUCT(MID(0&amp;feed!D1097,LARGE(INDEX(ISNUMBER(--MID(feed!D1097,ROW($1:$19),1))*
ROW($1:$19),0),ROW($1:$19))+1,1)*10^ROW($1:$19)/10)</f>
        <v>20</v>
      </c>
      <c r="E846">
        <f>SUMPRODUCT(MID(0&amp;feed!E1097,LARGE(INDEX(ISNUMBER(--MID(feed!E1097,ROW($1:$19),1))*
ROW($1:$19),0),ROW($1:$19))+1,1)*10^ROW($1:$19)/10)</f>
        <v>0</v>
      </c>
      <c r="F846" t="str">
        <f>feed!F1097</f>
        <v>Finest of the 19th century</v>
      </c>
      <c r="G846" t="str">
        <f>feed!G1097</f>
        <v>Good</v>
      </c>
      <c r="H846">
        <f>SUMPRODUCT(MID(0&amp;feed!H1097,LARGE(INDEX(ISNUMBER(--MID(feed!H1097,ROW($1:$19),1))*
ROW($1:$19),0),ROW($1:$19))+1,1)*10^ROW($1:$19)/10)</f>
        <v>0</v>
      </c>
      <c r="I846" t="str">
        <f>feed!I1097</f>
        <v>Good</v>
      </c>
      <c r="J846">
        <f>SUMPRODUCT(MID(0&amp;feed!J1097,LARGE(INDEX(ISNUMBER(--MID(feed!J1097,ROW($1:$19),1))*
ROW($1:$19),0),ROW($1:$19))+1,1)*10^ROW($1:$19)/10)</f>
        <v>40</v>
      </c>
      <c r="K846">
        <f>SUMPRODUCT(MID(0&amp;feed!K1097,LARGE(INDEX(ISNUMBER(--MID(feed!K1097,ROW($1:$19),1))*
ROW($1:$19),0),ROW($1:$19))+1,1)*10^ROW($1:$19)/10)</f>
        <v>3</v>
      </c>
      <c r="L846">
        <f>SUMPRODUCT(MID(0&amp;feed!L1097,LARGE(INDEX(ISNUMBER(--MID(feed!L1097,ROW($1:$19),1))*
ROW($1:$19),0),ROW($1:$19))+1,1)*10^ROW($1:$19)/10)</f>
        <v>0</v>
      </c>
      <c r="M846" t="str">
        <f>feed!M1097</f>
        <v>Free Market</v>
      </c>
      <c r="N846">
        <f>SUMPRODUCT(MID(0&amp;feed!N1097,LARGE(INDEX(ISNUMBER(--MID(feed!N1097,ROW($1:$5),1))*
ROW($1:$5),0),ROW($1:$5))+1,1)*10^ROW($1:$5)/10)</f>
        <v>320</v>
      </c>
      <c r="O846">
        <f>SUMPRODUCT(MID(0&amp;feed!O1097,LARGE(INDEX(ISNUMBER(--MID(feed!O1097,ROW($1:$5),1))*
ROW($1:$5),0),ROW($1:$5))+1,1)*10^ROW($1:$5)/10)</f>
        <v>0</v>
      </c>
      <c r="P846" t="str">
        <f>feed!P1097</f>
        <v>Untapped</v>
      </c>
      <c r="Q846">
        <f>IF(P846=0,40, IF(P846="Depleted",0, IF(P846="Near Depletion",10, IF(P846="Plentiful",70, IF(P846="Untapped",90,"Error")))))</f>
        <v>90</v>
      </c>
      <c r="R846" t="str">
        <f>feed!Q1097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feed!R1097</f>
        <v>China</v>
      </c>
      <c r="U846" t="str">
        <f>feed!S1097</f>
        <v>United States</v>
      </c>
      <c r="V846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846" t="str">
        <f>feed!U1097</f>
        <v>http://blocgame.com/stats.php?id=65679</v>
      </c>
      <c r="X846" s="4">
        <f>SUMPRODUCT(MID(0&amp;feed!V1097,LARGE(INDEX(ISNUMBER(--MID(feed!V1097,ROW($1:$5),1))*
ROW($1:$5),0),ROW($1:$5))+1,1)*10^ROW($1:$5)/10)</f>
        <v>0</v>
      </c>
      <c r="Y846">
        <f>feed!W1097</f>
        <v>0</v>
      </c>
      <c r="Z846" s="4">
        <f>V846-H846*750-K846*375-L846*375</f>
        <v>18875</v>
      </c>
      <c r="AA846" s="8">
        <f>V846/N846</f>
        <v>62.5</v>
      </c>
      <c r="AB846" s="4">
        <f>N846/6</f>
        <v>53.333333333333336</v>
      </c>
      <c r="AC846" s="4">
        <f>V846/6</f>
        <v>3333.3333333333335</v>
      </c>
    </row>
    <row r="847" spans="1:29" hidden="1" x14ac:dyDescent="0.25">
      <c r="A847" t="str">
        <f>feed!A1180</f>
        <v>cumsod002</v>
      </c>
      <c r="B847" t="str">
        <f>feed!B1180</f>
        <v>cumsod002</v>
      </c>
      <c r="C847">
        <f>feed!C1180</f>
        <v>0</v>
      </c>
      <c r="D847">
        <f>SUMPRODUCT(MID(0&amp;feed!D1180,LARGE(INDEX(ISNUMBER(--MID(feed!D1180,ROW($1:$19),1))*
ROW($1:$19),0),ROW($1:$19))+1,1)*10^ROW($1:$19)/10)</f>
        <v>20</v>
      </c>
      <c r="E847">
        <f>SUMPRODUCT(MID(0&amp;feed!E1180,LARGE(INDEX(ISNUMBER(--MID(feed!E1180,ROW($1:$19),1))*
ROW($1:$19),0),ROW($1:$19))+1,1)*10^ROW($1:$19)/10)</f>
        <v>0</v>
      </c>
      <c r="F847" t="str">
        <f>feed!F1180</f>
        <v>Finest of the 19th century</v>
      </c>
      <c r="G847" t="str">
        <f>feed!G1180</f>
        <v>Gandhi-like</v>
      </c>
      <c r="H847">
        <f>SUMPRODUCT(MID(0&amp;feed!H1180,LARGE(INDEX(ISNUMBER(--MID(feed!H1180,ROW($1:$19),1))*
ROW($1:$19),0),ROW($1:$19))+1,1)*10^ROW($1:$19)/10)</f>
        <v>0</v>
      </c>
      <c r="I847" t="str">
        <f>feed!I1180</f>
        <v>Poor</v>
      </c>
      <c r="J847">
        <f>SUMPRODUCT(MID(0&amp;feed!J1180,LARGE(INDEX(ISNUMBER(--MID(feed!J1180,ROW($1:$19),1))*
ROW($1:$19),0),ROW($1:$19))+1,1)*10^ROW($1:$19)/10)</f>
        <v>165</v>
      </c>
      <c r="K847">
        <f>SUMPRODUCT(MID(0&amp;feed!K1180,LARGE(INDEX(ISNUMBER(--MID(feed!K1180,ROW($1:$19),1))*
ROW($1:$19),0),ROW($1:$19))+1,1)*10^ROW($1:$19)/10)</f>
        <v>2</v>
      </c>
      <c r="L847">
        <f>SUMPRODUCT(MID(0&amp;feed!L1180,LARGE(INDEX(ISNUMBER(--MID(feed!L1180,ROW($1:$19),1))*
ROW($1:$19),0),ROW($1:$19))+1,1)*10^ROW($1:$19)/10)</f>
        <v>2</v>
      </c>
      <c r="M847" t="str">
        <f>feed!M1180</f>
        <v>Mixed Economy</v>
      </c>
      <c r="N847">
        <f>SUMPRODUCT(MID(0&amp;feed!N1180,LARGE(INDEX(ISNUMBER(--MID(feed!N1180,ROW($1:$5),1))*
ROW($1:$5),0),ROW($1:$5))+1,1)*10^ROW($1:$5)/10)</f>
        <v>298</v>
      </c>
      <c r="O847">
        <f>SUMPRODUCT(MID(0&amp;feed!O1180,LARGE(INDEX(ISNUMBER(--MID(feed!O1180,ROW($1:$5),1))*
ROW($1:$5),0),ROW($1:$5))+1,1)*10^ROW($1:$5)/10)</f>
        <v>2596</v>
      </c>
      <c r="P847" t="str">
        <f>feed!P1180</f>
        <v>Untapped</v>
      </c>
      <c r="Q847">
        <f>IF(P847=0,40, IF(P847="Depleted",0, IF(P847="Near Depletion",10, IF(P847="Plentiful",70, IF(P847="Untapped",90,"Error")))))</f>
        <v>90</v>
      </c>
      <c r="R847" t="str">
        <f>feed!Q1180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feed!R1180</f>
        <v>Atlas</v>
      </c>
      <c r="U847" t="str">
        <f>feed!S1180</f>
        <v>Neutral</v>
      </c>
      <c r="V84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847" t="str">
        <f>feed!U1180</f>
        <v>http://blocgame.com/stats.php?id=65318</v>
      </c>
      <c r="X847" s="4">
        <f>SUMPRODUCT(MID(0&amp;feed!V1180,LARGE(INDEX(ISNUMBER(--MID(feed!V1180,ROW($1:$5),1))*
ROW($1:$5),0),ROW($1:$5))+1,1)*10^ROW($1:$5)/10)</f>
        <v>0</v>
      </c>
      <c r="Y847">
        <f>feed!W1180</f>
        <v>0</v>
      </c>
      <c r="Z847" s="4">
        <f>V847-H847*750-K847*375-L847*375</f>
        <v>18500</v>
      </c>
      <c r="AA847" s="8">
        <f>V847/N847</f>
        <v>67.114093959731548</v>
      </c>
      <c r="AB847" s="4">
        <f>N847/6</f>
        <v>49.666666666666664</v>
      </c>
      <c r="AC847" s="4">
        <f>V847/6</f>
        <v>3333.3333333333335</v>
      </c>
    </row>
    <row r="848" spans="1:29" hidden="1" x14ac:dyDescent="0.25">
      <c r="A848" t="str">
        <f>feed!A1181</f>
        <v>cumsod003</v>
      </c>
      <c r="B848" t="str">
        <f>feed!B1181</f>
        <v>cumsod003</v>
      </c>
      <c r="C848">
        <f>feed!C1181</f>
        <v>0</v>
      </c>
      <c r="D848">
        <f>SUMPRODUCT(MID(0&amp;feed!D1181,LARGE(INDEX(ISNUMBER(--MID(feed!D1181,ROW($1:$19),1))*
ROW($1:$19),0),ROW($1:$19))+1,1)*10^ROW($1:$19)/10)</f>
        <v>20</v>
      </c>
      <c r="E848">
        <f>SUMPRODUCT(MID(0&amp;feed!E1181,LARGE(INDEX(ISNUMBER(--MID(feed!E1181,ROW($1:$19),1))*
ROW($1:$19),0),ROW($1:$19))+1,1)*10^ROW($1:$19)/10)</f>
        <v>0</v>
      </c>
      <c r="F848" t="str">
        <f>feed!F1181</f>
        <v>Finest of the 19th century</v>
      </c>
      <c r="G848" t="str">
        <f>feed!G1181</f>
        <v>Gandhi-like</v>
      </c>
      <c r="H848">
        <f>SUMPRODUCT(MID(0&amp;feed!H1181,LARGE(INDEX(ISNUMBER(--MID(feed!H1181,ROW($1:$19),1))*
ROW($1:$19),0),ROW($1:$19))+1,1)*10^ROW($1:$19)/10)</f>
        <v>0</v>
      </c>
      <c r="I848" t="str">
        <f>feed!I1181</f>
        <v>Poor</v>
      </c>
      <c r="J848">
        <f>SUMPRODUCT(MID(0&amp;feed!J1181,LARGE(INDEX(ISNUMBER(--MID(feed!J1181,ROW($1:$19),1))*
ROW($1:$19),0),ROW($1:$19))+1,1)*10^ROW($1:$19)/10)</f>
        <v>165</v>
      </c>
      <c r="K848">
        <f>SUMPRODUCT(MID(0&amp;feed!K1181,LARGE(INDEX(ISNUMBER(--MID(feed!K1181,ROW($1:$19),1))*
ROW($1:$19),0),ROW($1:$19))+1,1)*10^ROW($1:$19)/10)</f>
        <v>2</v>
      </c>
      <c r="L848">
        <f>SUMPRODUCT(MID(0&amp;feed!L1181,LARGE(INDEX(ISNUMBER(--MID(feed!L1181,ROW($1:$19),1))*
ROW($1:$19),0),ROW($1:$19))+1,1)*10^ROW($1:$19)/10)</f>
        <v>2</v>
      </c>
      <c r="M848" t="str">
        <f>feed!M1181</f>
        <v>Mixed Economy</v>
      </c>
      <c r="N848">
        <f>SUMPRODUCT(MID(0&amp;feed!N1181,LARGE(INDEX(ISNUMBER(--MID(feed!N1181,ROW($1:$5),1))*
ROW($1:$5),0),ROW($1:$5))+1,1)*10^ROW($1:$5)/10)</f>
        <v>298</v>
      </c>
      <c r="O848">
        <f>SUMPRODUCT(MID(0&amp;feed!O1181,LARGE(INDEX(ISNUMBER(--MID(feed!O1181,ROW($1:$5),1))*
ROW($1:$5),0),ROW($1:$5))+1,1)*10^ROW($1:$5)/10)</f>
        <v>4726</v>
      </c>
      <c r="P848" t="str">
        <f>feed!P1181</f>
        <v>Untapped</v>
      </c>
      <c r="Q848">
        <f>IF(P848=0,40, IF(P848="Depleted",0, IF(P848="Near Depletion",10, IF(P848="Plentiful",70, IF(P848="Untapped",90,"Error")))))</f>
        <v>90</v>
      </c>
      <c r="R848" t="str">
        <f>feed!Q1181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feed!R1181</f>
        <v>Atlas</v>
      </c>
      <c r="U848" t="str">
        <f>feed!S1181</f>
        <v>Neutral</v>
      </c>
      <c r="V848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848" t="str">
        <f>feed!U1181</f>
        <v>http://blocgame.com/stats.php?id=65319</v>
      </c>
      <c r="X848" s="4">
        <f>SUMPRODUCT(MID(0&amp;feed!V1181,LARGE(INDEX(ISNUMBER(--MID(feed!V1181,ROW($1:$5),1))*
ROW($1:$5),0),ROW($1:$5))+1,1)*10^ROW($1:$5)/10)</f>
        <v>0</v>
      </c>
      <c r="Y848">
        <f>feed!W1181</f>
        <v>0</v>
      </c>
      <c r="Z848" s="4">
        <f>V848-H848*750-K848*375-L848*375</f>
        <v>18500</v>
      </c>
      <c r="AA848" s="8">
        <f>V848/N848</f>
        <v>67.114093959731548</v>
      </c>
      <c r="AB848" s="4">
        <f>N848/6</f>
        <v>49.666666666666664</v>
      </c>
      <c r="AC848" s="4">
        <f>V848/6</f>
        <v>3333.3333333333335</v>
      </c>
    </row>
    <row r="849" spans="1:29" hidden="1" x14ac:dyDescent="0.25">
      <c r="A849" t="str">
        <f>feed!A537</f>
        <v>Lakepointe</v>
      </c>
      <c r="B849" t="str">
        <f>feed!B537</f>
        <v>jphwsu</v>
      </c>
      <c r="C849">
        <f>feed!C537</f>
        <v>0</v>
      </c>
      <c r="D849">
        <f>SUMPRODUCT(MID(0&amp;feed!D537,LARGE(INDEX(ISNUMBER(--MID(feed!D537,ROW($1:$19),1))*
ROW($1:$19),0),ROW($1:$19))+1,1)*10^ROW($1:$19)/10)</f>
        <v>9</v>
      </c>
      <c r="E849">
        <f>SUMPRODUCT(MID(0&amp;feed!E537,LARGE(INDEX(ISNUMBER(--MID(feed!E537,ROW($1:$19),1))*
ROW($1:$19),0),ROW($1:$19))+1,1)*10^ROW($1:$19)/10)</f>
        <v>0</v>
      </c>
      <c r="F849" t="str">
        <f>feed!F537</f>
        <v>First World War surplus</v>
      </c>
      <c r="G849" t="str">
        <f>feed!G537</f>
        <v>Gandhi-like</v>
      </c>
      <c r="H849">
        <f>SUMPRODUCT(MID(0&amp;feed!H537,LARGE(INDEX(ISNUMBER(--MID(feed!H537,ROW($1:$19),1))*
ROW($1:$19),0),ROW($1:$19))+1,1)*10^ROW($1:$19)/10)</f>
        <v>0</v>
      </c>
      <c r="I849" t="str">
        <f>feed!I537</f>
        <v>Standard</v>
      </c>
      <c r="J849">
        <f>SUMPRODUCT(MID(0&amp;feed!J537,LARGE(INDEX(ISNUMBER(--MID(feed!J537,ROW($1:$19),1))*
ROW($1:$19),0),ROW($1:$19))+1,1)*10^ROW($1:$19)/10)</f>
        <v>164</v>
      </c>
      <c r="K849">
        <f>SUMPRODUCT(MID(0&amp;feed!K537,LARGE(INDEX(ISNUMBER(--MID(feed!K537,ROW($1:$19),1))*
ROW($1:$19),0),ROW($1:$19))+1,1)*10^ROW($1:$19)/10)</f>
        <v>8</v>
      </c>
      <c r="L849">
        <f>SUMPRODUCT(MID(0&amp;feed!L537,LARGE(INDEX(ISNUMBER(--MID(feed!L537,ROW($1:$19),1))*
ROW($1:$19),0),ROW($1:$19))+1,1)*10^ROW($1:$19)/10)</f>
        <v>4</v>
      </c>
      <c r="M849" t="str">
        <f>feed!M537</f>
        <v>Free Market</v>
      </c>
      <c r="N849">
        <f>SUMPRODUCT(MID(0&amp;feed!N537,LARGE(INDEX(ISNUMBER(--MID(feed!N537,ROW($1:$5),1))*
ROW($1:$5),0),ROW($1:$5))+1,1)*10^ROW($1:$5)/10)</f>
        <v>1184</v>
      </c>
      <c r="O849">
        <f>SUMPRODUCT(MID(0&amp;feed!O537,LARGE(INDEX(ISNUMBER(--MID(feed!O537,ROW($1:$5),1))*
ROW($1:$5),0),ROW($1:$5))+1,1)*10^ROW($1:$5)/10)</f>
        <v>0</v>
      </c>
      <c r="P849" t="str">
        <f>feed!P537</f>
        <v>Untapped</v>
      </c>
      <c r="Q849">
        <f>IF(P849=0,40, IF(P849="Depleted",0, IF(P849="Near Depletion",10, IF(P849="Plentiful",70, IF(P849="Untapped",90,"Error")))))</f>
        <v>90</v>
      </c>
      <c r="R849" t="str">
        <f>feed!Q537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feed!R537</f>
        <v>Southern Cone</v>
      </c>
      <c r="U849" t="str">
        <f>feed!S537</f>
        <v>United States</v>
      </c>
      <c r="V849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13435</v>
      </c>
      <c r="W849" t="str">
        <f>feed!U537</f>
        <v>http://blocgame.com/stats.php?id=64908</v>
      </c>
      <c r="X849" s="4">
        <f>SUMPRODUCT(MID(0&amp;feed!V537,LARGE(INDEX(ISNUMBER(--MID(feed!V537,ROW($1:$5),1))*
ROW($1:$5),0),ROW($1:$5))+1,1)*10^ROW($1:$5)/10)</f>
        <v>0</v>
      </c>
      <c r="Y849">
        <f>feed!W537</f>
        <v>0</v>
      </c>
      <c r="Z849" s="4">
        <f>V849-H849*750-K849*375-L849*375</f>
        <v>8935</v>
      </c>
      <c r="AA849" s="8">
        <f>V849/N849</f>
        <v>11.347128378378379</v>
      </c>
      <c r="AB849" s="4">
        <f>N849/6</f>
        <v>197.33333333333334</v>
      </c>
      <c r="AC849" s="4">
        <f>V849/6</f>
        <v>2239.1666666666665</v>
      </c>
    </row>
    <row r="850" spans="1:29" hidden="1" x14ac:dyDescent="0.25">
      <c r="A850" t="str">
        <f>feed!A1235</f>
        <v>Armsland</v>
      </c>
      <c r="B850" t="str">
        <f>feed!B1235</f>
        <v>WilfredII</v>
      </c>
      <c r="C850" t="str">
        <f>feed!C1235</f>
        <v>Caribbean Alliance</v>
      </c>
      <c r="D850">
        <f>SUMPRODUCT(MID(0&amp;feed!D1235,LARGE(INDEX(ISNUMBER(--MID(feed!D1235,ROW($1:$19),1))*
ROW($1:$19),0),ROW($1:$19))+1,1)*10^ROW($1:$19)/10)</f>
        <v>27</v>
      </c>
      <c r="E850">
        <f>SUMPRODUCT(MID(0&amp;feed!E1235,LARGE(INDEX(ISNUMBER(--MID(feed!E1235,ROW($1:$19),1))*
ROW($1:$19),0),ROW($1:$19))+1,1)*10^ROW($1:$19)/10)</f>
        <v>0</v>
      </c>
      <c r="F850" t="str">
        <f>feed!F1235</f>
        <v>First World War surplus</v>
      </c>
      <c r="G850" t="str">
        <f>feed!G1235</f>
        <v>Gandhi-like</v>
      </c>
      <c r="H850">
        <f>SUMPRODUCT(MID(0&amp;feed!H1235,LARGE(INDEX(ISNUMBER(--MID(feed!H1235,ROW($1:$19),1))*
ROW($1:$19),0),ROW($1:$19))+1,1)*10^ROW($1:$19)/10)</f>
        <v>0</v>
      </c>
      <c r="I850" t="str">
        <f>feed!I1235</f>
        <v>Elite</v>
      </c>
      <c r="J850">
        <f>SUMPRODUCT(MID(0&amp;feed!J1235,LARGE(INDEX(ISNUMBER(--MID(feed!J1235,ROW($1:$19),1))*
ROW($1:$19),0),ROW($1:$19))+1,1)*10^ROW($1:$19)/10)</f>
        <v>163</v>
      </c>
      <c r="K850">
        <f>SUMPRODUCT(MID(0&amp;feed!K1235,LARGE(INDEX(ISNUMBER(--MID(feed!K1235,ROW($1:$19),1))*
ROW($1:$19),0),ROW($1:$19))+1,1)*10^ROW($1:$19)/10)</f>
        <v>3</v>
      </c>
      <c r="L850">
        <f>SUMPRODUCT(MID(0&amp;feed!L1235,LARGE(INDEX(ISNUMBER(--MID(feed!L1235,ROW($1:$19),1))*
ROW($1:$19),0),ROW($1:$19))+1,1)*10^ROW($1:$19)/10)</f>
        <v>0</v>
      </c>
      <c r="M850" t="str">
        <f>feed!M1235</f>
        <v>Free Market</v>
      </c>
      <c r="N850">
        <f>SUMPRODUCT(MID(0&amp;feed!N1235,LARGE(INDEX(ISNUMBER(--MID(feed!N1235,ROW($1:$5),1))*
ROW($1:$5),0),ROW($1:$5))+1,1)*10^ROW($1:$5)/10)</f>
        <v>250</v>
      </c>
      <c r="O850">
        <f>SUMPRODUCT(MID(0&amp;feed!O1235,LARGE(INDEX(ISNUMBER(--MID(feed!O1235,ROW($1:$5),1))*
ROW($1:$5),0),ROW($1:$5))+1,1)*10^ROW($1:$5)/10)</f>
        <v>0</v>
      </c>
      <c r="P850" t="str">
        <f>feed!P1235</f>
        <v>Untapped</v>
      </c>
      <c r="Q850">
        <f>IF(P850=0,40, IF(P850="Depleted",0, IF(P850="Near Depletion",10, IF(P850="Plentiful",70, IF(P850="Untapped",90,"Error")))))</f>
        <v>90</v>
      </c>
      <c r="R850" t="str">
        <f>feed!Q1235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feed!R1235</f>
        <v>Caribbean</v>
      </c>
      <c r="U850" t="str">
        <f>feed!S1235</f>
        <v>Neutral</v>
      </c>
      <c r="V850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850" t="str">
        <f>feed!U1235</f>
        <v>http://blocgame.com/stats.php?id=65531</v>
      </c>
      <c r="X850" s="4">
        <f>SUMPRODUCT(MID(0&amp;feed!V1235,LARGE(INDEX(ISNUMBER(--MID(feed!V1235,ROW($1:$5),1))*
ROW($1:$5),0),ROW($1:$5))+1,1)*10^ROW($1:$5)/10)</f>
        <v>0</v>
      </c>
      <c r="Y850">
        <f>feed!W1235</f>
        <v>0</v>
      </c>
      <c r="Z850" s="4">
        <f>V850-H850*750-K850*375-L850*375</f>
        <v>18875</v>
      </c>
      <c r="AA850" s="8">
        <f>V850/N850</f>
        <v>80</v>
      </c>
      <c r="AB850" s="4">
        <f>N850/6</f>
        <v>41.666666666666664</v>
      </c>
      <c r="AC850" s="4">
        <f>V850/6</f>
        <v>3333.3333333333335</v>
      </c>
    </row>
    <row r="851" spans="1:29" hidden="1" x14ac:dyDescent="0.25">
      <c r="A851" t="str">
        <f>feed!A1184</f>
        <v>Lantea</v>
      </c>
      <c r="B851" t="str">
        <f>feed!B1184</f>
        <v>Lantern Commander</v>
      </c>
      <c r="C851">
        <f>feed!C1184</f>
        <v>0</v>
      </c>
      <c r="D851">
        <f>SUMPRODUCT(MID(0&amp;feed!D1184,LARGE(INDEX(ISNUMBER(--MID(feed!D1184,ROW($1:$19),1))*
ROW($1:$19),0),ROW($1:$19))+1,1)*10^ROW($1:$19)/10)</f>
        <v>20</v>
      </c>
      <c r="E851">
        <f>SUMPRODUCT(MID(0&amp;feed!E1184,LARGE(INDEX(ISNUMBER(--MID(feed!E1184,ROW($1:$19),1))*
ROW($1:$19),0),ROW($1:$19))+1,1)*10^ROW($1:$19)/10)</f>
        <v>0</v>
      </c>
      <c r="F851" t="str">
        <f>feed!F1184</f>
        <v>Finest of the 19th century</v>
      </c>
      <c r="G851" t="str">
        <f>feed!G1184</f>
        <v>Gandhi-like</v>
      </c>
      <c r="H851">
        <f>SUMPRODUCT(MID(0&amp;feed!H1184,LARGE(INDEX(ISNUMBER(--MID(feed!H1184,ROW($1:$19),1))*
ROW($1:$19),0),ROW($1:$19))+1,1)*10^ROW($1:$19)/10)</f>
        <v>0</v>
      </c>
      <c r="I851" t="str">
        <f>feed!I1184</f>
        <v>Poor</v>
      </c>
      <c r="J851">
        <f>SUMPRODUCT(MID(0&amp;feed!J1184,LARGE(INDEX(ISNUMBER(--MID(feed!J1184,ROW($1:$19),1))*
ROW($1:$19),0),ROW($1:$19))+1,1)*10^ROW($1:$19)/10)</f>
        <v>163</v>
      </c>
      <c r="K851">
        <f>SUMPRODUCT(MID(0&amp;feed!K1184,LARGE(INDEX(ISNUMBER(--MID(feed!K1184,ROW($1:$19),1))*
ROW($1:$19),0),ROW($1:$19))+1,1)*10^ROW($1:$19)/10)</f>
        <v>2</v>
      </c>
      <c r="L851">
        <f>SUMPRODUCT(MID(0&amp;feed!L1184,LARGE(INDEX(ISNUMBER(--MID(feed!L1184,ROW($1:$19),1))*
ROW($1:$19),0),ROW($1:$19))+1,1)*10^ROW($1:$19)/10)</f>
        <v>0</v>
      </c>
      <c r="M851" t="str">
        <f>feed!M1184</f>
        <v>Central Planning</v>
      </c>
      <c r="N851">
        <f>SUMPRODUCT(MID(0&amp;feed!N1184,LARGE(INDEX(ISNUMBER(--MID(feed!N1184,ROW($1:$5),1))*
ROW($1:$5),0),ROW($1:$5))+1,1)*10^ROW($1:$5)/10)</f>
        <v>298</v>
      </c>
      <c r="O851">
        <f>SUMPRODUCT(MID(0&amp;feed!O1184,LARGE(INDEX(ISNUMBER(--MID(feed!O1184,ROW($1:$5),1))*
ROW($1:$5),0),ROW($1:$5))+1,1)*10^ROW($1:$5)/10)</f>
        <v>0</v>
      </c>
      <c r="P851" t="str">
        <f>feed!P1184</f>
        <v>Untapped</v>
      </c>
      <c r="Q851">
        <f>IF(P851=0,40, IF(P851="Depleted",0, IF(P851="Near Depletion",10, IF(P851="Plentiful",70, IF(P851="Untapped",90,"Error")))))</f>
        <v>90</v>
      </c>
      <c r="R851" t="str">
        <f>feed!Q1184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feed!R1184</f>
        <v>Pacific Rim</v>
      </c>
      <c r="U851" t="str">
        <f>feed!S1184</f>
        <v>Neutral</v>
      </c>
      <c r="V851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851" t="str">
        <f>feed!U1184</f>
        <v>http://blocgame.com/stats.php?id=65534</v>
      </c>
      <c r="X851" s="4">
        <f>SUMPRODUCT(MID(0&amp;feed!V1184,LARGE(INDEX(ISNUMBER(--MID(feed!V1184,ROW($1:$5),1))*
ROW($1:$5),0),ROW($1:$5))+1,1)*10^ROW($1:$5)/10)</f>
        <v>0</v>
      </c>
      <c r="Y851">
        <f>feed!W1184</f>
        <v>0</v>
      </c>
      <c r="Z851" s="4">
        <f>V851-H851*750-K851*375-L851*375</f>
        <v>19250</v>
      </c>
      <c r="AA851" s="8">
        <f>V851/N851</f>
        <v>67.114093959731548</v>
      </c>
      <c r="AB851" s="4">
        <f>N851/6</f>
        <v>49.666666666666664</v>
      </c>
      <c r="AC851" s="4">
        <f>V851/6</f>
        <v>3333.3333333333335</v>
      </c>
    </row>
    <row r="852" spans="1:29" hidden="1" x14ac:dyDescent="0.25">
      <c r="A852" t="str">
        <f>feed!A1006</f>
        <v>Zocov</v>
      </c>
      <c r="B852" t="str">
        <f>feed!B1006</f>
        <v>Salnikov</v>
      </c>
      <c r="C852">
        <f>feed!C1006</f>
        <v>0</v>
      </c>
      <c r="D852">
        <f>SUMPRODUCT(MID(0&amp;feed!D1006,LARGE(INDEX(ISNUMBER(--MID(feed!D1006,ROW($1:$19),1))*
ROW($1:$19),0),ROW($1:$19))+1,1)*10^ROW($1:$19)/10)</f>
        <v>20</v>
      </c>
      <c r="E852">
        <f>SUMPRODUCT(MID(0&amp;feed!E1006,LARGE(INDEX(ISNUMBER(--MID(feed!E1006,ROW($1:$19),1))*
ROW($1:$19),0),ROW($1:$19))+1,1)*10^ROW($1:$19)/10)</f>
        <v>0</v>
      </c>
      <c r="F852" t="str">
        <f>feed!F1006</f>
        <v>Finest of the 19th century</v>
      </c>
      <c r="G852" t="str">
        <f>feed!G1006</f>
        <v>Gandhi-like</v>
      </c>
      <c r="H852">
        <f>SUMPRODUCT(MID(0&amp;feed!H1006,LARGE(INDEX(ISNUMBER(--MID(feed!H1006,ROW($1:$19),1))*
ROW($1:$19),0),ROW($1:$19))+1,1)*10^ROW($1:$19)/10)</f>
        <v>0</v>
      </c>
      <c r="I852" t="str">
        <f>feed!I1006</f>
        <v>Poor</v>
      </c>
      <c r="J852">
        <f>SUMPRODUCT(MID(0&amp;feed!J1006,LARGE(INDEX(ISNUMBER(--MID(feed!J1006,ROW($1:$19),1))*
ROW($1:$19),0),ROW($1:$19))+1,1)*10^ROW($1:$19)/10)</f>
        <v>163</v>
      </c>
      <c r="K852">
        <f>SUMPRODUCT(MID(0&amp;feed!K1006,LARGE(INDEX(ISNUMBER(--MID(feed!K1006,ROW($1:$19),1))*
ROW($1:$19),0),ROW($1:$19))+1,1)*10^ROW($1:$19)/10)</f>
        <v>2</v>
      </c>
      <c r="L852">
        <f>SUMPRODUCT(MID(0&amp;feed!L1006,LARGE(INDEX(ISNUMBER(--MID(feed!L1006,ROW($1:$19),1))*
ROW($1:$19),0),ROW($1:$19))+1,1)*10^ROW($1:$19)/10)</f>
        <v>0</v>
      </c>
      <c r="M852" t="str">
        <f>feed!M1006</f>
        <v>Central Planning</v>
      </c>
      <c r="N852">
        <f>SUMPRODUCT(MID(0&amp;feed!N1006,LARGE(INDEX(ISNUMBER(--MID(feed!N1006,ROW($1:$5),1))*
ROW($1:$5),0),ROW($1:$5))+1,1)*10^ROW($1:$5)/10)</f>
        <v>356</v>
      </c>
      <c r="O852">
        <f>SUMPRODUCT(MID(0&amp;feed!O1006,LARGE(INDEX(ISNUMBER(--MID(feed!O1006,ROW($1:$5),1))*
ROW($1:$5),0),ROW($1:$5))+1,1)*10^ROW($1:$5)/10)</f>
        <v>0</v>
      </c>
      <c r="P852" t="str">
        <f>feed!P1006</f>
        <v>Untapped</v>
      </c>
      <c r="Q852">
        <f>IF(P852=0,40, IF(P852="Depleted",0, IF(P852="Near Depletion",10, IF(P852="Plentiful",70, IF(P852="Untapped",90,"Error")))))</f>
        <v>90</v>
      </c>
      <c r="R852" t="str">
        <f>feed!Q1006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feed!R1006</f>
        <v>Pacific Rim</v>
      </c>
      <c r="U852" t="str">
        <f>feed!S1006</f>
        <v>Neutral</v>
      </c>
      <c r="V852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852" t="str">
        <f>feed!U1006</f>
        <v>http://blocgame.com/stats.php?id=65529</v>
      </c>
      <c r="X852" s="4">
        <f>SUMPRODUCT(MID(0&amp;feed!V1006,LARGE(INDEX(ISNUMBER(--MID(feed!V1006,ROW($1:$5),1))*
ROW($1:$5),0),ROW($1:$5))+1,1)*10^ROW($1:$5)/10)</f>
        <v>0</v>
      </c>
      <c r="Y852">
        <f>feed!W1006</f>
        <v>0</v>
      </c>
      <c r="Z852" s="4">
        <f>V852-H852*750-K852*375-L852*375</f>
        <v>19250</v>
      </c>
      <c r="AA852" s="8">
        <f>V852/N852</f>
        <v>56.179775280898873</v>
      </c>
      <c r="AB852" s="4">
        <f>N852/6</f>
        <v>59.333333333333336</v>
      </c>
      <c r="AC852" s="4">
        <f>V852/6</f>
        <v>3333.3333333333335</v>
      </c>
    </row>
    <row r="853" spans="1:29" hidden="1" x14ac:dyDescent="0.25">
      <c r="A853" t="str">
        <f>feed!A968</f>
        <v>Louisiana</v>
      </c>
      <c r="B853" t="str">
        <f>feed!B968</f>
        <v>King Babin I</v>
      </c>
      <c r="C853">
        <f>feed!C968</f>
        <v>0</v>
      </c>
      <c r="D853">
        <f>SUMPRODUCT(MID(0&amp;feed!D968,LARGE(INDEX(ISNUMBER(--MID(feed!D968,ROW($1:$19),1))*
ROW($1:$19),0),ROW($1:$19))+1,1)*10^ROW($1:$19)/10)</f>
        <v>20</v>
      </c>
      <c r="E853">
        <f>SUMPRODUCT(MID(0&amp;feed!E968,LARGE(INDEX(ISNUMBER(--MID(feed!E968,ROW($1:$19),1))*
ROW($1:$19),0),ROW($1:$19))+1,1)*10^ROW($1:$19)/10)</f>
        <v>0</v>
      </c>
      <c r="F853" t="str">
        <f>feed!F968</f>
        <v>Finest of the 19th century</v>
      </c>
      <c r="G853" t="str">
        <f>feed!G968</f>
        <v>Gandhi-like</v>
      </c>
      <c r="H853">
        <f>SUMPRODUCT(MID(0&amp;feed!H968,LARGE(INDEX(ISNUMBER(--MID(feed!H968,ROW($1:$19),1))*
ROW($1:$19),0),ROW($1:$19))+1,1)*10^ROW($1:$19)/10)</f>
        <v>0</v>
      </c>
      <c r="I853" t="str">
        <f>feed!I968</f>
        <v>Standard</v>
      </c>
      <c r="J853">
        <f>SUMPRODUCT(MID(0&amp;feed!J968,LARGE(INDEX(ISNUMBER(--MID(feed!J968,ROW($1:$19),1))*
ROW($1:$19),0),ROW($1:$19))+1,1)*10^ROW($1:$19)/10)</f>
        <v>163</v>
      </c>
      <c r="K853">
        <f>SUMPRODUCT(MID(0&amp;feed!K968,LARGE(INDEX(ISNUMBER(--MID(feed!K968,ROW($1:$19),1))*
ROW($1:$19),0),ROW($1:$19))+1,1)*10^ROW($1:$19)/10)</f>
        <v>2</v>
      </c>
      <c r="L853">
        <f>SUMPRODUCT(MID(0&amp;feed!L968,LARGE(INDEX(ISNUMBER(--MID(feed!L968,ROW($1:$19),1))*
ROW($1:$19),0),ROW($1:$19))+1,1)*10^ROW($1:$19)/10)</f>
        <v>0</v>
      </c>
      <c r="M853" t="str">
        <f>feed!M968</f>
        <v>Central Planning</v>
      </c>
      <c r="N853">
        <f>SUMPRODUCT(MID(0&amp;feed!N968,LARGE(INDEX(ISNUMBER(--MID(feed!N968,ROW($1:$5),1))*
ROW($1:$5),0),ROW($1:$5))+1,1)*10^ROW($1:$5)/10)</f>
        <v>383</v>
      </c>
      <c r="O853">
        <f>SUMPRODUCT(MID(0&amp;feed!O968,LARGE(INDEX(ISNUMBER(--MID(feed!O968,ROW($1:$5),1))*
ROW($1:$5),0),ROW($1:$5))+1,1)*10^ROW($1:$5)/10)</f>
        <v>0</v>
      </c>
      <c r="P853" t="str">
        <f>feed!P968</f>
        <v>Untapped</v>
      </c>
      <c r="Q853">
        <f>IF(P853=0,40, IF(P853="Depleted",0, IF(P853="Near Depletion",10, IF(P853="Plentiful",70, IF(P853="Untapped",90,"Error")))))</f>
        <v>90</v>
      </c>
      <c r="R853" t="str">
        <f>feed!Q968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feed!R968</f>
        <v>Mesoamerica</v>
      </c>
      <c r="U853" t="str">
        <f>feed!S968</f>
        <v>Neutral</v>
      </c>
      <c r="V853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853" t="str">
        <f>feed!U968</f>
        <v>http://blocgame.com/stats.php?id=65532</v>
      </c>
      <c r="X853" s="4">
        <f>SUMPRODUCT(MID(0&amp;feed!V968,LARGE(INDEX(ISNUMBER(--MID(feed!V968,ROW($1:$5),1))*
ROW($1:$5),0),ROW($1:$5))+1,1)*10^ROW($1:$5)/10)</f>
        <v>0</v>
      </c>
      <c r="Y853">
        <f>feed!W968</f>
        <v>0</v>
      </c>
      <c r="Z853" s="4">
        <f>V853-H853*750-K853*375-L853*375</f>
        <v>19250</v>
      </c>
      <c r="AA853" s="8">
        <f>V853/N853</f>
        <v>52.219321148825067</v>
      </c>
      <c r="AB853" s="4">
        <f>N853/6</f>
        <v>63.833333333333336</v>
      </c>
      <c r="AC853" s="4">
        <f>V853/6</f>
        <v>3333.3333333333335</v>
      </c>
    </row>
    <row r="854" spans="1:29" hidden="1" x14ac:dyDescent="0.25">
      <c r="A854" t="str">
        <f>feed!A1183</f>
        <v>kkkkkiyo</v>
      </c>
      <c r="B854" t="str">
        <f>feed!B1183</f>
        <v>killerkkkk</v>
      </c>
      <c r="C854">
        <f>feed!C1183</f>
        <v>0</v>
      </c>
      <c r="D854">
        <f>SUMPRODUCT(MID(0&amp;feed!D1183,LARGE(INDEX(ISNUMBER(--MID(feed!D1183,ROW($1:$19),1))*
ROW($1:$19),0),ROW($1:$19))+1,1)*10^ROW($1:$19)/10)</f>
        <v>20</v>
      </c>
      <c r="E854">
        <f>SUMPRODUCT(MID(0&amp;feed!E1183,LARGE(INDEX(ISNUMBER(--MID(feed!E1183,ROW($1:$19),1))*
ROW($1:$19),0),ROW($1:$19))+1,1)*10^ROW($1:$19)/10)</f>
        <v>0</v>
      </c>
      <c r="F854" t="str">
        <f>feed!F1183</f>
        <v>Finest of the 19th century</v>
      </c>
      <c r="G854" t="str">
        <f>feed!G1183</f>
        <v>Gandhi-like</v>
      </c>
      <c r="H854">
        <f>SUMPRODUCT(MID(0&amp;feed!H1183,LARGE(INDEX(ISNUMBER(--MID(feed!H1183,ROW($1:$19),1))*
ROW($1:$19),0),ROW($1:$19))+1,1)*10^ROW($1:$19)/10)</f>
        <v>0</v>
      </c>
      <c r="I854" t="str">
        <f>feed!I1183</f>
        <v>Poor</v>
      </c>
      <c r="J854">
        <f>SUMPRODUCT(MID(0&amp;feed!J1183,LARGE(INDEX(ISNUMBER(--MID(feed!J1183,ROW($1:$19),1))*
ROW($1:$19),0),ROW($1:$19))+1,1)*10^ROW($1:$19)/10)</f>
        <v>162</v>
      </c>
      <c r="K854">
        <f>SUMPRODUCT(MID(0&amp;feed!K1183,LARGE(INDEX(ISNUMBER(--MID(feed!K1183,ROW($1:$19),1))*
ROW($1:$19),0),ROW($1:$19))+1,1)*10^ROW($1:$19)/10)</f>
        <v>2</v>
      </c>
      <c r="L854">
        <f>SUMPRODUCT(MID(0&amp;feed!L1183,LARGE(INDEX(ISNUMBER(--MID(feed!L1183,ROW($1:$19),1))*
ROW($1:$19),0),ROW($1:$19))+1,1)*10^ROW($1:$19)/10)</f>
        <v>0</v>
      </c>
      <c r="M854" t="str">
        <f>feed!M1183</f>
        <v>Mixed Economy</v>
      </c>
      <c r="N854">
        <f>SUMPRODUCT(MID(0&amp;feed!N1183,LARGE(INDEX(ISNUMBER(--MID(feed!N1183,ROW($1:$5),1))*
ROW($1:$5),0),ROW($1:$5))+1,1)*10^ROW($1:$5)/10)</f>
        <v>298</v>
      </c>
      <c r="O854">
        <f>SUMPRODUCT(MID(0&amp;feed!O1183,LARGE(INDEX(ISNUMBER(--MID(feed!O1183,ROW($1:$5),1))*
ROW($1:$5),0),ROW($1:$5))+1,1)*10^ROW($1:$5)/10)</f>
        <v>0</v>
      </c>
      <c r="P854" t="str">
        <f>feed!P1183</f>
        <v>Untapped</v>
      </c>
      <c r="Q854">
        <f>IF(P854=0,40, IF(P854="Depleted",0, IF(P854="Near Depletion",10, IF(P854="Plentiful",70, IF(P854="Untapped",90,"Error")))))</f>
        <v>90</v>
      </c>
      <c r="R854" t="str">
        <f>feed!Q1183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feed!R1183</f>
        <v>Indochina</v>
      </c>
      <c r="U854" t="str">
        <f>feed!S1183</f>
        <v>Neutral</v>
      </c>
      <c r="V85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854" t="str">
        <f>feed!U1183</f>
        <v>http://blocgame.com/stats.php?id=65518</v>
      </c>
      <c r="X854" s="4">
        <f>SUMPRODUCT(MID(0&amp;feed!V1183,LARGE(INDEX(ISNUMBER(--MID(feed!V1183,ROW($1:$5),1))*
ROW($1:$5),0),ROW($1:$5))+1,1)*10^ROW($1:$5)/10)</f>
        <v>0</v>
      </c>
      <c r="Y854">
        <f>feed!W1183</f>
        <v>0</v>
      </c>
      <c r="Z854" s="4">
        <f>V854-H854*750-K854*375-L854*375</f>
        <v>19250</v>
      </c>
      <c r="AA854" s="8">
        <f>V854/N854</f>
        <v>67.114093959731548</v>
      </c>
      <c r="AB854" s="4">
        <f>N854/6</f>
        <v>49.666666666666664</v>
      </c>
      <c r="AC854" s="4">
        <f>V854/6</f>
        <v>3333.3333333333335</v>
      </c>
    </row>
    <row r="855" spans="1:29" hidden="1" x14ac:dyDescent="0.25">
      <c r="A855" t="str">
        <f>feed!A1185</f>
        <v>Detroia</v>
      </c>
      <c r="B855" t="str">
        <f>feed!B1185</f>
        <v>kevcheeseymac</v>
      </c>
      <c r="C855">
        <f>feed!C1185</f>
        <v>0</v>
      </c>
      <c r="D855">
        <f>SUMPRODUCT(MID(0&amp;feed!D1185,LARGE(INDEX(ISNUMBER(--MID(feed!D1185,ROW($1:$19),1))*
ROW($1:$19),0),ROW($1:$19))+1,1)*10^ROW($1:$19)/10)</f>
        <v>20</v>
      </c>
      <c r="E855">
        <f>SUMPRODUCT(MID(0&amp;feed!E1185,LARGE(INDEX(ISNUMBER(--MID(feed!E1185,ROW($1:$19),1))*
ROW($1:$19),0),ROW($1:$19))+1,1)*10^ROW($1:$19)/10)</f>
        <v>0</v>
      </c>
      <c r="F855" t="str">
        <f>feed!F1185</f>
        <v>Finest of the 19th century</v>
      </c>
      <c r="G855" t="str">
        <f>feed!G1185</f>
        <v>Gandhi-like</v>
      </c>
      <c r="H855">
        <f>SUMPRODUCT(MID(0&amp;feed!H1185,LARGE(INDEX(ISNUMBER(--MID(feed!H1185,ROW($1:$19),1))*
ROW($1:$19),0),ROW($1:$19))+1,1)*10^ROW($1:$19)/10)</f>
        <v>0</v>
      </c>
      <c r="I855" t="str">
        <f>feed!I1185</f>
        <v>Poor</v>
      </c>
      <c r="J855">
        <f>SUMPRODUCT(MID(0&amp;feed!J1185,LARGE(INDEX(ISNUMBER(--MID(feed!J1185,ROW($1:$19),1))*
ROW($1:$19),0),ROW($1:$19))+1,1)*10^ROW($1:$19)/10)</f>
        <v>162</v>
      </c>
      <c r="K855">
        <f>SUMPRODUCT(MID(0&amp;feed!K1185,LARGE(INDEX(ISNUMBER(--MID(feed!K1185,ROW($1:$19),1))*
ROW($1:$19),0),ROW($1:$19))+1,1)*10^ROW($1:$19)/10)</f>
        <v>2</v>
      </c>
      <c r="L855">
        <f>SUMPRODUCT(MID(0&amp;feed!L1185,LARGE(INDEX(ISNUMBER(--MID(feed!L1185,ROW($1:$19),1))*
ROW($1:$19),0),ROW($1:$19))+1,1)*10^ROW($1:$19)/10)</f>
        <v>0</v>
      </c>
      <c r="M855" t="str">
        <f>feed!M1185</f>
        <v>Mixed Economy</v>
      </c>
      <c r="N855">
        <f>SUMPRODUCT(MID(0&amp;feed!N1185,LARGE(INDEX(ISNUMBER(--MID(feed!N1185,ROW($1:$5),1))*
ROW($1:$5),0),ROW($1:$5))+1,1)*10^ROW($1:$5)/10)</f>
        <v>298</v>
      </c>
      <c r="O855">
        <f>SUMPRODUCT(MID(0&amp;feed!O1185,LARGE(INDEX(ISNUMBER(--MID(feed!O1185,ROW($1:$5),1))*
ROW($1:$5),0),ROW($1:$5))+1,1)*10^ROW($1:$5)/10)</f>
        <v>0</v>
      </c>
      <c r="P855" t="str">
        <f>feed!P1185</f>
        <v>Untapped</v>
      </c>
      <c r="Q855">
        <f>IF(P855=0,40, IF(P855="Depleted",0, IF(P855="Near Depletion",10, IF(P855="Plentiful",70, IF(P855="Untapped",90,"Error")))))</f>
        <v>90</v>
      </c>
      <c r="R855" t="str">
        <f>feed!Q1185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feed!R1185</f>
        <v>Southern Africa</v>
      </c>
      <c r="U855" t="str">
        <f>feed!S1185</f>
        <v>Neutral</v>
      </c>
      <c r="V85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855" t="str">
        <f>feed!U1185</f>
        <v>http://blocgame.com/stats.php?id=65536</v>
      </c>
      <c r="X855" s="4">
        <f>SUMPRODUCT(MID(0&amp;feed!V1185,LARGE(INDEX(ISNUMBER(--MID(feed!V1185,ROW($1:$5),1))*
ROW($1:$5),0),ROW($1:$5))+1,1)*10^ROW($1:$5)/10)</f>
        <v>0</v>
      </c>
      <c r="Y855">
        <f>feed!W1185</f>
        <v>0</v>
      </c>
      <c r="Z855" s="4">
        <f>V855-H855*750-K855*375-L855*375</f>
        <v>19250</v>
      </c>
      <c r="AA855" s="8">
        <f>V855/N855</f>
        <v>67.114093959731548</v>
      </c>
      <c r="AB855" s="4">
        <f>N855/6</f>
        <v>49.666666666666664</v>
      </c>
      <c r="AC855" s="4">
        <f>V855/6</f>
        <v>3333.3333333333335</v>
      </c>
    </row>
    <row r="856" spans="1:29" hidden="1" x14ac:dyDescent="0.25">
      <c r="A856" t="str">
        <f>feed!A233</f>
        <v>Free Vietnam</v>
      </c>
      <c r="B856" t="str">
        <f>feed!B233</f>
        <v>dragonexis99</v>
      </c>
      <c r="C856" t="str">
        <f>feed!C233</f>
        <v>The Federal Colonies</v>
      </c>
      <c r="D856">
        <f>SUMPRODUCT(MID(0&amp;feed!D233,LARGE(INDEX(ISNUMBER(--MID(feed!D233,ROW($1:$19),1))*
ROW($1:$19),0),ROW($1:$19))+1,1)*10^ROW($1:$19)/10)</f>
        <v>10</v>
      </c>
      <c r="E856">
        <f>SUMPRODUCT(MID(0&amp;feed!E233,LARGE(INDEX(ISNUMBER(--MID(feed!E233,ROW($1:$19),1))*
ROW($1:$19),0),ROW($1:$19))+1,1)*10^ROW($1:$19)/10)</f>
        <v>0</v>
      </c>
      <c r="F856" t="str">
        <f>feed!F233</f>
        <v>Second World War surplus</v>
      </c>
      <c r="G856" t="str">
        <f>feed!G233</f>
        <v>Gandhi-like</v>
      </c>
      <c r="H856">
        <f>SUMPRODUCT(MID(0&amp;feed!H233,LARGE(INDEX(ISNUMBER(--MID(feed!H233,ROW($1:$19),1))*
ROW($1:$19),0),ROW($1:$19))+1,1)*10^ROW($1:$19)/10)</f>
        <v>0</v>
      </c>
      <c r="I856" t="str">
        <f>feed!I233</f>
        <v>Poor</v>
      </c>
      <c r="J856">
        <f>SUMPRODUCT(MID(0&amp;feed!J233,LARGE(INDEX(ISNUMBER(--MID(feed!J233,ROW($1:$19),1))*
ROW($1:$19),0),ROW($1:$19))+1,1)*10^ROW($1:$19)/10)</f>
        <v>162</v>
      </c>
      <c r="K856">
        <f>SUMPRODUCT(MID(0&amp;feed!K233,LARGE(INDEX(ISNUMBER(--MID(feed!K233,ROW($1:$19),1))*
ROW($1:$19),0),ROW($1:$19))+1,1)*10^ROW($1:$19)/10)</f>
        <v>9</v>
      </c>
      <c r="L856">
        <f>SUMPRODUCT(MID(0&amp;feed!L233,LARGE(INDEX(ISNUMBER(--MID(feed!L233,ROW($1:$19),1))*
ROW($1:$19),0),ROW($1:$19))+1,1)*10^ROW($1:$19)/10)</f>
        <v>8</v>
      </c>
      <c r="M856" t="str">
        <f>feed!M233</f>
        <v>Central Planning</v>
      </c>
      <c r="N856">
        <f>SUMPRODUCT(MID(0&amp;feed!N233,LARGE(INDEX(ISNUMBER(--MID(feed!N233,ROW($1:$5),1))*
ROW($1:$5),0),ROW($1:$5))+1,1)*10^ROW($1:$5)/10)</f>
        <v>2388</v>
      </c>
      <c r="O856">
        <f>SUMPRODUCT(MID(0&amp;feed!O233,LARGE(INDEX(ISNUMBER(--MID(feed!O233,ROW($1:$5),1))*
ROW($1:$5),0),ROW($1:$5))+1,1)*10^ROW($1:$5)/10)</f>
        <v>8</v>
      </c>
      <c r="P856" t="str">
        <f>feed!P233</f>
        <v>Untapped</v>
      </c>
      <c r="Q856">
        <f>IF(P856=0,40, IF(P856="Depleted",0, IF(P856="Near Depletion",10, IF(P856="Plentiful",70, IF(P856="Untapped",90,"Error")))))</f>
        <v>90</v>
      </c>
      <c r="R856" t="str">
        <f>feed!Q233</f>
        <v>Somewhat Large</v>
      </c>
      <c r="S856">
        <f>IF(R856="None",0, IF(R856="Meagre",1.5, IF(R856="Small",3, IF(R856="Mediocre",4.5, IF(R856="Somewhat Large",6, IF(R856="Large",7.5, IF(R856="Powerful",9, IF(R856="Very Powerful",10,"Error"))))))))</f>
        <v>6</v>
      </c>
      <c r="T856" t="str">
        <f>feed!R233</f>
        <v>Indochina</v>
      </c>
      <c r="U856" t="str">
        <f>feed!S233</f>
        <v>Neutral</v>
      </c>
      <c r="V856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7595</v>
      </c>
      <c r="W856" t="str">
        <f>feed!U233</f>
        <v>http://blocgame.com/stats.php?id=60426</v>
      </c>
      <c r="X856" s="4">
        <f>SUMPRODUCT(MID(0&amp;feed!V233,LARGE(INDEX(ISNUMBER(--MID(feed!V233,ROW($1:$5),1))*
ROW($1:$5),0),ROW($1:$5))+1,1)*10^ROW($1:$5)/10)</f>
        <v>0</v>
      </c>
      <c r="Y856">
        <f>feed!W233</f>
        <v>0</v>
      </c>
      <c r="Z856" s="4">
        <f>V856-H856*750-K856*375-L856*375</f>
        <v>1220</v>
      </c>
      <c r="AA856" s="8">
        <f>V856/N856</f>
        <v>3.1804857621440537</v>
      </c>
      <c r="AB856" s="4">
        <f>N856/6</f>
        <v>398</v>
      </c>
      <c r="AC856" s="4">
        <f>V856/6</f>
        <v>1265.8333333333333</v>
      </c>
    </row>
    <row r="857" spans="1:29" hidden="1" x14ac:dyDescent="0.25">
      <c r="A857" t="str">
        <f>feed!A1178</f>
        <v>Rhodesovo</v>
      </c>
      <c r="B857" t="str">
        <f>feed!B1178</f>
        <v>Jean Latrois</v>
      </c>
      <c r="C857">
        <f>feed!C1178</f>
        <v>0</v>
      </c>
      <c r="D857">
        <f>SUMPRODUCT(MID(0&amp;feed!D1178,LARGE(INDEX(ISNUMBER(--MID(feed!D1178,ROW($1:$19),1))*
ROW($1:$19),0),ROW($1:$19))+1,1)*10^ROW($1:$19)/10)</f>
        <v>20</v>
      </c>
      <c r="E857">
        <f>SUMPRODUCT(MID(0&amp;feed!E1178,LARGE(INDEX(ISNUMBER(--MID(feed!E1178,ROW($1:$19),1))*
ROW($1:$19),0),ROW($1:$19))+1,1)*10^ROW($1:$19)/10)</f>
        <v>0</v>
      </c>
      <c r="F857" t="str">
        <f>feed!F1178</f>
        <v>Finest of the 19th century</v>
      </c>
      <c r="G857" t="str">
        <f>feed!G1178</f>
        <v>Gandhi-like</v>
      </c>
      <c r="H857">
        <f>SUMPRODUCT(MID(0&amp;feed!H1178,LARGE(INDEX(ISNUMBER(--MID(feed!H1178,ROW($1:$19),1))*
ROW($1:$19),0),ROW($1:$19))+1,1)*10^ROW($1:$19)/10)</f>
        <v>0</v>
      </c>
      <c r="I857" t="str">
        <f>feed!I1178</f>
        <v>Poor</v>
      </c>
      <c r="J857">
        <f>SUMPRODUCT(MID(0&amp;feed!J1178,LARGE(INDEX(ISNUMBER(--MID(feed!J1178,ROW($1:$19),1))*
ROW($1:$19),0),ROW($1:$19))+1,1)*10^ROW($1:$19)/10)</f>
        <v>161</v>
      </c>
      <c r="K857">
        <f>SUMPRODUCT(MID(0&amp;feed!K1178,LARGE(INDEX(ISNUMBER(--MID(feed!K1178,ROW($1:$19),1))*
ROW($1:$19),0),ROW($1:$19))+1,1)*10^ROW($1:$19)/10)</f>
        <v>2</v>
      </c>
      <c r="L857">
        <f>SUMPRODUCT(MID(0&amp;feed!L1178,LARGE(INDEX(ISNUMBER(--MID(feed!L1178,ROW($1:$19),1))*
ROW($1:$19),0),ROW($1:$19))+1,1)*10^ROW($1:$19)/10)</f>
        <v>0</v>
      </c>
      <c r="M857" t="str">
        <f>feed!M1178</f>
        <v>Mixed Economy</v>
      </c>
      <c r="N857">
        <f>SUMPRODUCT(MID(0&amp;feed!N1178,LARGE(INDEX(ISNUMBER(--MID(feed!N1178,ROW($1:$5),1))*
ROW($1:$5),0),ROW($1:$5))+1,1)*10^ROW($1:$5)/10)</f>
        <v>298</v>
      </c>
      <c r="O857">
        <f>SUMPRODUCT(MID(0&amp;feed!O1178,LARGE(INDEX(ISNUMBER(--MID(feed!O1178,ROW($1:$5),1))*
ROW($1:$5),0),ROW($1:$5))+1,1)*10^ROW($1:$5)/10)</f>
        <v>0</v>
      </c>
      <c r="P857" t="str">
        <f>feed!P1178</f>
        <v>Untapped</v>
      </c>
      <c r="Q857">
        <f>IF(P857=0,40, IF(P857="Depleted",0, IF(P857="Near Depletion",10, IF(P857="Plentiful",70, IF(P857="Untapped",90,"Error")))))</f>
        <v>90</v>
      </c>
      <c r="R857" t="str">
        <f>feed!Q1178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feed!R1178</f>
        <v>Southern Africa</v>
      </c>
      <c r="U857" t="str">
        <f>feed!S1178</f>
        <v>Neutral</v>
      </c>
      <c r="V857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857" t="str">
        <f>feed!U1178</f>
        <v>http://blocgame.com/stats.php?id=55524</v>
      </c>
      <c r="X857" s="4">
        <f>SUMPRODUCT(MID(0&amp;feed!V1178,LARGE(INDEX(ISNUMBER(--MID(feed!V1178,ROW($1:$5),1))*
ROW($1:$5),0),ROW($1:$5))+1,1)*10^ROW($1:$5)/10)</f>
        <v>0</v>
      </c>
      <c r="Y857">
        <f>feed!W1178</f>
        <v>0</v>
      </c>
      <c r="Z857" s="4">
        <f>V857-H857*750-K857*375-L857*375</f>
        <v>19250</v>
      </c>
      <c r="AA857" s="8">
        <f>V857/N857</f>
        <v>67.114093959731548</v>
      </c>
      <c r="AB857" s="4">
        <f>N857/6</f>
        <v>49.666666666666664</v>
      </c>
      <c r="AC857" s="4">
        <f>V857/6</f>
        <v>3333.3333333333335</v>
      </c>
    </row>
    <row r="858" spans="1:29" hidden="1" x14ac:dyDescent="0.25">
      <c r="A858" t="str">
        <f>feed!A875</f>
        <v>Daronsha</v>
      </c>
      <c r="B858" t="str">
        <f>feed!B875</f>
        <v>tiger_swami</v>
      </c>
      <c r="C858">
        <f>feed!C875</f>
        <v>0</v>
      </c>
      <c r="D858">
        <f>SUMPRODUCT(MID(0&amp;feed!D875,LARGE(INDEX(ISNUMBER(--MID(feed!D875,ROW($1:$19),1))*
ROW($1:$19),0),ROW($1:$19))+1,1)*10^ROW($1:$19)/10)</f>
        <v>16</v>
      </c>
      <c r="E858">
        <f>SUMPRODUCT(MID(0&amp;feed!E875,LARGE(INDEX(ISNUMBER(--MID(feed!E875,ROW($1:$19),1))*
ROW($1:$19),0),ROW($1:$19))+1,1)*10^ROW($1:$19)/10)</f>
        <v>0</v>
      </c>
      <c r="F858" t="str">
        <f>feed!F875</f>
        <v>Finest of the 19th century</v>
      </c>
      <c r="G858" t="str">
        <f>feed!G875</f>
        <v>Gandhi-like</v>
      </c>
      <c r="H858">
        <f>SUMPRODUCT(MID(0&amp;feed!H875,LARGE(INDEX(ISNUMBER(--MID(feed!H875,ROW($1:$19),1))*
ROW($1:$19),0),ROW($1:$19))+1,1)*10^ROW($1:$19)/10)</f>
        <v>0</v>
      </c>
      <c r="I858" t="str">
        <f>feed!I875</f>
        <v>Poor</v>
      </c>
      <c r="J858">
        <f>SUMPRODUCT(MID(0&amp;feed!J875,LARGE(INDEX(ISNUMBER(--MID(feed!J875,ROW($1:$19),1))*
ROW($1:$19),0),ROW($1:$19))+1,1)*10^ROW($1:$19)/10)</f>
        <v>160</v>
      </c>
      <c r="K858">
        <f>SUMPRODUCT(MID(0&amp;feed!K875,LARGE(INDEX(ISNUMBER(--MID(feed!K875,ROW($1:$19),1))*
ROW($1:$19),0),ROW($1:$19))+1,1)*10^ROW($1:$19)/10)</f>
        <v>2</v>
      </c>
      <c r="L858">
        <f>SUMPRODUCT(MID(0&amp;feed!L875,LARGE(INDEX(ISNUMBER(--MID(feed!L875,ROW($1:$19),1))*
ROW($1:$19),0),ROW($1:$19))+1,1)*10^ROW($1:$19)/10)</f>
        <v>2</v>
      </c>
      <c r="M858" t="str">
        <f>feed!M875</f>
        <v>Mixed Economy</v>
      </c>
      <c r="N858">
        <f>SUMPRODUCT(MID(0&amp;feed!N875,LARGE(INDEX(ISNUMBER(--MID(feed!N875,ROW($1:$5),1))*
ROW($1:$5),0),ROW($1:$5))+1,1)*10^ROW($1:$5)/10)</f>
        <v>475</v>
      </c>
      <c r="O858">
        <f>SUMPRODUCT(MID(0&amp;feed!O875,LARGE(INDEX(ISNUMBER(--MID(feed!O875,ROW($1:$5),1))*
ROW($1:$5),0),ROW($1:$5))+1,1)*10^ROW($1:$5)/10)</f>
        <v>4087</v>
      </c>
      <c r="P858" t="str">
        <f>feed!P875</f>
        <v>Untapped</v>
      </c>
      <c r="Q858">
        <f>IF(P858=0,40, IF(P858="Depleted",0, IF(P858="Near Depletion",10, IF(P858="Plentiful",70, IF(P858="Untapped",90,"Error")))))</f>
        <v>90</v>
      </c>
      <c r="R858" t="str">
        <f>feed!Q875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feed!R875</f>
        <v>Arabia</v>
      </c>
      <c r="U858" t="str">
        <f>feed!S875</f>
        <v>Neutral</v>
      </c>
      <c r="V85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58" t="str">
        <f>feed!U875</f>
        <v>http://blocgame.com/stats.php?id=65538</v>
      </c>
      <c r="X858" s="4">
        <f>SUMPRODUCT(MID(0&amp;feed!V875,LARGE(INDEX(ISNUMBER(--MID(feed!V875,ROW($1:$5),1))*
ROW($1:$5),0),ROW($1:$5))+1,1)*10^ROW($1:$5)/10)</f>
        <v>0</v>
      </c>
      <c r="Y858">
        <f>feed!W875</f>
        <v>0</v>
      </c>
      <c r="Z858" s="4">
        <f>V858-H858*750-K858*375-L858*375</f>
        <v>18500</v>
      </c>
      <c r="AA858" s="8">
        <f>V858/N858</f>
        <v>42.10526315789474</v>
      </c>
      <c r="AB858" s="4">
        <f>N858/6</f>
        <v>79.166666666666671</v>
      </c>
      <c r="AC858" s="4">
        <f>V858/6</f>
        <v>3333.3333333333335</v>
      </c>
    </row>
    <row r="859" spans="1:29" hidden="1" x14ac:dyDescent="0.25">
      <c r="A859" t="str">
        <f>feed!A1186</f>
        <v>Staetes</v>
      </c>
      <c r="B859" t="str">
        <f>feed!B1186</f>
        <v>Beatlesfanatic</v>
      </c>
      <c r="C859">
        <f>feed!C1186</f>
        <v>0</v>
      </c>
      <c r="D859">
        <f>SUMPRODUCT(MID(0&amp;feed!D1186,LARGE(INDEX(ISNUMBER(--MID(feed!D1186,ROW($1:$19),1))*
ROW($1:$19),0),ROW($1:$19))+1,1)*10^ROW($1:$19)/10)</f>
        <v>20</v>
      </c>
      <c r="E859">
        <f>SUMPRODUCT(MID(0&amp;feed!E1186,LARGE(INDEX(ISNUMBER(--MID(feed!E1186,ROW($1:$19),1))*
ROW($1:$19),0),ROW($1:$19))+1,1)*10^ROW($1:$19)/10)</f>
        <v>0</v>
      </c>
      <c r="F859" t="str">
        <f>feed!F1186</f>
        <v>Finest of the 19th century</v>
      </c>
      <c r="G859" t="str">
        <f>feed!G1186</f>
        <v>Gandhi-like</v>
      </c>
      <c r="H859">
        <f>SUMPRODUCT(MID(0&amp;feed!H1186,LARGE(INDEX(ISNUMBER(--MID(feed!H1186,ROW($1:$19),1))*
ROW($1:$19),0),ROW($1:$19))+1,1)*10^ROW($1:$19)/10)</f>
        <v>0</v>
      </c>
      <c r="I859" t="str">
        <f>feed!I1186</f>
        <v>Poor</v>
      </c>
      <c r="J859">
        <f>SUMPRODUCT(MID(0&amp;feed!J1186,LARGE(INDEX(ISNUMBER(--MID(feed!J1186,ROW($1:$19),1))*
ROW($1:$19),0),ROW($1:$19))+1,1)*10^ROW($1:$19)/10)</f>
        <v>159</v>
      </c>
      <c r="K859">
        <f>SUMPRODUCT(MID(0&amp;feed!K1186,LARGE(INDEX(ISNUMBER(--MID(feed!K1186,ROW($1:$19),1))*
ROW($1:$19),0),ROW($1:$19))+1,1)*10^ROW($1:$19)/10)</f>
        <v>3</v>
      </c>
      <c r="L859">
        <f>SUMPRODUCT(MID(0&amp;feed!L1186,LARGE(INDEX(ISNUMBER(--MID(feed!L1186,ROW($1:$19),1))*
ROW($1:$19),0),ROW($1:$19))+1,1)*10^ROW($1:$19)/10)</f>
        <v>0</v>
      </c>
      <c r="M859" t="str">
        <f>feed!M1186</f>
        <v>Mixed Economy</v>
      </c>
      <c r="N859">
        <f>SUMPRODUCT(MID(0&amp;feed!N1186,LARGE(INDEX(ISNUMBER(--MID(feed!N1186,ROW($1:$5),1))*
ROW($1:$5),0),ROW($1:$5))+1,1)*10^ROW($1:$5)/10)</f>
        <v>298</v>
      </c>
      <c r="O859">
        <f>SUMPRODUCT(MID(0&amp;feed!O1186,LARGE(INDEX(ISNUMBER(--MID(feed!O1186,ROW($1:$5),1))*
ROW($1:$5),0),ROW($1:$5))+1,1)*10^ROW($1:$5)/10)</f>
        <v>0</v>
      </c>
      <c r="P859" t="str">
        <f>feed!P1186</f>
        <v>Untapped</v>
      </c>
      <c r="Q859">
        <f>IF(P859=0,40, IF(P859="Depleted",0, IF(P859="Near Depletion",10, IF(P859="Plentiful",70, IF(P859="Untapped",90,"Error")))))</f>
        <v>90</v>
      </c>
      <c r="R859" t="str">
        <f>feed!Q1186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feed!R1186</f>
        <v>China</v>
      </c>
      <c r="U859" t="str">
        <f>feed!S1186</f>
        <v>Neutral</v>
      </c>
      <c r="V85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859" t="str">
        <f>feed!U1186</f>
        <v>http://blocgame.com/stats.php?id=65540</v>
      </c>
      <c r="X859" s="4">
        <f>SUMPRODUCT(MID(0&amp;feed!V1186,LARGE(INDEX(ISNUMBER(--MID(feed!V1186,ROW($1:$5),1))*
ROW($1:$5),0),ROW($1:$5))+1,1)*10^ROW($1:$5)/10)</f>
        <v>0</v>
      </c>
      <c r="Y859">
        <f>feed!W1186</f>
        <v>0</v>
      </c>
      <c r="Z859" s="4">
        <f>V859-H859*750-K859*375-L859*375</f>
        <v>18875</v>
      </c>
      <c r="AA859" s="8">
        <f>V859/N859</f>
        <v>67.114093959731548</v>
      </c>
      <c r="AB859" s="4">
        <f>N859/6</f>
        <v>49.666666666666664</v>
      </c>
      <c r="AC859" s="4">
        <f>V859/6</f>
        <v>3333.3333333333335</v>
      </c>
    </row>
    <row r="860" spans="1:29" hidden="1" x14ac:dyDescent="0.25">
      <c r="A860" t="str">
        <f>feed!A955</f>
        <v>Little Cayman</v>
      </c>
      <c r="B860" t="str">
        <f>feed!B955</f>
        <v>chairman_chao</v>
      </c>
      <c r="C860">
        <f>feed!C955</f>
        <v>0</v>
      </c>
      <c r="D860">
        <f>SUMPRODUCT(MID(0&amp;feed!D955,LARGE(INDEX(ISNUMBER(--MID(feed!D955,ROW($1:$19),1))*
ROW($1:$19),0),ROW($1:$19))+1,1)*10^ROW($1:$19)/10)</f>
        <v>25</v>
      </c>
      <c r="E860">
        <f>SUMPRODUCT(MID(0&amp;feed!E955,LARGE(INDEX(ISNUMBER(--MID(feed!E955,ROW($1:$19),1))*
ROW($1:$19),0),ROW($1:$19))+1,1)*10^ROW($1:$19)/10)</f>
        <v>0</v>
      </c>
      <c r="F860" t="str">
        <f>feed!F955</f>
        <v>First World War surplus</v>
      </c>
      <c r="G860" t="str">
        <f>feed!G955</f>
        <v>Gandhi-like</v>
      </c>
      <c r="H860">
        <f>SUMPRODUCT(MID(0&amp;feed!H955,LARGE(INDEX(ISNUMBER(--MID(feed!H955,ROW($1:$19),1))*
ROW($1:$19),0),ROW($1:$19))+1,1)*10^ROW($1:$19)/10)</f>
        <v>0</v>
      </c>
      <c r="I860" t="str">
        <f>feed!I955</f>
        <v>Elite</v>
      </c>
      <c r="J860">
        <f>SUMPRODUCT(MID(0&amp;feed!J955,LARGE(INDEX(ISNUMBER(--MID(feed!J955,ROW($1:$19),1))*
ROW($1:$19),0),ROW($1:$19))+1,1)*10^ROW($1:$19)/10)</f>
        <v>159</v>
      </c>
      <c r="K860">
        <f>SUMPRODUCT(MID(0&amp;feed!K955,LARGE(INDEX(ISNUMBER(--MID(feed!K955,ROW($1:$19),1))*
ROW($1:$19),0),ROW($1:$19))+1,1)*10^ROW($1:$19)/10)</f>
        <v>2</v>
      </c>
      <c r="L860">
        <f>SUMPRODUCT(MID(0&amp;feed!L955,LARGE(INDEX(ISNUMBER(--MID(feed!L955,ROW($1:$19),1))*
ROW($1:$19),0),ROW($1:$19))+1,1)*10^ROW($1:$19)/10)</f>
        <v>1</v>
      </c>
      <c r="M860" t="str">
        <f>feed!M955</f>
        <v>Mixed Economy</v>
      </c>
      <c r="N860">
        <f>SUMPRODUCT(MID(0&amp;feed!N955,LARGE(INDEX(ISNUMBER(--MID(feed!N955,ROW($1:$5),1))*
ROW($1:$5),0),ROW($1:$5))+1,1)*10^ROW($1:$5)/10)</f>
        <v>394</v>
      </c>
      <c r="O860">
        <f>SUMPRODUCT(MID(0&amp;feed!O955,LARGE(INDEX(ISNUMBER(--MID(feed!O955,ROW($1:$5),1))*
ROW($1:$5),0),ROW($1:$5))+1,1)*10^ROW($1:$5)/10)</f>
        <v>1</v>
      </c>
      <c r="P860" t="str">
        <f>feed!P955</f>
        <v>Untapped</v>
      </c>
      <c r="Q860">
        <f>IF(P860=0,40, IF(P860="Depleted",0, IF(P860="Near Depletion",10, IF(P860="Plentiful",70, IF(P860="Untapped",90,"Error")))))</f>
        <v>90</v>
      </c>
      <c r="R860" t="str">
        <f>feed!Q955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feed!R955</f>
        <v>Caribbean</v>
      </c>
      <c r="U860" t="str">
        <f>feed!S955</f>
        <v>Soviet Union</v>
      </c>
      <c r="V860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860" t="str">
        <f>feed!U955</f>
        <v>http://blocgame.com/stats.php?id=65391</v>
      </c>
      <c r="X860" s="4">
        <f>SUMPRODUCT(MID(0&amp;feed!V955,LARGE(INDEX(ISNUMBER(--MID(feed!V955,ROW($1:$5),1))*
ROW($1:$5),0),ROW($1:$5))+1,1)*10^ROW($1:$5)/10)</f>
        <v>0</v>
      </c>
      <c r="Y860">
        <f>feed!W955</f>
        <v>0</v>
      </c>
      <c r="Z860" s="4">
        <f>V860-H860*750-K860*375-L860*375</f>
        <v>19273</v>
      </c>
      <c r="AA860" s="8">
        <f>V860/N860</f>
        <v>51.771573604060912</v>
      </c>
      <c r="AB860" s="4">
        <f>N860/6</f>
        <v>65.666666666666671</v>
      </c>
      <c r="AC860" s="4">
        <f>V860/6</f>
        <v>3399.6666666666665</v>
      </c>
    </row>
    <row r="861" spans="1:29" hidden="1" x14ac:dyDescent="0.25">
      <c r="A861" t="str">
        <f>feed!A1035</f>
        <v>Italian-Egypt</v>
      </c>
      <c r="B861" t="str">
        <f>feed!B1035</f>
        <v>KingDMV</v>
      </c>
      <c r="C861" t="str">
        <f>feed!C1035</f>
        <v>United DC States</v>
      </c>
      <c r="D861">
        <f>SUMPRODUCT(MID(0&amp;feed!D1035,LARGE(INDEX(ISNUMBER(--MID(feed!D1035,ROW($1:$19),1))*
ROW($1:$19),0),ROW($1:$19))+1,1)*10^ROW($1:$19)/10)</f>
        <v>20</v>
      </c>
      <c r="E861">
        <f>SUMPRODUCT(MID(0&amp;feed!E1035,LARGE(INDEX(ISNUMBER(--MID(feed!E1035,ROW($1:$19),1))*
ROW($1:$19),0),ROW($1:$19))+1,1)*10^ROW($1:$19)/10)</f>
        <v>0</v>
      </c>
      <c r="F861" t="str">
        <f>feed!F1035</f>
        <v>Finest of the 19th century</v>
      </c>
      <c r="G861" t="str">
        <f>feed!G1035</f>
        <v>Gandhi-like</v>
      </c>
      <c r="H861">
        <f>SUMPRODUCT(MID(0&amp;feed!H1035,LARGE(INDEX(ISNUMBER(--MID(feed!H1035,ROW($1:$19),1))*
ROW($1:$19),0),ROW($1:$19))+1,1)*10^ROW($1:$19)/10)</f>
        <v>0</v>
      </c>
      <c r="I861" t="str">
        <f>feed!I1035</f>
        <v>Poor</v>
      </c>
      <c r="J861">
        <f>SUMPRODUCT(MID(0&amp;feed!J1035,LARGE(INDEX(ISNUMBER(--MID(feed!J1035,ROW($1:$19),1))*
ROW($1:$19),0),ROW($1:$19))+1,1)*10^ROW($1:$19)/10)</f>
        <v>154</v>
      </c>
      <c r="K861">
        <f>SUMPRODUCT(MID(0&amp;feed!K1035,LARGE(INDEX(ISNUMBER(--MID(feed!K1035,ROW($1:$19),1))*
ROW($1:$19),0),ROW($1:$19))+1,1)*10^ROW($1:$19)/10)</f>
        <v>2</v>
      </c>
      <c r="L861">
        <f>SUMPRODUCT(MID(0&amp;feed!L1035,LARGE(INDEX(ISNUMBER(--MID(feed!L1035,ROW($1:$19),1))*
ROW($1:$19),0),ROW($1:$19))+1,1)*10^ROW($1:$19)/10)</f>
        <v>0</v>
      </c>
      <c r="M861" t="str">
        <f>feed!M1035</f>
        <v>Mixed Economy</v>
      </c>
      <c r="N861">
        <f>SUMPRODUCT(MID(0&amp;feed!N1035,LARGE(INDEX(ISNUMBER(--MID(feed!N1035,ROW($1:$5),1))*
ROW($1:$5),0),ROW($1:$5))+1,1)*10^ROW($1:$5)/10)</f>
        <v>341</v>
      </c>
      <c r="O861">
        <f>SUMPRODUCT(MID(0&amp;feed!O1035,LARGE(INDEX(ISNUMBER(--MID(feed!O1035,ROW($1:$5),1))*
ROW($1:$5),0),ROW($1:$5))+1,1)*10^ROW($1:$5)/10)</f>
        <v>0</v>
      </c>
      <c r="P861" t="str">
        <f>feed!P1035</f>
        <v>Untapped</v>
      </c>
      <c r="Q861">
        <f>IF(P861=0,40, IF(P861="Depleted",0, IF(P861="Near Depletion",10, IF(P861="Plentiful",70, IF(P861="Untapped",90,"Error")))))</f>
        <v>90</v>
      </c>
      <c r="R861" t="str">
        <f>feed!Q1035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feed!R1035</f>
        <v>Egypt</v>
      </c>
      <c r="U861" t="str">
        <f>feed!S1035</f>
        <v>Neutral</v>
      </c>
      <c r="V86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861" t="str">
        <f>feed!U1035</f>
        <v>http://blocgame.com/stats.php?id=65542</v>
      </c>
      <c r="X861" s="4">
        <f>SUMPRODUCT(MID(0&amp;feed!V1035,LARGE(INDEX(ISNUMBER(--MID(feed!V1035,ROW($1:$5),1))*
ROW($1:$5),0),ROW($1:$5))+1,1)*10^ROW($1:$5)/10)</f>
        <v>0</v>
      </c>
      <c r="Y861">
        <f>feed!W1035</f>
        <v>0</v>
      </c>
      <c r="Z861" s="4">
        <f>V861-H861*750-K861*375-L861*375</f>
        <v>19250</v>
      </c>
      <c r="AA861" s="8">
        <f>V861/N861</f>
        <v>58.651026392961874</v>
      </c>
      <c r="AB861" s="4">
        <f>N861/6</f>
        <v>56.833333333333336</v>
      </c>
      <c r="AC861" s="4">
        <f>V861/6</f>
        <v>3333.3333333333335</v>
      </c>
    </row>
    <row r="862" spans="1:29" x14ac:dyDescent="0.25">
      <c r="A862" t="str">
        <f>feed!A1084</f>
        <v>D.P.R.K</v>
      </c>
      <c r="B862" t="str">
        <f>feed!B1084</f>
        <v>Kim Dynasty</v>
      </c>
      <c r="C862">
        <f>feed!C1084</f>
        <v>0</v>
      </c>
      <c r="D862">
        <f>SUMPRODUCT(MID(0&amp;feed!D1084,LARGE(INDEX(ISNUMBER(--MID(feed!D1084,ROW($1:$19),1))*
ROW($1:$19),0),ROW($1:$19))+1,1)*10^ROW($1:$19)/10)</f>
        <v>25</v>
      </c>
      <c r="E862">
        <f>SUMPRODUCT(MID(0&amp;feed!E1084,LARGE(INDEX(ISNUMBER(--MID(feed!E1084,ROW($1:$19),1))*
ROW($1:$19),0),ROW($1:$19))+1,1)*10^ROW($1:$19)/10)</f>
        <v>0</v>
      </c>
      <c r="F862" t="str">
        <f>feed!F1084</f>
        <v>First World War surplus</v>
      </c>
      <c r="G862" t="str">
        <f>feed!G1084</f>
        <v>Good</v>
      </c>
      <c r="H862">
        <f>SUMPRODUCT(MID(0&amp;feed!H1084,LARGE(INDEX(ISNUMBER(--MID(feed!H1084,ROW($1:$19),1))*
ROW($1:$19),0),ROW($1:$19))+1,1)*10^ROW($1:$19)/10)</f>
        <v>0</v>
      </c>
      <c r="I862" t="str">
        <f>feed!I1084</f>
        <v>Elite</v>
      </c>
      <c r="J862">
        <f>SUMPRODUCT(MID(0&amp;feed!J1084,LARGE(INDEX(ISNUMBER(--MID(feed!J1084,ROW($1:$19),1))*
ROW($1:$19),0),ROW($1:$19))+1,1)*10^ROW($1:$19)/10)</f>
        <v>6</v>
      </c>
      <c r="K862">
        <f>SUMPRODUCT(MID(0&amp;feed!K1084,LARGE(INDEX(ISNUMBER(--MID(feed!K1084,ROW($1:$19),1))*
ROW($1:$19),0),ROW($1:$19))+1,1)*10^ROW($1:$19)/10)</f>
        <v>2</v>
      </c>
      <c r="L862">
        <f>SUMPRODUCT(MID(0&amp;feed!L1084,LARGE(INDEX(ISNUMBER(--MID(feed!L1084,ROW($1:$19),1))*
ROW($1:$19),0),ROW($1:$19))+1,1)*10^ROW($1:$19)/10)</f>
        <v>0</v>
      </c>
      <c r="M862" t="str">
        <f>feed!M1084</f>
        <v>Central Planning</v>
      </c>
      <c r="N862">
        <f>SUMPRODUCT(MID(0&amp;feed!N1084,LARGE(INDEX(ISNUMBER(--MID(feed!N1084,ROW($1:$5),1))*
ROW($1:$5),0),ROW($1:$5))+1,1)*10^ROW($1:$5)/10)</f>
        <v>323</v>
      </c>
      <c r="O862">
        <f>SUMPRODUCT(MID(0&amp;feed!O1084,LARGE(INDEX(ISNUMBER(--MID(feed!O1084,ROW($1:$5),1))*
ROW($1:$5),0),ROW($1:$5))+1,1)*10^ROW($1:$5)/10)</f>
        <v>0</v>
      </c>
      <c r="P862" t="str">
        <f>feed!P1084</f>
        <v>Untapped</v>
      </c>
      <c r="Q862">
        <f>IF(P862=0,40, IF(P862="Depleted",0, IF(P862="Near Depletion",10, IF(P862="Plentiful",70, IF(P862="Untapped",90,"Error")))))</f>
        <v>90</v>
      </c>
      <c r="R862" t="str">
        <f>feed!Q1084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feed!R1084</f>
        <v>China</v>
      </c>
      <c r="U862" t="str">
        <f>feed!S1084</f>
        <v>Soviet Union</v>
      </c>
      <c r="V862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862" t="str">
        <f>feed!U1084</f>
        <v>http://blocgame.com/stats.php?id=65638</v>
      </c>
      <c r="X862" s="4">
        <f>SUMPRODUCT(MID(0&amp;feed!V1084,LARGE(INDEX(ISNUMBER(--MID(feed!V1084,ROW($1:$5),1))*
ROW($1:$5),0),ROW($1:$5))+1,1)*10^ROW($1:$5)/10)</f>
        <v>0</v>
      </c>
      <c r="Y862">
        <f>feed!W1084</f>
        <v>0</v>
      </c>
      <c r="Z862" s="4">
        <f>V862-H862*750-K862*375-L862*375</f>
        <v>19250</v>
      </c>
      <c r="AA862" s="8">
        <f>V862/N862</f>
        <v>61.919504643962846</v>
      </c>
      <c r="AB862" s="4">
        <f>N862/6</f>
        <v>53.833333333333336</v>
      </c>
      <c r="AC862" s="4">
        <f>V862/6</f>
        <v>3333.3333333333335</v>
      </c>
    </row>
    <row r="863" spans="1:29" hidden="1" x14ac:dyDescent="0.25">
      <c r="A863" t="str">
        <f>feed!A1143</f>
        <v>Akai</v>
      </c>
      <c r="B863" t="str">
        <f>feed!B1143</f>
        <v>MakaiTheMagician</v>
      </c>
      <c r="C863">
        <f>feed!C1143</f>
        <v>0</v>
      </c>
      <c r="D863">
        <f>SUMPRODUCT(MID(0&amp;feed!D1143,LARGE(INDEX(ISNUMBER(--MID(feed!D1143,ROW($1:$19),1))*
ROW($1:$19),0),ROW($1:$19))+1,1)*10^ROW($1:$19)/10)</f>
        <v>20</v>
      </c>
      <c r="E863">
        <f>SUMPRODUCT(MID(0&amp;feed!E1143,LARGE(INDEX(ISNUMBER(--MID(feed!E1143,ROW($1:$19),1))*
ROW($1:$19),0),ROW($1:$19))+1,1)*10^ROW($1:$19)/10)</f>
        <v>0</v>
      </c>
      <c r="F863" t="str">
        <f>feed!F1143</f>
        <v>Finest of the 19th century</v>
      </c>
      <c r="G863" t="str">
        <f>feed!G1143</f>
        <v>Gandhi-like</v>
      </c>
      <c r="H863">
        <f>SUMPRODUCT(MID(0&amp;feed!H1143,LARGE(INDEX(ISNUMBER(--MID(feed!H1143,ROW($1:$19),1))*
ROW($1:$19),0),ROW($1:$19))+1,1)*10^ROW($1:$19)/10)</f>
        <v>0</v>
      </c>
      <c r="I863" t="str">
        <f>feed!I1143</f>
        <v>Poor</v>
      </c>
      <c r="J863">
        <f>SUMPRODUCT(MID(0&amp;feed!J1143,LARGE(INDEX(ISNUMBER(--MID(feed!J1143,ROW($1:$19),1))*
ROW($1:$19),0),ROW($1:$19))+1,1)*10^ROW($1:$19)/10)</f>
        <v>149</v>
      </c>
      <c r="K863">
        <f>SUMPRODUCT(MID(0&amp;feed!K1143,LARGE(INDEX(ISNUMBER(--MID(feed!K1143,ROW($1:$19),1))*
ROW($1:$19),0),ROW($1:$19))+1,1)*10^ROW($1:$19)/10)</f>
        <v>2</v>
      </c>
      <c r="L863">
        <f>SUMPRODUCT(MID(0&amp;feed!L1143,LARGE(INDEX(ISNUMBER(--MID(feed!L1143,ROW($1:$19),1))*
ROW($1:$19),0),ROW($1:$19))+1,1)*10^ROW($1:$19)/10)</f>
        <v>0</v>
      </c>
      <c r="M863" t="str">
        <f>feed!M1143</f>
        <v>Free Market</v>
      </c>
      <c r="N863">
        <f>SUMPRODUCT(MID(0&amp;feed!N1143,LARGE(INDEX(ISNUMBER(--MID(feed!N1143,ROW($1:$5),1))*
ROW($1:$5),0),ROW($1:$5))+1,1)*10^ROW($1:$5)/10)</f>
        <v>309</v>
      </c>
      <c r="O863">
        <f>SUMPRODUCT(MID(0&amp;feed!O1143,LARGE(INDEX(ISNUMBER(--MID(feed!O1143,ROW($1:$5),1))*
ROW($1:$5),0),ROW($1:$5))+1,1)*10^ROW($1:$5)/10)</f>
        <v>0</v>
      </c>
      <c r="P863" t="str">
        <f>feed!P1143</f>
        <v>Untapped</v>
      </c>
      <c r="Q863">
        <f>IF(P863=0,40, IF(P863="Depleted",0, IF(P863="Near Depletion",10, IF(P863="Plentiful",70, IF(P863="Untapped",90,"Error")))))</f>
        <v>90</v>
      </c>
      <c r="R863" t="str">
        <f>feed!Q1143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feed!R1143</f>
        <v>West Africa</v>
      </c>
      <c r="U863" t="str">
        <f>feed!S1143</f>
        <v>Neutral</v>
      </c>
      <c r="V86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863" t="str">
        <f>feed!U1143</f>
        <v>http://blocgame.com/stats.php?id=65547</v>
      </c>
      <c r="X863" s="4">
        <f>SUMPRODUCT(MID(0&amp;feed!V1143,LARGE(INDEX(ISNUMBER(--MID(feed!V1143,ROW($1:$5),1))*
ROW($1:$5),0),ROW($1:$5))+1,1)*10^ROW($1:$5)/10)</f>
        <v>0</v>
      </c>
      <c r="Y863">
        <f>feed!W1143</f>
        <v>0</v>
      </c>
      <c r="Z863" s="4">
        <f>V863-H863*750-K863*375-L863*375</f>
        <v>19250</v>
      </c>
      <c r="AA863" s="8">
        <f>V863/N863</f>
        <v>64.724919093851128</v>
      </c>
      <c r="AB863" s="4">
        <f>N863/6</f>
        <v>51.5</v>
      </c>
      <c r="AC863" s="4">
        <f>V863/6</f>
        <v>3333.3333333333335</v>
      </c>
    </row>
    <row r="864" spans="1:29" hidden="1" x14ac:dyDescent="0.25">
      <c r="A864" t="str">
        <f>feed!A857</f>
        <v>lolwuts</v>
      </c>
      <c r="B864" t="str">
        <f>feed!B857</f>
        <v>mpetersen2</v>
      </c>
      <c r="C864">
        <f>feed!C857</f>
        <v>0</v>
      </c>
      <c r="D864">
        <f>SUMPRODUCT(MID(0&amp;feed!D857,LARGE(INDEX(ISNUMBER(--MID(feed!D857,ROW($1:$19),1))*
ROW($1:$19),0),ROW($1:$19))+1,1)*10^ROW($1:$19)/10)</f>
        <v>3</v>
      </c>
      <c r="E864">
        <f>SUMPRODUCT(MID(0&amp;feed!E857,LARGE(INDEX(ISNUMBER(--MID(feed!E857,ROW($1:$19),1))*
ROW($1:$19),0),ROW($1:$19))+1,1)*10^ROW($1:$19)/10)</f>
        <v>0</v>
      </c>
      <c r="F864" t="str">
        <f>feed!F857</f>
        <v>Finest of the 19th century</v>
      </c>
      <c r="G864" t="str">
        <f>feed!G857</f>
        <v>Good</v>
      </c>
      <c r="H864">
        <f>SUMPRODUCT(MID(0&amp;feed!H857,LARGE(INDEX(ISNUMBER(--MID(feed!H857,ROW($1:$19),1))*
ROW($1:$19),0),ROW($1:$19))+1,1)*10^ROW($1:$19)/10)</f>
        <v>0</v>
      </c>
      <c r="I864" t="str">
        <f>feed!I857</f>
        <v>Undisciplined Rabble</v>
      </c>
      <c r="J864">
        <f>SUMPRODUCT(MID(0&amp;feed!J857,LARGE(INDEX(ISNUMBER(--MID(feed!J857,ROW($1:$19),1))*
ROW($1:$19),0),ROW($1:$19))+1,1)*10^ROW($1:$19)/10)</f>
        <v>148</v>
      </c>
      <c r="K864">
        <f>SUMPRODUCT(MID(0&amp;feed!K857,LARGE(INDEX(ISNUMBER(--MID(feed!K857,ROW($1:$19),1))*
ROW($1:$19),0),ROW($1:$19))+1,1)*10^ROW($1:$19)/10)</f>
        <v>2</v>
      </c>
      <c r="L864">
        <f>SUMPRODUCT(MID(0&amp;feed!L857,LARGE(INDEX(ISNUMBER(--MID(feed!L857,ROW($1:$19),1))*
ROW($1:$19),0),ROW($1:$19))+1,1)*10^ROW($1:$19)/10)</f>
        <v>0</v>
      </c>
      <c r="M864" t="str">
        <f>feed!M857</f>
        <v>Mixed Economy</v>
      </c>
      <c r="N864">
        <f>SUMPRODUCT(MID(0&amp;feed!N857,LARGE(INDEX(ISNUMBER(--MID(feed!N857,ROW($1:$5),1))*
ROW($1:$5),0),ROW($1:$5))+1,1)*10^ROW($1:$5)/10)</f>
        <v>507</v>
      </c>
      <c r="O864">
        <f>SUMPRODUCT(MID(0&amp;feed!O857,LARGE(INDEX(ISNUMBER(--MID(feed!O857,ROW($1:$5),1))*
ROW($1:$5),0),ROW($1:$5))+1,1)*10^ROW($1:$5)/10)</f>
        <v>30</v>
      </c>
      <c r="P864" t="str">
        <f>feed!P857</f>
        <v>Untapped</v>
      </c>
      <c r="Q864">
        <f>IF(P864=0,40, IF(P864="Depleted",0, IF(P864="Near Depletion",10, IF(P864="Plentiful",70, IF(P864="Untapped",90,"Error")))))</f>
        <v>90</v>
      </c>
      <c r="R864" t="str">
        <f>feed!Q857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feed!R857</f>
        <v>Southern Africa</v>
      </c>
      <c r="U864" t="str">
        <f>feed!S857</f>
        <v>Neutral</v>
      </c>
      <c r="V86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64" t="str">
        <f>feed!U857</f>
        <v>http://blocgame.com/stats.php?id=64704</v>
      </c>
      <c r="X864" s="4">
        <f>SUMPRODUCT(MID(0&amp;feed!V857,LARGE(INDEX(ISNUMBER(--MID(feed!V857,ROW($1:$5),1))*
ROW($1:$5),0),ROW($1:$5))+1,1)*10^ROW($1:$5)/10)</f>
        <v>0</v>
      </c>
      <c r="Y864">
        <f>feed!W857</f>
        <v>0</v>
      </c>
      <c r="Z864" s="4">
        <f>V864-H864*750-K864*375-L864*375</f>
        <v>14461</v>
      </c>
      <c r="AA864" s="8">
        <f>V864/N864</f>
        <v>30.00197238658777</v>
      </c>
      <c r="AB864" s="4">
        <f>N864/6</f>
        <v>84.5</v>
      </c>
      <c r="AC864" s="4">
        <f>V864/6</f>
        <v>2535.1666666666665</v>
      </c>
    </row>
    <row r="865" spans="1:29" hidden="1" x14ac:dyDescent="0.25">
      <c r="A865" t="str">
        <f>feed!A744</f>
        <v>damnbro</v>
      </c>
      <c r="B865" t="str">
        <f>feed!B744</f>
        <v>mpetersen3</v>
      </c>
      <c r="C865">
        <f>feed!C744</f>
        <v>0</v>
      </c>
      <c r="D865">
        <f>SUMPRODUCT(MID(0&amp;feed!D744,LARGE(INDEX(ISNUMBER(--MID(feed!D744,ROW($1:$19),1))*
ROW($1:$19),0),ROW($1:$19))+1,1)*10^ROW($1:$19)/10)</f>
        <v>7</v>
      </c>
      <c r="E865">
        <f>SUMPRODUCT(MID(0&amp;feed!E744,LARGE(INDEX(ISNUMBER(--MID(feed!E744,ROW($1:$19),1))*
ROW($1:$19),0),ROW($1:$19))+1,1)*10^ROW($1:$19)/10)</f>
        <v>0</v>
      </c>
      <c r="F865" t="str">
        <f>feed!F744</f>
        <v>Finest of the 19th century</v>
      </c>
      <c r="G865" t="str">
        <f>feed!G744</f>
        <v>Good</v>
      </c>
      <c r="H865">
        <f>SUMPRODUCT(MID(0&amp;feed!H744,LARGE(INDEX(ISNUMBER(--MID(feed!H744,ROW($1:$19),1))*
ROW($1:$19),0),ROW($1:$19))+1,1)*10^ROW($1:$19)/10)</f>
        <v>0</v>
      </c>
      <c r="I865" t="str">
        <f>feed!I744</f>
        <v>Undisciplined Rabble</v>
      </c>
      <c r="J865">
        <f>SUMPRODUCT(MID(0&amp;feed!J744,LARGE(INDEX(ISNUMBER(--MID(feed!J744,ROW($1:$19),1))*
ROW($1:$19),0),ROW($1:$19))+1,1)*10^ROW($1:$19)/10)</f>
        <v>148</v>
      </c>
      <c r="K865">
        <f>SUMPRODUCT(MID(0&amp;feed!K744,LARGE(INDEX(ISNUMBER(--MID(feed!K744,ROW($1:$19),1))*
ROW($1:$19),0),ROW($1:$19))+1,1)*10^ROW($1:$19)/10)</f>
        <v>2</v>
      </c>
      <c r="L865">
        <f>SUMPRODUCT(MID(0&amp;feed!L744,LARGE(INDEX(ISNUMBER(--MID(feed!L744,ROW($1:$19),1))*
ROW($1:$19),0),ROW($1:$19))+1,1)*10^ROW($1:$19)/10)</f>
        <v>0</v>
      </c>
      <c r="M865" t="str">
        <f>feed!M744</f>
        <v>Mixed Economy</v>
      </c>
      <c r="N865">
        <f>SUMPRODUCT(MID(0&amp;feed!N744,LARGE(INDEX(ISNUMBER(--MID(feed!N744,ROW($1:$5),1))*
ROW($1:$5),0),ROW($1:$5))+1,1)*10^ROW($1:$5)/10)</f>
        <v>701</v>
      </c>
      <c r="O865">
        <f>SUMPRODUCT(MID(0&amp;feed!O744,LARGE(INDEX(ISNUMBER(--MID(feed!O744,ROW($1:$5),1))*
ROW($1:$5),0),ROW($1:$5))+1,1)*10^ROW($1:$5)/10)</f>
        <v>0</v>
      </c>
      <c r="P865" t="str">
        <f>feed!P744</f>
        <v>Untapped</v>
      </c>
      <c r="Q865">
        <f>IF(P865=0,40, IF(P865="Depleted",0, IF(P865="Near Depletion",10, IF(P865="Plentiful",70, IF(P865="Untapped",90,"Error")))))</f>
        <v>90</v>
      </c>
      <c r="R865" t="str">
        <f>feed!Q744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feed!R744</f>
        <v>Southern Africa</v>
      </c>
      <c r="U865" t="str">
        <f>feed!S744</f>
        <v>Neutral</v>
      </c>
      <c r="V86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15025</v>
      </c>
      <c r="W865" t="str">
        <f>feed!U744</f>
        <v>http://blocgame.com/stats.php?id=64705</v>
      </c>
      <c r="X865" s="4">
        <f>SUMPRODUCT(MID(0&amp;feed!V744,LARGE(INDEX(ISNUMBER(--MID(feed!V744,ROW($1:$5),1))*
ROW($1:$5),0),ROW($1:$5))+1,1)*10^ROW($1:$5)/10)</f>
        <v>0</v>
      </c>
      <c r="Y865">
        <f>feed!W744</f>
        <v>0</v>
      </c>
      <c r="Z865" s="4">
        <f>V865-H865*750-K865*375-L865*375</f>
        <v>14275</v>
      </c>
      <c r="AA865" s="8">
        <f>V865/N865</f>
        <v>21.433666191155492</v>
      </c>
      <c r="AB865" s="4">
        <f>N865/6</f>
        <v>116.83333333333333</v>
      </c>
      <c r="AC865" s="4">
        <f>V865/6</f>
        <v>2504.1666666666665</v>
      </c>
    </row>
    <row r="866" spans="1:29" hidden="1" x14ac:dyDescent="0.25">
      <c r="A866" t="str">
        <f>feed!A890</f>
        <v>SomaliFarmers</v>
      </c>
      <c r="B866" t="str">
        <f>feed!B890</f>
        <v>dynastylord</v>
      </c>
      <c r="C866">
        <f>feed!C890</f>
        <v>0</v>
      </c>
      <c r="D866">
        <f>SUMPRODUCT(MID(0&amp;feed!D890,LARGE(INDEX(ISNUMBER(--MID(feed!D890,ROW($1:$19),1))*
ROW($1:$19),0),ROW($1:$19))+1,1)*10^ROW($1:$19)/10)</f>
        <v>5</v>
      </c>
      <c r="E866">
        <f>SUMPRODUCT(MID(0&amp;feed!E890,LARGE(INDEX(ISNUMBER(--MID(feed!E890,ROW($1:$19),1))*
ROW($1:$19),0),ROW($1:$19))+1,1)*10^ROW($1:$19)/10)</f>
        <v>0</v>
      </c>
      <c r="F866" t="str">
        <f>feed!F890</f>
        <v>First World War surplus</v>
      </c>
      <c r="G866" t="str">
        <f>feed!G890</f>
        <v>Questionable</v>
      </c>
      <c r="H866">
        <f>SUMPRODUCT(MID(0&amp;feed!H890,LARGE(INDEX(ISNUMBER(--MID(feed!H890,ROW($1:$19),1))*
ROW($1:$19),0),ROW($1:$19))+1,1)*10^ROW($1:$19)/10)</f>
        <v>0</v>
      </c>
      <c r="I866" t="str">
        <f>feed!I890</f>
        <v>Undisciplined Rabble</v>
      </c>
      <c r="J866">
        <f>SUMPRODUCT(MID(0&amp;feed!J890,LARGE(INDEX(ISNUMBER(--MID(feed!J890,ROW($1:$19),1))*
ROW($1:$19),0),ROW($1:$19))+1,1)*10^ROW($1:$19)/10)</f>
        <v>148</v>
      </c>
      <c r="K866">
        <f>SUMPRODUCT(MID(0&amp;feed!K890,LARGE(INDEX(ISNUMBER(--MID(feed!K890,ROW($1:$19),1))*
ROW($1:$19),0),ROW($1:$19))+1,1)*10^ROW($1:$19)/10)</f>
        <v>3</v>
      </c>
      <c r="L866">
        <f>SUMPRODUCT(MID(0&amp;feed!L890,LARGE(INDEX(ISNUMBER(--MID(feed!L890,ROW($1:$19),1))*
ROW($1:$19),0),ROW($1:$19))+1,1)*10^ROW($1:$19)/10)</f>
        <v>0</v>
      </c>
      <c r="M866" t="str">
        <f>feed!M890</f>
        <v>Mixed Economy</v>
      </c>
      <c r="N866">
        <f>SUMPRODUCT(MID(0&amp;feed!N890,LARGE(INDEX(ISNUMBER(--MID(feed!N890,ROW($1:$5),1))*
ROW($1:$5),0),ROW($1:$5))+1,1)*10^ROW($1:$5)/10)</f>
        <v>454</v>
      </c>
      <c r="O866">
        <f>SUMPRODUCT(MID(0&amp;feed!O890,LARGE(INDEX(ISNUMBER(--MID(feed!O890,ROW($1:$5),1))*
ROW($1:$5),0),ROW($1:$5))+1,1)*10^ROW($1:$5)/10)</f>
        <v>0</v>
      </c>
      <c r="P866" t="str">
        <f>feed!P890</f>
        <v>Untapped</v>
      </c>
      <c r="Q866">
        <f>IF(P866=0,40, IF(P866="Depleted",0, IF(P866="Near Depletion",10, IF(P866="Plentiful",70, IF(P866="Untapped",90,"Error")))))</f>
        <v>90</v>
      </c>
      <c r="R866" t="str">
        <f>feed!Q890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feed!R890</f>
        <v>Congo</v>
      </c>
      <c r="U866" t="str">
        <f>feed!S890</f>
        <v>Neutral</v>
      </c>
      <c r="V86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866" t="str">
        <f>feed!U890</f>
        <v>http://blocgame.com/stats.php?id=64225</v>
      </c>
      <c r="X866" s="4">
        <f>SUMPRODUCT(MID(0&amp;feed!V890,LARGE(INDEX(ISNUMBER(--MID(feed!V890,ROW($1:$5),1))*
ROW($1:$5),0),ROW($1:$5))+1,1)*10^ROW($1:$5)/10)</f>
        <v>0</v>
      </c>
      <c r="Y866">
        <f>feed!W890</f>
        <v>0</v>
      </c>
      <c r="Z866" s="4">
        <f>V866-H866*750-K866*375-L866*375</f>
        <v>6150</v>
      </c>
      <c r="AA866" s="8">
        <f>V866/N866</f>
        <v>16.024229074889867</v>
      </c>
      <c r="AB866" s="4">
        <f>N866/6</f>
        <v>75.666666666666671</v>
      </c>
      <c r="AC866" s="4">
        <f>V866/6</f>
        <v>1212.5</v>
      </c>
    </row>
    <row r="867" spans="1:29" hidden="1" x14ac:dyDescent="0.25">
      <c r="A867" t="str">
        <f>feed!A954</f>
        <v>Sengala</v>
      </c>
      <c r="B867" t="str">
        <f>feed!B954</f>
        <v>General Tyler</v>
      </c>
      <c r="C867">
        <f>feed!C954</f>
        <v>0</v>
      </c>
      <c r="D867">
        <f>SUMPRODUCT(MID(0&amp;feed!D954,LARGE(INDEX(ISNUMBER(--MID(feed!D954,ROW($1:$19),1))*
ROW($1:$19),0),ROW($1:$19))+1,1)*10^ROW($1:$19)/10)</f>
        <v>20</v>
      </c>
      <c r="E867">
        <f>SUMPRODUCT(MID(0&amp;feed!E954,LARGE(INDEX(ISNUMBER(--MID(feed!E954,ROW($1:$19),1))*
ROW($1:$19),0),ROW($1:$19))+1,1)*10^ROW($1:$19)/10)</f>
        <v>0</v>
      </c>
      <c r="F867" t="str">
        <f>feed!F954</f>
        <v>Finest of the 19th century</v>
      </c>
      <c r="G867" t="str">
        <f>feed!G954</f>
        <v>Gandhi-like</v>
      </c>
      <c r="H867">
        <f>SUMPRODUCT(MID(0&amp;feed!H954,LARGE(INDEX(ISNUMBER(--MID(feed!H954,ROW($1:$19),1))*
ROW($1:$19),0),ROW($1:$19))+1,1)*10^ROW($1:$19)/10)</f>
        <v>0</v>
      </c>
      <c r="I867" t="str">
        <f>feed!I954</f>
        <v>Poor</v>
      </c>
      <c r="J867">
        <f>SUMPRODUCT(MID(0&amp;feed!J954,LARGE(INDEX(ISNUMBER(--MID(feed!J954,ROW($1:$19),1))*
ROW($1:$19),0),ROW($1:$19))+1,1)*10^ROW($1:$19)/10)</f>
        <v>147</v>
      </c>
      <c r="K867">
        <f>SUMPRODUCT(MID(0&amp;feed!K954,LARGE(INDEX(ISNUMBER(--MID(feed!K954,ROW($1:$19),1))*
ROW($1:$19),0),ROW($1:$19))+1,1)*10^ROW($1:$19)/10)</f>
        <v>2</v>
      </c>
      <c r="L867">
        <f>SUMPRODUCT(MID(0&amp;feed!L954,LARGE(INDEX(ISNUMBER(--MID(feed!L954,ROW($1:$19),1))*
ROW($1:$19),0),ROW($1:$19))+1,1)*10^ROW($1:$19)/10)</f>
        <v>0</v>
      </c>
      <c r="M867" t="str">
        <f>feed!M954</f>
        <v>Mixed Economy</v>
      </c>
      <c r="N867">
        <f>SUMPRODUCT(MID(0&amp;feed!N954,LARGE(INDEX(ISNUMBER(--MID(feed!N954,ROW($1:$5),1))*
ROW($1:$5),0),ROW($1:$5))+1,1)*10^ROW($1:$5)/10)</f>
        <v>395</v>
      </c>
      <c r="O867">
        <f>SUMPRODUCT(MID(0&amp;feed!O954,LARGE(INDEX(ISNUMBER(--MID(feed!O954,ROW($1:$5),1))*
ROW($1:$5),0),ROW($1:$5))+1,1)*10^ROW($1:$5)/10)</f>
        <v>0</v>
      </c>
      <c r="P867" t="str">
        <f>feed!P954</f>
        <v>Untapped</v>
      </c>
      <c r="Q867">
        <f>IF(P867=0,40, IF(P867="Depleted",0, IF(P867="Near Depletion",10, IF(P867="Plentiful",70, IF(P867="Untapped",90,"Error")))))</f>
        <v>90</v>
      </c>
      <c r="R867" t="str">
        <f>feed!Q954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feed!R954</f>
        <v>Southern Africa</v>
      </c>
      <c r="U867" t="str">
        <f>feed!S954</f>
        <v>Neutral</v>
      </c>
      <c r="V86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867" t="str">
        <f>feed!U954</f>
        <v>http://blocgame.com/stats.php?id=56035</v>
      </c>
      <c r="X867" s="4">
        <f>SUMPRODUCT(MID(0&amp;feed!V954,LARGE(INDEX(ISNUMBER(--MID(feed!V954,ROW($1:$5),1))*
ROW($1:$5),0),ROW($1:$5))+1,1)*10^ROW($1:$5)/10)</f>
        <v>0</v>
      </c>
      <c r="Y867">
        <f>feed!W954</f>
        <v>0</v>
      </c>
      <c r="Z867" s="4">
        <f>V867-H867*750-K867*375-L867*375</f>
        <v>19250</v>
      </c>
      <c r="AA867" s="8">
        <f>V867/N867</f>
        <v>50.632911392405063</v>
      </c>
      <c r="AB867" s="4">
        <f>N867/6</f>
        <v>65.833333333333329</v>
      </c>
      <c r="AC867" s="4">
        <f>V867/6</f>
        <v>3333.3333333333335</v>
      </c>
    </row>
    <row r="868" spans="1:29" hidden="1" x14ac:dyDescent="0.25">
      <c r="A868" t="str">
        <f>feed!A859</f>
        <v>Ladekiano</v>
      </c>
      <c r="B868" t="str">
        <f>feed!B859</f>
        <v>ApexSean666</v>
      </c>
      <c r="C868">
        <f>feed!C859</f>
        <v>0</v>
      </c>
      <c r="D868">
        <f>SUMPRODUCT(MID(0&amp;feed!D859,LARGE(INDEX(ISNUMBER(--MID(feed!D859,ROW($1:$19),1))*
ROW($1:$19),0),ROW($1:$19))+1,1)*10^ROW($1:$19)/10)</f>
        <v>2</v>
      </c>
      <c r="E868">
        <f>SUMPRODUCT(MID(0&amp;feed!E859,LARGE(INDEX(ISNUMBER(--MID(feed!E859,ROW($1:$19),1))*
ROW($1:$19),0),ROW($1:$19))+1,1)*10^ROW($1:$19)/10)</f>
        <v>0</v>
      </c>
      <c r="F868" t="str">
        <f>feed!F859</f>
        <v>Finest of the 19th century</v>
      </c>
      <c r="G868" t="str">
        <f>feed!G859</f>
        <v>Good</v>
      </c>
      <c r="H868">
        <f>SUMPRODUCT(MID(0&amp;feed!H859,LARGE(INDEX(ISNUMBER(--MID(feed!H859,ROW($1:$19),1))*
ROW($1:$19),0),ROW($1:$19))+1,1)*10^ROW($1:$19)/10)</f>
        <v>0</v>
      </c>
      <c r="I868" t="str">
        <f>feed!I859</f>
        <v>Good</v>
      </c>
      <c r="J868">
        <f>SUMPRODUCT(MID(0&amp;feed!J859,LARGE(INDEX(ISNUMBER(--MID(feed!J859,ROW($1:$19),1))*
ROW($1:$19),0),ROW($1:$19))+1,1)*10^ROW($1:$19)/10)</f>
        <v>146</v>
      </c>
      <c r="K868">
        <f>SUMPRODUCT(MID(0&amp;feed!K859,LARGE(INDEX(ISNUMBER(--MID(feed!K859,ROW($1:$19),1))*
ROW($1:$19),0),ROW($1:$19))+1,1)*10^ROW($1:$19)/10)</f>
        <v>2</v>
      </c>
      <c r="L868">
        <f>SUMPRODUCT(MID(0&amp;feed!L859,LARGE(INDEX(ISNUMBER(--MID(feed!L859,ROW($1:$19),1))*
ROW($1:$19),0),ROW($1:$19))+1,1)*10^ROW($1:$19)/10)</f>
        <v>0</v>
      </c>
      <c r="M868" t="str">
        <f>feed!M859</f>
        <v>Mixed Economy</v>
      </c>
      <c r="N868">
        <f>SUMPRODUCT(MID(0&amp;feed!N859,LARGE(INDEX(ISNUMBER(--MID(feed!N859,ROW($1:$5),1))*
ROW($1:$5),0),ROW($1:$5))+1,1)*10^ROW($1:$5)/10)</f>
        <v>506</v>
      </c>
      <c r="O868">
        <f>SUMPRODUCT(MID(0&amp;feed!O859,LARGE(INDEX(ISNUMBER(--MID(feed!O859,ROW($1:$5),1))*
ROW($1:$5),0),ROW($1:$5))+1,1)*10^ROW($1:$5)/10)</f>
        <v>0</v>
      </c>
      <c r="P868" t="str">
        <f>feed!P859</f>
        <v>Untapped</v>
      </c>
      <c r="Q868">
        <f>IF(P868=0,40, IF(P868="Depleted",0, IF(P868="Near Depletion",10, IF(P868="Plentiful",70, IF(P868="Untapped",90,"Error")))))</f>
        <v>90</v>
      </c>
      <c r="R868" t="str">
        <f>feed!Q859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feed!R859</f>
        <v>Mesoamerica</v>
      </c>
      <c r="U868" t="str">
        <f>feed!S859</f>
        <v>Neutral</v>
      </c>
      <c r="V868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20082</v>
      </c>
      <c r="W868" t="str">
        <f>feed!U859</f>
        <v>http://blocgame.com/stats.php?id=65097</v>
      </c>
      <c r="X868" s="4">
        <f>SUMPRODUCT(MID(0&amp;feed!V859,LARGE(INDEX(ISNUMBER(--MID(feed!V859,ROW($1:$5),1))*
ROW($1:$5),0),ROW($1:$5))+1,1)*10^ROW($1:$5)/10)</f>
        <v>0</v>
      </c>
      <c r="Y868">
        <f>feed!W859</f>
        <v>0</v>
      </c>
      <c r="Z868" s="4">
        <f>V868-H868*750-K868*375-L868*375</f>
        <v>19332</v>
      </c>
      <c r="AA868" s="8">
        <f>V868/N868</f>
        <v>39.687747035573125</v>
      </c>
      <c r="AB868" s="4">
        <f>N868/6</f>
        <v>84.333333333333329</v>
      </c>
      <c r="AC868" s="4">
        <f>V868/6</f>
        <v>3347</v>
      </c>
    </row>
    <row r="869" spans="1:29" hidden="1" x14ac:dyDescent="0.25">
      <c r="A869" t="str">
        <f>feed!A1001</f>
        <v>DFP</v>
      </c>
      <c r="B869" t="str">
        <f>feed!B1001</f>
        <v>marmik144</v>
      </c>
      <c r="C869">
        <f>feed!C1001</f>
        <v>0</v>
      </c>
      <c r="D869">
        <f>SUMPRODUCT(MID(0&amp;feed!D1001,LARGE(INDEX(ISNUMBER(--MID(feed!D1001,ROW($1:$19),1))*
ROW($1:$19),0),ROW($1:$19))+1,1)*10^ROW($1:$19)/10)</f>
        <v>20</v>
      </c>
      <c r="E869">
        <f>SUMPRODUCT(MID(0&amp;feed!E1001,LARGE(INDEX(ISNUMBER(--MID(feed!E1001,ROW($1:$19),1))*
ROW($1:$19),0),ROW($1:$19))+1,1)*10^ROW($1:$19)/10)</f>
        <v>0</v>
      </c>
      <c r="F869" t="str">
        <f>feed!F1001</f>
        <v>Finest of the 19th century</v>
      </c>
      <c r="G869" t="str">
        <f>feed!G1001</f>
        <v>Gandhi-like</v>
      </c>
      <c r="H869">
        <f>SUMPRODUCT(MID(0&amp;feed!H1001,LARGE(INDEX(ISNUMBER(--MID(feed!H1001,ROW($1:$19),1))*
ROW($1:$19),0),ROW($1:$19))+1,1)*10^ROW($1:$19)/10)</f>
        <v>0</v>
      </c>
      <c r="I869" t="str">
        <f>feed!I1001</f>
        <v>Poor</v>
      </c>
      <c r="J869">
        <f>SUMPRODUCT(MID(0&amp;feed!J1001,LARGE(INDEX(ISNUMBER(--MID(feed!J1001,ROW($1:$19),1))*
ROW($1:$19),0),ROW($1:$19))+1,1)*10^ROW($1:$19)/10)</f>
        <v>144</v>
      </c>
      <c r="K869">
        <f>SUMPRODUCT(MID(0&amp;feed!K1001,LARGE(INDEX(ISNUMBER(--MID(feed!K1001,ROW($1:$19),1))*
ROW($1:$19),0),ROW($1:$19))+1,1)*10^ROW($1:$19)/10)</f>
        <v>2</v>
      </c>
      <c r="L869">
        <f>SUMPRODUCT(MID(0&amp;feed!L1001,LARGE(INDEX(ISNUMBER(--MID(feed!L1001,ROW($1:$19),1))*
ROW($1:$19),0),ROW($1:$19))+1,1)*10^ROW($1:$19)/10)</f>
        <v>0</v>
      </c>
      <c r="M869" t="str">
        <f>feed!M1001</f>
        <v>Mixed Economy</v>
      </c>
      <c r="N869">
        <f>SUMPRODUCT(MID(0&amp;feed!N1001,LARGE(INDEX(ISNUMBER(--MID(feed!N1001,ROW($1:$5),1))*
ROW($1:$5),0),ROW($1:$5))+1,1)*10^ROW($1:$5)/10)</f>
        <v>360</v>
      </c>
      <c r="O869">
        <f>SUMPRODUCT(MID(0&amp;feed!O1001,LARGE(INDEX(ISNUMBER(--MID(feed!O1001,ROW($1:$5),1))*
ROW($1:$5),0),ROW($1:$5))+1,1)*10^ROW($1:$5)/10)</f>
        <v>0</v>
      </c>
      <c r="P869" t="str">
        <f>feed!P1001</f>
        <v>Untapped</v>
      </c>
      <c r="Q869">
        <f>IF(P869=0,40, IF(P869="Depleted",0, IF(P869="Near Depletion",10, IF(P869="Plentiful",70, IF(P869="Untapped",90,"Error")))))</f>
        <v>90</v>
      </c>
      <c r="R869" t="str">
        <f>feed!Q1001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feed!R1001</f>
        <v>Caribbean</v>
      </c>
      <c r="U869" t="str">
        <f>feed!S1001</f>
        <v>Neutral</v>
      </c>
      <c r="V869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869" t="str">
        <f>feed!U1001</f>
        <v>http://blocgame.com/stats.php?id=65548</v>
      </c>
      <c r="X869" s="4">
        <f>SUMPRODUCT(MID(0&amp;feed!V1001,LARGE(INDEX(ISNUMBER(--MID(feed!V1001,ROW($1:$5),1))*
ROW($1:$5),0),ROW($1:$5))+1,1)*10^ROW($1:$5)/10)</f>
        <v>0</v>
      </c>
      <c r="Y869">
        <f>feed!W1001</f>
        <v>0</v>
      </c>
      <c r="Z869" s="4">
        <f>V869-H869*750-K869*375-L869*375</f>
        <v>19250</v>
      </c>
      <c r="AA869" s="8">
        <f>V869/N869</f>
        <v>55.555555555555557</v>
      </c>
      <c r="AB869" s="4">
        <f>N869/6</f>
        <v>60</v>
      </c>
      <c r="AC869" s="4">
        <f>V869/6</f>
        <v>3333.3333333333335</v>
      </c>
    </row>
    <row r="870" spans="1:29" hidden="1" x14ac:dyDescent="0.25">
      <c r="A870" t="str">
        <f>feed!A984</f>
        <v>U.S.A</v>
      </c>
      <c r="B870" t="str">
        <f>feed!B984</f>
        <v>striker4thewin</v>
      </c>
      <c r="C870">
        <f>feed!C984</f>
        <v>0</v>
      </c>
      <c r="D870">
        <f>SUMPRODUCT(MID(0&amp;feed!D984,LARGE(INDEX(ISNUMBER(--MID(feed!D984,ROW($1:$19),1))*
ROW($1:$19),0),ROW($1:$19))+1,1)*10^ROW($1:$19)/10)</f>
        <v>20</v>
      </c>
      <c r="E870">
        <f>SUMPRODUCT(MID(0&amp;feed!E984,LARGE(INDEX(ISNUMBER(--MID(feed!E984,ROW($1:$19),1))*
ROW($1:$19),0),ROW($1:$19))+1,1)*10^ROW($1:$19)/10)</f>
        <v>0</v>
      </c>
      <c r="F870" t="str">
        <f>feed!F984</f>
        <v>Finest of the 19th century</v>
      </c>
      <c r="G870" t="str">
        <f>feed!G984</f>
        <v>Gandhi-like</v>
      </c>
      <c r="H870">
        <f>SUMPRODUCT(MID(0&amp;feed!H984,LARGE(INDEX(ISNUMBER(--MID(feed!H984,ROW($1:$19),1))*
ROW($1:$19),0),ROW($1:$19))+1,1)*10^ROW($1:$19)/10)</f>
        <v>0</v>
      </c>
      <c r="I870" t="str">
        <f>feed!I984</f>
        <v>Poor</v>
      </c>
      <c r="J870">
        <f>SUMPRODUCT(MID(0&amp;feed!J984,LARGE(INDEX(ISNUMBER(--MID(feed!J984,ROW($1:$19),1))*
ROW($1:$19),0),ROW($1:$19))+1,1)*10^ROW($1:$19)/10)</f>
        <v>143</v>
      </c>
      <c r="K870">
        <f>SUMPRODUCT(MID(0&amp;feed!K984,LARGE(INDEX(ISNUMBER(--MID(feed!K984,ROW($1:$19),1))*
ROW($1:$19),0),ROW($1:$19))+1,1)*10^ROW($1:$19)/10)</f>
        <v>2</v>
      </c>
      <c r="L870">
        <f>SUMPRODUCT(MID(0&amp;feed!L984,LARGE(INDEX(ISNUMBER(--MID(feed!L984,ROW($1:$19),1))*
ROW($1:$19),0),ROW($1:$19))+1,1)*10^ROW($1:$19)/10)</f>
        <v>0</v>
      </c>
      <c r="M870" t="str">
        <f>feed!M984</f>
        <v>Mixed Economy</v>
      </c>
      <c r="N870">
        <f>SUMPRODUCT(MID(0&amp;feed!N984,LARGE(INDEX(ISNUMBER(--MID(feed!N984,ROW($1:$5),1))*
ROW($1:$5),0),ROW($1:$5))+1,1)*10^ROW($1:$5)/10)</f>
        <v>371</v>
      </c>
      <c r="O870">
        <f>SUMPRODUCT(MID(0&amp;feed!O984,LARGE(INDEX(ISNUMBER(--MID(feed!O984,ROW($1:$5),1))*
ROW($1:$5),0),ROW($1:$5))+1,1)*10^ROW($1:$5)/10)</f>
        <v>0</v>
      </c>
      <c r="P870" t="str">
        <f>feed!P984</f>
        <v>Untapped</v>
      </c>
      <c r="Q870">
        <f>IF(P870=0,40, IF(P870="Depleted",0, IF(P870="Near Depletion",10, IF(P870="Plentiful",70, IF(P870="Untapped",90,"Error")))))</f>
        <v>90</v>
      </c>
      <c r="R870" t="str">
        <f>feed!Q984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feed!R984</f>
        <v>Pacific Rim</v>
      </c>
      <c r="U870" t="str">
        <f>feed!S984</f>
        <v>Neutral</v>
      </c>
      <c r="V870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870" t="str">
        <f>feed!U984</f>
        <v>http://blocgame.com/stats.php?id=65553</v>
      </c>
      <c r="X870" s="4">
        <f>SUMPRODUCT(MID(0&amp;feed!V984,LARGE(INDEX(ISNUMBER(--MID(feed!V984,ROW($1:$5),1))*
ROW($1:$5),0),ROW($1:$5))+1,1)*10^ROW($1:$5)/10)</f>
        <v>0</v>
      </c>
      <c r="Y870">
        <f>feed!W984</f>
        <v>0</v>
      </c>
      <c r="Z870" s="4">
        <f>V870-H870*750-K870*375-L870*375</f>
        <v>19250</v>
      </c>
      <c r="AA870" s="8">
        <f>V870/N870</f>
        <v>53.908355795148246</v>
      </c>
      <c r="AB870" s="4">
        <f>N870/6</f>
        <v>61.833333333333336</v>
      </c>
      <c r="AC870" s="4">
        <f>V870/6</f>
        <v>3333.3333333333335</v>
      </c>
    </row>
    <row r="871" spans="1:29" hidden="1" x14ac:dyDescent="0.25">
      <c r="A871" t="str">
        <f>feed!A1099</f>
        <v>PC MASTER RACE</v>
      </c>
      <c r="B871" t="str">
        <f>feed!B1099</f>
        <v>vExotics</v>
      </c>
      <c r="C871">
        <f>feed!C1099</f>
        <v>0</v>
      </c>
      <c r="D871">
        <f>SUMPRODUCT(MID(0&amp;feed!D1099,LARGE(INDEX(ISNUMBER(--MID(feed!D1099,ROW($1:$19),1))*
ROW($1:$19),0),ROW($1:$19))+1,1)*10^ROW($1:$19)/10)</f>
        <v>25</v>
      </c>
      <c r="E871">
        <f>SUMPRODUCT(MID(0&amp;feed!E1099,LARGE(INDEX(ISNUMBER(--MID(feed!E1099,ROW($1:$19),1))*
ROW($1:$19),0),ROW($1:$19))+1,1)*10^ROW($1:$19)/10)</f>
        <v>0</v>
      </c>
      <c r="F871" t="str">
        <f>feed!F1099</f>
        <v>First World War surplus</v>
      </c>
      <c r="G871" t="str">
        <f>feed!G1099</f>
        <v>Gandhi-like</v>
      </c>
      <c r="H871">
        <f>SUMPRODUCT(MID(0&amp;feed!H1099,LARGE(INDEX(ISNUMBER(--MID(feed!H1099,ROW($1:$19),1))*
ROW($1:$19),0),ROW($1:$19))+1,1)*10^ROW($1:$19)/10)</f>
        <v>0</v>
      </c>
      <c r="I871" t="str">
        <f>feed!I1099</f>
        <v>Elite</v>
      </c>
      <c r="J871">
        <f>SUMPRODUCT(MID(0&amp;feed!J1099,LARGE(INDEX(ISNUMBER(--MID(feed!J1099,ROW($1:$19),1))*
ROW($1:$19),0),ROW($1:$19))+1,1)*10^ROW($1:$19)/10)</f>
        <v>142</v>
      </c>
      <c r="K871">
        <f>SUMPRODUCT(MID(0&amp;feed!K1099,LARGE(INDEX(ISNUMBER(--MID(feed!K1099,ROW($1:$19),1))*
ROW($1:$19),0),ROW($1:$19))+1,1)*10^ROW($1:$19)/10)</f>
        <v>2</v>
      </c>
      <c r="L871">
        <f>SUMPRODUCT(MID(0&amp;feed!L1099,LARGE(INDEX(ISNUMBER(--MID(feed!L1099,ROW($1:$19),1))*
ROW($1:$19),0),ROW($1:$19))+1,1)*10^ROW($1:$19)/10)</f>
        <v>0</v>
      </c>
      <c r="M871" t="str">
        <f>feed!M1099</f>
        <v>Free Market</v>
      </c>
      <c r="N871">
        <f>SUMPRODUCT(MID(0&amp;feed!N1099,LARGE(INDEX(ISNUMBER(--MID(feed!N1099,ROW($1:$5),1))*
ROW($1:$5),0),ROW($1:$5))+1,1)*10^ROW($1:$5)/10)</f>
        <v>318</v>
      </c>
      <c r="O871">
        <f>SUMPRODUCT(MID(0&amp;feed!O1099,LARGE(INDEX(ISNUMBER(--MID(feed!O1099,ROW($1:$5),1))*
ROW($1:$5),0),ROW($1:$5))+1,1)*10^ROW($1:$5)/10)</f>
        <v>0</v>
      </c>
      <c r="P871" t="str">
        <f>feed!P1099</f>
        <v>Untapped</v>
      </c>
      <c r="Q871">
        <f>IF(P871=0,40, IF(P871="Depleted",0, IF(P871="Near Depletion",10, IF(P871="Plentiful",70, IF(P871="Untapped",90,"Error")))))</f>
        <v>90</v>
      </c>
      <c r="R871" t="str">
        <f>feed!Q1099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feed!R1099</f>
        <v>Pacific Rim</v>
      </c>
      <c r="U871" t="str">
        <f>feed!S1099</f>
        <v>Neutral</v>
      </c>
      <c r="V871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871" t="str">
        <f>feed!U1099</f>
        <v>http://blocgame.com/stats.php?id=65555</v>
      </c>
      <c r="X871" s="4">
        <f>SUMPRODUCT(MID(0&amp;feed!V1099,LARGE(INDEX(ISNUMBER(--MID(feed!V1099,ROW($1:$5),1))*
ROW($1:$5),0),ROW($1:$5))+1,1)*10^ROW($1:$5)/10)</f>
        <v>0</v>
      </c>
      <c r="Y871">
        <f>feed!W1099</f>
        <v>0</v>
      </c>
      <c r="Z871" s="4">
        <f>V871-H871*750-K871*375-L871*375</f>
        <v>19250</v>
      </c>
      <c r="AA871" s="8">
        <f>V871/N871</f>
        <v>62.893081761006286</v>
      </c>
      <c r="AB871" s="4">
        <f>N871/6</f>
        <v>53</v>
      </c>
      <c r="AC871" s="4">
        <f>V871/6</f>
        <v>3333.3333333333335</v>
      </c>
    </row>
    <row r="872" spans="1:29" x14ac:dyDescent="0.25">
      <c r="A872" t="str">
        <f>feed!A1076</f>
        <v>Soviet Reich</v>
      </c>
      <c r="B872" t="str">
        <f>feed!B1076</f>
        <v>Owerlord</v>
      </c>
      <c r="C872">
        <f>feed!C1076</f>
        <v>0</v>
      </c>
      <c r="D872">
        <f>SUMPRODUCT(MID(0&amp;feed!D1076,LARGE(INDEX(ISNUMBER(--MID(feed!D1076,ROW($1:$19),1))*
ROW($1:$19),0),ROW($1:$19))+1,1)*10^ROW($1:$19)/10)</f>
        <v>25</v>
      </c>
      <c r="E872">
        <f>SUMPRODUCT(MID(0&amp;feed!E1076,LARGE(INDEX(ISNUMBER(--MID(feed!E1076,ROW($1:$19),1))*
ROW($1:$19),0),ROW($1:$19))+1,1)*10^ROW($1:$19)/10)</f>
        <v>0</v>
      </c>
      <c r="F872" t="str">
        <f>feed!F1076</f>
        <v>First World War surplus</v>
      </c>
      <c r="G872" t="str">
        <f>feed!G1076</f>
        <v>Gandhi-like</v>
      </c>
      <c r="H872">
        <f>SUMPRODUCT(MID(0&amp;feed!H1076,LARGE(INDEX(ISNUMBER(--MID(feed!H1076,ROW($1:$19),1))*
ROW($1:$19),0),ROW($1:$19))+1,1)*10^ROW($1:$19)/10)</f>
        <v>0</v>
      </c>
      <c r="I872" t="str">
        <f>feed!I1076</f>
        <v>Elite</v>
      </c>
      <c r="J872">
        <f>SUMPRODUCT(MID(0&amp;feed!J1076,LARGE(INDEX(ISNUMBER(--MID(feed!J1076,ROW($1:$19),1))*
ROW($1:$19),0),ROW($1:$19))+1,1)*10^ROW($1:$19)/10)</f>
        <v>121</v>
      </c>
      <c r="K872">
        <f>SUMPRODUCT(MID(0&amp;feed!K1076,LARGE(INDEX(ISNUMBER(--MID(feed!K1076,ROW($1:$19),1))*
ROW($1:$19),0),ROW($1:$19))+1,1)*10^ROW($1:$19)/10)</f>
        <v>2</v>
      </c>
      <c r="L872">
        <f>SUMPRODUCT(MID(0&amp;feed!L1076,LARGE(INDEX(ISNUMBER(--MID(feed!L1076,ROW($1:$19),1))*
ROW($1:$19),0),ROW($1:$19))+1,1)*10^ROW($1:$19)/10)</f>
        <v>0</v>
      </c>
      <c r="M872" t="str">
        <f>feed!M1076</f>
        <v>Central Planning</v>
      </c>
      <c r="N872">
        <f>SUMPRODUCT(MID(0&amp;feed!N1076,LARGE(INDEX(ISNUMBER(--MID(feed!N1076,ROW($1:$5),1))*
ROW($1:$5),0),ROW($1:$5))+1,1)*10^ROW($1:$5)/10)</f>
        <v>325</v>
      </c>
      <c r="O872">
        <f>SUMPRODUCT(MID(0&amp;feed!O1076,LARGE(INDEX(ISNUMBER(--MID(feed!O1076,ROW($1:$5),1))*
ROW($1:$5),0),ROW($1:$5))+1,1)*10^ROW($1:$5)/10)</f>
        <v>0</v>
      </c>
      <c r="P872" t="str">
        <f>feed!P1076</f>
        <v>Untapped</v>
      </c>
      <c r="Q872">
        <f>IF(P872=0,40, IF(P872="Depleted",0, IF(P872="Near Depletion",10, IF(P872="Plentiful",70, IF(P872="Untapped",90,"Error")))))</f>
        <v>90</v>
      </c>
      <c r="R872" t="str">
        <f>feed!Q1076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feed!R1076</f>
        <v>The Subcontinent</v>
      </c>
      <c r="U872" t="str">
        <f>feed!S1076</f>
        <v>Neutral</v>
      </c>
      <c r="V872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872" t="str">
        <f>feed!U1076</f>
        <v>http://blocgame.com/stats.php?id=65585</v>
      </c>
      <c r="X872" s="4">
        <f>SUMPRODUCT(MID(0&amp;feed!V1076,LARGE(INDEX(ISNUMBER(--MID(feed!V1076,ROW($1:$5),1))*
ROW($1:$5),0),ROW($1:$5))+1,1)*10^ROW($1:$5)/10)</f>
        <v>0</v>
      </c>
      <c r="Y872">
        <f>feed!W1076</f>
        <v>0</v>
      </c>
      <c r="Z872" s="4">
        <f>V872-H872*750-K872*375-L872*375</f>
        <v>19250</v>
      </c>
      <c r="AA872" s="8">
        <f>V872/N872</f>
        <v>61.53846153846154</v>
      </c>
      <c r="AB872" s="4">
        <f>N872/6</f>
        <v>54.166666666666664</v>
      </c>
      <c r="AC872" s="4">
        <f>V872/6</f>
        <v>3333.3333333333335</v>
      </c>
    </row>
    <row r="873" spans="1:29" hidden="1" x14ac:dyDescent="0.25">
      <c r="A873" t="str">
        <f>feed!A1003</f>
        <v>Triostesia</v>
      </c>
      <c r="B873" t="str">
        <f>feed!B1003</f>
        <v>Solon Darwin</v>
      </c>
      <c r="C873">
        <f>feed!C1003</f>
        <v>0</v>
      </c>
      <c r="D873">
        <f>SUMPRODUCT(MID(0&amp;feed!D1003,LARGE(INDEX(ISNUMBER(--MID(feed!D1003,ROW($1:$19),1))*
ROW($1:$19),0),ROW($1:$19))+1,1)*10^ROW($1:$19)/10)</f>
        <v>20</v>
      </c>
      <c r="E873">
        <f>SUMPRODUCT(MID(0&amp;feed!E1003,LARGE(INDEX(ISNUMBER(--MID(feed!E1003,ROW($1:$19),1))*
ROW($1:$19),0),ROW($1:$19))+1,1)*10^ROW($1:$19)/10)</f>
        <v>0</v>
      </c>
      <c r="F873" t="str">
        <f>feed!F1003</f>
        <v>Finest of the 19th century</v>
      </c>
      <c r="G873" t="str">
        <f>feed!G1003</f>
        <v>Gandhi-like</v>
      </c>
      <c r="H873">
        <f>SUMPRODUCT(MID(0&amp;feed!H1003,LARGE(INDEX(ISNUMBER(--MID(feed!H1003,ROW($1:$19),1))*
ROW($1:$19),0),ROW($1:$19))+1,1)*10^ROW($1:$19)/10)</f>
        <v>0</v>
      </c>
      <c r="I873" t="str">
        <f>feed!I1003</f>
        <v>Poor</v>
      </c>
      <c r="J873">
        <f>SUMPRODUCT(MID(0&amp;feed!J1003,LARGE(INDEX(ISNUMBER(--MID(feed!J1003,ROW($1:$19),1))*
ROW($1:$19),0),ROW($1:$19))+1,1)*10^ROW($1:$19)/10)</f>
        <v>142</v>
      </c>
      <c r="K873">
        <f>SUMPRODUCT(MID(0&amp;feed!K1003,LARGE(INDEX(ISNUMBER(--MID(feed!K1003,ROW($1:$19),1))*
ROW($1:$19),0),ROW($1:$19))+1,1)*10^ROW($1:$19)/10)</f>
        <v>2</v>
      </c>
      <c r="L873">
        <f>SUMPRODUCT(MID(0&amp;feed!L1003,LARGE(INDEX(ISNUMBER(--MID(feed!L1003,ROW($1:$19),1))*
ROW($1:$19),0),ROW($1:$19))+1,1)*10^ROW($1:$19)/10)</f>
        <v>0</v>
      </c>
      <c r="M873" t="str">
        <f>feed!M1003</f>
        <v>Central Planning</v>
      </c>
      <c r="N873">
        <f>SUMPRODUCT(MID(0&amp;feed!N1003,LARGE(INDEX(ISNUMBER(--MID(feed!N1003,ROW($1:$5),1))*
ROW($1:$5),0),ROW($1:$5))+1,1)*10^ROW($1:$5)/10)</f>
        <v>360</v>
      </c>
      <c r="O873">
        <f>SUMPRODUCT(MID(0&amp;feed!O1003,LARGE(INDEX(ISNUMBER(--MID(feed!O1003,ROW($1:$5),1))*
ROW($1:$5),0),ROW($1:$5))+1,1)*10^ROW($1:$5)/10)</f>
        <v>0</v>
      </c>
      <c r="P873" t="str">
        <f>feed!P1003</f>
        <v>Untapped</v>
      </c>
      <c r="Q873">
        <f>IF(P873=0,40, IF(P873="Depleted",0, IF(P873="Near Depletion",10, IF(P873="Plentiful",70, IF(P873="Untapped",90,"Error")))))</f>
        <v>90</v>
      </c>
      <c r="R873" t="str">
        <f>feed!Q1003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feed!R1003</f>
        <v>Caribbean</v>
      </c>
      <c r="U873" t="str">
        <f>feed!S1003</f>
        <v>Neutral</v>
      </c>
      <c r="V87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873" t="str">
        <f>feed!U1003</f>
        <v>http://blocgame.com/stats.php?id=65556</v>
      </c>
      <c r="X873" s="4">
        <f>SUMPRODUCT(MID(0&amp;feed!V1003,LARGE(INDEX(ISNUMBER(--MID(feed!V1003,ROW($1:$5),1))*
ROW($1:$5),0),ROW($1:$5))+1,1)*10^ROW($1:$5)/10)</f>
        <v>0</v>
      </c>
      <c r="Y873">
        <f>feed!W1003</f>
        <v>0</v>
      </c>
      <c r="Z873" s="4">
        <f>V873-H873*750-K873*375-L873*375</f>
        <v>19250</v>
      </c>
      <c r="AA873" s="8">
        <f>V873/N873</f>
        <v>55.555555555555557</v>
      </c>
      <c r="AB873" s="4">
        <f>N873/6</f>
        <v>60</v>
      </c>
      <c r="AC873" s="4">
        <f>V873/6</f>
        <v>3333.3333333333335</v>
      </c>
    </row>
    <row r="874" spans="1:29" x14ac:dyDescent="0.25">
      <c r="A874" t="str">
        <f>feed!A1077</f>
        <v>Xiangwu</v>
      </c>
      <c r="B874" t="str">
        <f>feed!B1077</f>
        <v>Mao Wing</v>
      </c>
      <c r="C874">
        <f>feed!C1077</f>
        <v>0</v>
      </c>
      <c r="D874">
        <f>SUMPRODUCT(MID(0&amp;feed!D1077,LARGE(INDEX(ISNUMBER(--MID(feed!D1077,ROW($1:$19),1))*
ROW($1:$19),0),ROW($1:$19))+1,1)*10^ROW($1:$19)/10)</f>
        <v>20</v>
      </c>
      <c r="E874">
        <f>SUMPRODUCT(MID(0&amp;feed!E1077,LARGE(INDEX(ISNUMBER(--MID(feed!E1077,ROW($1:$19),1))*
ROW($1:$19),0),ROW($1:$19))+1,1)*10^ROW($1:$19)/10)</f>
        <v>0</v>
      </c>
      <c r="F874" t="str">
        <f>feed!F1077</f>
        <v>Finest of the 19th century</v>
      </c>
      <c r="G874" t="str">
        <f>feed!G1077</f>
        <v>Nice</v>
      </c>
      <c r="H874">
        <f>SUMPRODUCT(MID(0&amp;feed!H1077,LARGE(INDEX(ISNUMBER(--MID(feed!H1077,ROW($1:$19),1))*
ROW($1:$19),0),ROW($1:$19))+1,1)*10^ROW($1:$19)/10)</f>
        <v>0</v>
      </c>
      <c r="I874" t="str">
        <f>feed!I1077</f>
        <v>Standard</v>
      </c>
      <c r="J874">
        <f>SUMPRODUCT(MID(0&amp;feed!J1077,LARGE(INDEX(ISNUMBER(--MID(feed!J1077,ROW($1:$19),1))*
ROW($1:$19),0),ROW($1:$19))+1,1)*10^ROW($1:$19)/10)</f>
        <v>61</v>
      </c>
      <c r="K874">
        <f>SUMPRODUCT(MID(0&amp;feed!K1077,LARGE(INDEX(ISNUMBER(--MID(feed!K1077,ROW($1:$19),1))*
ROW($1:$19),0),ROW($1:$19))+1,1)*10^ROW($1:$19)/10)</f>
        <v>2</v>
      </c>
      <c r="L874">
        <f>SUMPRODUCT(MID(0&amp;feed!L1077,LARGE(INDEX(ISNUMBER(--MID(feed!L1077,ROW($1:$19),1))*
ROW($1:$19),0),ROW($1:$19))+1,1)*10^ROW($1:$19)/10)</f>
        <v>0</v>
      </c>
      <c r="M874" t="str">
        <f>feed!M1077</f>
        <v>Mixed Economy</v>
      </c>
      <c r="N874">
        <f>SUMPRODUCT(MID(0&amp;feed!N1077,LARGE(INDEX(ISNUMBER(--MID(feed!N1077,ROW($1:$5),1))*
ROW($1:$5),0),ROW($1:$5))+1,1)*10^ROW($1:$5)/10)</f>
        <v>325</v>
      </c>
      <c r="O874">
        <f>SUMPRODUCT(MID(0&amp;feed!O1077,LARGE(INDEX(ISNUMBER(--MID(feed!O1077,ROW($1:$5),1))*
ROW($1:$5),0),ROW($1:$5))+1,1)*10^ROW($1:$5)/10)</f>
        <v>0</v>
      </c>
      <c r="P874" t="str">
        <f>feed!P1077</f>
        <v>Untapped</v>
      </c>
      <c r="Q874">
        <f>IF(P874=0,40, IF(P874="Depleted",0, IF(P874="Near Depletion",10, IF(P874="Plentiful",70, IF(P874="Untapped",90,"Error")))))</f>
        <v>90</v>
      </c>
      <c r="R874" t="str">
        <f>feed!Q1077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feed!R1077</f>
        <v>China</v>
      </c>
      <c r="U874" t="str">
        <f>feed!S1077</f>
        <v>Neutral</v>
      </c>
      <c r="V87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874" t="str">
        <f>feed!U1077</f>
        <v>http://blocgame.com/stats.php?id=65659</v>
      </c>
      <c r="X874" s="4">
        <f>SUMPRODUCT(MID(0&amp;feed!V1077,LARGE(INDEX(ISNUMBER(--MID(feed!V1077,ROW($1:$5),1))*
ROW($1:$5),0),ROW($1:$5))+1,1)*10^ROW($1:$5)/10)</f>
        <v>0</v>
      </c>
      <c r="Y874">
        <f>feed!W1077</f>
        <v>0</v>
      </c>
      <c r="Z874" s="4">
        <f>V874-H874*750-K874*375-L874*375</f>
        <v>19250</v>
      </c>
      <c r="AA874" s="8">
        <f>V874/N874</f>
        <v>61.53846153846154</v>
      </c>
      <c r="AB874" s="4">
        <f>N874/6</f>
        <v>54.166666666666664</v>
      </c>
      <c r="AC874" s="4">
        <f>V874/6</f>
        <v>3333.3333333333335</v>
      </c>
    </row>
    <row r="875" spans="1:29" hidden="1" x14ac:dyDescent="0.25">
      <c r="A875" t="str">
        <f>feed!A1196</f>
        <v>Saxtony</v>
      </c>
      <c r="B875" t="str">
        <f>feed!B1196</f>
        <v>Churchill II</v>
      </c>
      <c r="C875">
        <f>feed!C1196</f>
        <v>0</v>
      </c>
      <c r="D875">
        <f>SUMPRODUCT(MID(0&amp;feed!D1196,LARGE(INDEX(ISNUMBER(--MID(feed!D1196,ROW($1:$19),1))*
ROW($1:$19),0),ROW($1:$19))+1,1)*10^ROW($1:$19)/10)</f>
        <v>20</v>
      </c>
      <c r="E875">
        <f>SUMPRODUCT(MID(0&amp;feed!E1196,LARGE(INDEX(ISNUMBER(--MID(feed!E1196,ROW($1:$19),1))*
ROW($1:$19),0),ROW($1:$19))+1,1)*10^ROW($1:$19)/10)</f>
        <v>0</v>
      </c>
      <c r="F875" t="str">
        <f>feed!F1196</f>
        <v>Finest of the 19th century</v>
      </c>
      <c r="G875" t="str">
        <f>feed!G1196</f>
        <v>Nice</v>
      </c>
      <c r="H875">
        <f>SUMPRODUCT(MID(0&amp;feed!H1196,LARGE(INDEX(ISNUMBER(--MID(feed!H1196,ROW($1:$19),1))*
ROW($1:$19),0),ROW($1:$19))+1,1)*10^ROW($1:$19)/10)</f>
        <v>0</v>
      </c>
      <c r="I875" t="str">
        <f>feed!I1196</f>
        <v>Poor</v>
      </c>
      <c r="J875">
        <f>SUMPRODUCT(MID(0&amp;feed!J1196,LARGE(INDEX(ISNUMBER(--MID(feed!J1196,ROW($1:$19),1))*
ROW($1:$19),0),ROW($1:$19))+1,1)*10^ROW($1:$19)/10)</f>
        <v>141</v>
      </c>
      <c r="K875">
        <f>SUMPRODUCT(MID(0&amp;feed!K1196,LARGE(INDEX(ISNUMBER(--MID(feed!K1196,ROW($1:$19),1))*
ROW($1:$19),0),ROW($1:$19))+1,1)*10^ROW($1:$19)/10)</f>
        <v>2</v>
      </c>
      <c r="L875">
        <f>SUMPRODUCT(MID(0&amp;feed!L1196,LARGE(INDEX(ISNUMBER(--MID(feed!L1196,ROW($1:$19),1))*
ROW($1:$19),0),ROW($1:$19))+1,1)*10^ROW($1:$19)/10)</f>
        <v>0</v>
      </c>
      <c r="M875" t="str">
        <f>feed!M1196</f>
        <v>Mixed Economy</v>
      </c>
      <c r="N875">
        <f>SUMPRODUCT(MID(0&amp;feed!N1196,LARGE(INDEX(ISNUMBER(--MID(feed!N1196,ROW($1:$5),1))*
ROW($1:$5),0),ROW($1:$5))+1,1)*10^ROW($1:$5)/10)</f>
        <v>293</v>
      </c>
      <c r="O875">
        <f>SUMPRODUCT(MID(0&amp;feed!O1196,LARGE(INDEX(ISNUMBER(--MID(feed!O1196,ROW($1:$5),1))*
ROW($1:$5),0),ROW($1:$5))+1,1)*10^ROW($1:$5)/10)</f>
        <v>0</v>
      </c>
      <c r="P875" t="str">
        <f>feed!P1196</f>
        <v>Untapped</v>
      </c>
      <c r="Q875">
        <f>IF(P875=0,40, IF(P875="Depleted",0, IF(P875="Near Depletion",10, IF(P875="Plentiful",70, IF(P875="Untapped",90,"Error")))))</f>
        <v>90</v>
      </c>
      <c r="R875" t="str">
        <f>feed!Q1196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feed!R1196</f>
        <v>Caribbean</v>
      </c>
      <c r="U875" t="str">
        <f>feed!S1196</f>
        <v>Soviet Union</v>
      </c>
      <c r="V875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875" t="str">
        <f>feed!U1196</f>
        <v>http://blocgame.com/stats.php?id=65558</v>
      </c>
      <c r="X875" s="4">
        <f>SUMPRODUCT(MID(0&amp;feed!V1196,LARGE(INDEX(ISNUMBER(--MID(feed!V1196,ROW($1:$5),1))*
ROW($1:$5),0),ROW($1:$5))+1,1)*10^ROW($1:$5)/10)</f>
        <v>0</v>
      </c>
      <c r="Y875">
        <f>feed!W1196</f>
        <v>0</v>
      </c>
      <c r="Z875" s="4">
        <f>V875-H875*750-K875*375-L875*375</f>
        <v>19250</v>
      </c>
      <c r="AA875" s="8">
        <f>V875/N875</f>
        <v>68.25938566552901</v>
      </c>
      <c r="AB875" s="4">
        <f>N875/6</f>
        <v>48.833333333333336</v>
      </c>
      <c r="AC875" s="4">
        <f>V875/6</f>
        <v>3333.3333333333335</v>
      </c>
    </row>
    <row r="876" spans="1:29" hidden="1" x14ac:dyDescent="0.25">
      <c r="A876" t="str">
        <f>feed!A699</f>
        <v>Amirica</v>
      </c>
      <c r="B876" t="str">
        <f>feed!B699</f>
        <v>serb_</v>
      </c>
      <c r="C876">
        <f>feed!C699</f>
        <v>0</v>
      </c>
      <c r="D876">
        <f>SUMPRODUCT(MID(0&amp;feed!D699,LARGE(INDEX(ISNUMBER(--MID(feed!D699,ROW($1:$19),1))*
ROW($1:$19),0),ROW($1:$19))+1,1)*10^ROW($1:$19)/10)</f>
        <v>9</v>
      </c>
      <c r="E876">
        <f>SUMPRODUCT(MID(0&amp;feed!E699,LARGE(INDEX(ISNUMBER(--MID(feed!E699,ROW($1:$19),1))*
ROW($1:$19),0),ROW($1:$19))+1,1)*10^ROW($1:$19)/10)</f>
        <v>0</v>
      </c>
      <c r="F876" t="str">
        <f>feed!F699</f>
        <v>Finest of the 19th century</v>
      </c>
      <c r="G876" t="str">
        <f>feed!G699</f>
        <v>Gandhi-like</v>
      </c>
      <c r="H876">
        <f>SUMPRODUCT(MID(0&amp;feed!H699,LARGE(INDEX(ISNUMBER(--MID(feed!H699,ROW($1:$19),1))*
ROW($1:$19),0),ROW($1:$19))+1,1)*10^ROW($1:$19)/10)</f>
        <v>0</v>
      </c>
      <c r="I876" t="str">
        <f>feed!I699</f>
        <v>Poor</v>
      </c>
      <c r="J876">
        <f>SUMPRODUCT(MID(0&amp;feed!J699,LARGE(INDEX(ISNUMBER(--MID(feed!J699,ROW($1:$19),1))*
ROW($1:$19),0),ROW($1:$19))+1,1)*10^ROW($1:$19)/10)</f>
        <v>141</v>
      </c>
      <c r="K876">
        <f>SUMPRODUCT(MID(0&amp;feed!K699,LARGE(INDEX(ISNUMBER(--MID(feed!K699,ROW($1:$19),1))*
ROW($1:$19),0),ROW($1:$19))+1,1)*10^ROW($1:$19)/10)</f>
        <v>3</v>
      </c>
      <c r="L876">
        <f>SUMPRODUCT(MID(0&amp;feed!L699,LARGE(INDEX(ISNUMBER(--MID(feed!L699,ROW($1:$19),1))*
ROW($1:$19),0),ROW($1:$19))+1,1)*10^ROW($1:$19)/10)</f>
        <v>1</v>
      </c>
      <c r="M876" t="str">
        <f>feed!M699</f>
        <v>Mixed Economy</v>
      </c>
      <c r="N876">
        <f>SUMPRODUCT(MID(0&amp;feed!N699,LARGE(INDEX(ISNUMBER(--MID(feed!N699,ROW($1:$5),1))*
ROW($1:$5),0),ROW($1:$5))+1,1)*10^ROW($1:$5)/10)</f>
        <v>809</v>
      </c>
      <c r="O876">
        <f>SUMPRODUCT(MID(0&amp;feed!O699,LARGE(INDEX(ISNUMBER(--MID(feed!O699,ROW($1:$5),1))*
ROW($1:$5),0),ROW($1:$5))+1,1)*10^ROW($1:$5)/10)</f>
        <v>1</v>
      </c>
      <c r="P876" t="str">
        <f>feed!P699</f>
        <v>Untapped</v>
      </c>
      <c r="Q876">
        <f>IF(P876=0,40, IF(P876="Depleted",0, IF(P876="Near Depletion",10, IF(P876="Plentiful",70, IF(P876="Untapped",90,"Error")))))</f>
        <v>90</v>
      </c>
      <c r="R876" t="str">
        <f>feed!Q699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feed!R699</f>
        <v>Mesopotamia</v>
      </c>
      <c r="U876" t="str">
        <f>feed!S699</f>
        <v>Soviet Union</v>
      </c>
      <c r="V876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13613</v>
      </c>
      <c r="W876" t="str">
        <f>feed!U699</f>
        <v>http://blocgame.com/stats.php?id=65107</v>
      </c>
      <c r="X876" s="4">
        <f>SUMPRODUCT(MID(0&amp;feed!V699,LARGE(INDEX(ISNUMBER(--MID(feed!V699,ROW($1:$5),1))*
ROW($1:$5),0),ROW($1:$5))+1,1)*10^ROW($1:$5)/10)</f>
        <v>0</v>
      </c>
      <c r="Y876">
        <f>feed!W699</f>
        <v>0</v>
      </c>
      <c r="Z876" s="4">
        <f>V876-H876*750-K876*375-L876*375</f>
        <v>12113</v>
      </c>
      <c r="AA876" s="8">
        <f>V876/N876</f>
        <v>16.826946847960446</v>
      </c>
      <c r="AB876" s="4">
        <f>N876/6</f>
        <v>134.83333333333334</v>
      </c>
      <c r="AC876" s="4">
        <f>V876/6</f>
        <v>2268.8333333333335</v>
      </c>
    </row>
    <row r="877" spans="1:29" hidden="1" x14ac:dyDescent="0.25">
      <c r="A877" t="str">
        <f>feed!A985</f>
        <v>Homunculi</v>
      </c>
      <c r="B877" t="str">
        <f>feed!B985</f>
        <v>happymealkid</v>
      </c>
      <c r="C877">
        <f>feed!C985</f>
        <v>0</v>
      </c>
      <c r="D877">
        <f>SUMPRODUCT(MID(0&amp;feed!D985,LARGE(INDEX(ISNUMBER(--MID(feed!D985,ROW($1:$19),1))*
ROW($1:$19),0),ROW($1:$19))+1,1)*10^ROW($1:$19)/10)</f>
        <v>20</v>
      </c>
      <c r="E877">
        <f>SUMPRODUCT(MID(0&amp;feed!E985,LARGE(INDEX(ISNUMBER(--MID(feed!E985,ROW($1:$19),1))*
ROW($1:$19),0),ROW($1:$19))+1,1)*10^ROW($1:$19)/10)</f>
        <v>0</v>
      </c>
      <c r="F877" t="str">
        <f>feed!F985</f>
        <v>Finest of the 19th century</v>
      </c>
      <c r="G877" t="str">
        <f>feed!G985</f>
        <v>Gandhi-like</v>
      </c>
      <c r="H877">
        <f>SUMPRODUCT(MID(0&amp;feed!H985,LARGE(INDEX(ISNUMBER(--MID(feed!H985,ROW($1:$19),1))*
ROW($1:$19),0),ROW($1:$19))+1,1)*10^ROW($1:$19)/10)</f>
        <v>0</v>
      </c>
      <c r="I877" t="str">
        <f>feed!I985</f>
        <v>Poor</v>
      </c>
      <c r="J877">
        <f>SUMPRODUCT(MID(0&amp;feed!J985,LARGE(INDEX(ISNUMBER(--MID(feed!J985,ROW($1:$19),1))*
ROW($1:$19),0),ROW($1:$19))+1,1)*10^ROW($1:$19)/10)</f>
        <v>140</v>
      </c>
      <c r="K877">
        <f>SUMPRODUCT(MID(0&amp;feed!K985,LARGE(INDEX(ISNUMBER(--MID(feed!K985,ROW($1:$19),1))*
ROW($1:$19),0),ROW($1:$19))+1,1)*10^ROW($1:$19)/10)</f>
        <v>2</v>
      </c>
      <c r="L877">
        <f>SUMPRODUCT(MID(0&amp;feed!L985,LARGE(INDEX(ISNUMBER(--MID(feed!L985,ROW($1:$19),1))*
ROW($1:$19),0),ROW($1:$19))+1,1)*10^ROW($1:$19)/10)</f>
        <v>0</v>
      </c>
      <c r="M877" t="str">
        <f>feed!M985</f>
        <v>Mixed Economy</v>
      </c>
      <c r="N877">
        <f>SUMPRODUCT(MID(0&amp;feed!N985,LARGE(INDEX(ISNUMBER(--MID(feed!N985,ROW($1:$5),1))*
ROW($1:$5),0),ROW($1:$5))+1,1)*10^ROW($1:$5)/10)</f>
        <v>371</v>
      </c>
      <c r="O877">
        <f>SUMPRODUCT(MID(0&amp;feed!O985,LARGE(INDEX(ISNUMBER(--MID(feed!O985,ROW($1:$5),1))*
ROW($1:$5),0),ROW($1:$5))+1,1)*10^ROW($1:$5)/10)</f>
        <v>0</v>
      </c>
      <c r="P877" t="str">
        <f>feed!P985</f>
        <v>Untapped</v>
      </c>
      <c r="Q877">
        <f>IF(P877=0,40, IF(P877="Depleted",0, IF(P877="Near Depletion",10, IF(P877="Plentiful",70, IF(P877="Untapped",90,"Error")))))</f>
        <v>90</v>
      </c>
      <c r="R877" t="str">
        <f>feed!Q985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feed!R985</f>
        <v>Congo</v>
      </c>
      <c r="U877" t="str">
        <f>feed!S985</f>
        <v>Neutral</v>
      </c>
      <c r="V877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877" t="str">
        <f>feed!U985</f>
        <v>http://blocgame.com/stats.php?id=65559</v>
      </c>
      <c r="X877" s="4">
        <f>SUMPRODUCT(MID(0&amp;feed!V985,LARGE(INDEX(ISNUMBER(--MID(feed!V985,ROW($1:$5),1))*
ROW($1:$5),0),ROW($1:$5))+1,1)*10^ROW($1:$5)/10)</f>
        <v>0</v>
      </c>
      <c r="Y877">
        <f>feed!W985</f>
        <v>0</v>
      </c>
      <c r="Z877" s="4">
        <f>V877-H877*750-K877*375-L877*375</f>
        <v>19250</v>
      </c>
      <c r="AA877" s="8">
        <f>V877/N877</f>
        <v>53.908355795148246</v>
      </c>
      <c r="AB877" s="4">
        <f>N877/6</f>
        <v>61.833333333333336</v>
      </c>
      <c r="AC877" s="4">
        <f>V877/6</f>
        <v>3333.3333333333335</v>
      </c>
    </row>
    <row r="878" spans="1:29" hidden="1" x14ac:dyDescent="0.25">
      <c r="A878" t="str">
        <f>feed!A909</f>
        <v>Marconians</v>
      </c>
      <c r="B878" t="str">
        <f>feed!B909</f>
        <v>MarcusDarnIt</v>
      </c>
      <c r="C878">
        <f>feed!C909</f>
        <v>0</v>
      </c>
      <c r="D878">
        <f>SUMPRODUCT(MID(0&amp;feed!D909,LARGE(INDEX(ISNUMBER(--MID(feed!D909,ROW($1:$19),1))*
ROW($1:$19),0),ROW($1:$19))+1,1)*10^ROW($1:$19)/10)</f>
        <v>14</v>
      </c>
      <c r="E878">
        <f>SUMPRODUCT(MID(0&amp;feed!E909,LARGE(INDEX(ISNUMBER(--MID(feed!E909,ROW($1:$19),1))*
ROW($1:$19),0),ROW($1:$19))+1,1)*10^ROW($1:$19)/10)</f>
        <v>0</v>
      </c>
      <c r="F878" t="str">
        <f>feed!F909</f>
        <v>Finest of the 19th century</v>
      </c>
      <c r="G878" t="str">
        <f>feed!G909</f>
        <v>Gandhi-like</v>
      </c>
      <c r="H878">
        <f>SUMPRODUCT(MID(0&amp;feed!H909,LARGE(INDEX(ISNUMBER(--MID(feed!H909,ROW($1:$19),1))*
ROW($1:$19),0),ROW($1:$19))+1,1)*10^ROW($1:$19)/10)</f>
        <v>0</v>
      </c>
      <c r="I878" t="str">
        <f>feed!I909</f>
        <v>Poor</v>
      </c>
      <c r="J878">
        <f>SUMPRODUCT(MID(0&amp;feed!J909,LARGE(INDEX(ISNUMBER(--MID(feed!J909,ROW($1:$19),1))*
ROW($1:$19),0),ROW($1:$19))+1,1)*10^ROW($1:$19)/10)</f>
        <v>140</v>
      </c>
      <c r="K878">
        <f>SUMPRODUCT(MID(0&amp;feed!K909,LARGE(INDEX(ISNUMBER(--MID(feed!K909,ROW($1:$19),1))*
ROW($1:$19),0),ROW($1:$19))+1,1)*10^ROW($1:$19)/10)</f>
        <v>2</v>
      </c>
      <c r="L878">
        <f>SUMPRODUCT(MID(0&amp;feed!L909,LARGE(INDEX(ISNUMBER(--MID(feed!L909,ROW($1:$19),1))*
ROW($1:$19),0),ROW($1:$19))+1,1)*10^ROW($1:$19)/10)</f>
        <v>0</v>
      </c>
      <c r="M878" t="str">
        <f>feed!M909</f>
        <v>Central Planning</v>
      </c>
      <c r="N878">
        <f>SUMPRODUCT(MID(0&amp;feed!N909,LARGE(INDEX(ISNUMBER(--MID(feed!N909,ROW($1:$5),1))*
ROW($1:$5),0),ROW($1:$5))+1,1)*10^ROW($1:$5)/10)</f>
        <v>438</v>
      </c>
      <c r="O878">
        <f>SUMPRODUCT(MID(0&amp;feed!O909,LARGE(INDEX(ISNUMBER(--MID(feed!O909,ROW($1:$5),1))*
ROW($1:$5),0),ROW($1:$5))+1,1)*10^ROW($1:$5)/10)</f>
        <v>0</v>
      </c>
      <c r="P878" t="str">
        <f>feed!P909</f>
        <v>Untapped</v>
      </c>
      <c r="Q878">
        <f>IF(P878=0,40, IF(P878="Depleted",0, IF(P878="Near Depletion",10, IF(P878="Plentiful",70, IF(P878="Untapped",90,"Error")))))</f>
        <v>90</v>
      </c>
      <c r="R878" t="str">
        <f>feed!Q909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feed!R909</f>
        <v>Congo</v>
      </c>
      <c r="U878" t="str">
        <f>feed!S909</f>
        <v>Neutral</v>
      </c>
      <c r="V878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878" t="str">
        <f>feed!U909</f>
        <v>http://blocgame.com/stats.php?id=65560</v>
      </c>
      <c r="X878" s="4">
        <f>SUMPRODUCT(MID(0&amp;feed!V909,LARGE(INDEX(ISNUMBER(--MID(feed!V909,ROW($1:$5),1))*
ROW($1:$5),0),ROW($1:$5))+1,1)*10^ROW($1:$5)/10)</f>
        <v>0</v>
      </c>
      <c r="Y878">
        <f>feed!W909</f>
        <v>0</v>
      </c>
      <c r="Z878" s="4">
        <f>V878-H878*750-K878*375-L878*375</f>
        <v>19250</v>
      </c>
      <c r="AA878" s="8">
        <f>V878/N878</f>
        <v>45.662100456621005</v>
      </c>
      <c r="AB878" s="4">
        <f>N878/6</f>
        <v>73</v>
      </c>
      <c r="AC878" s="4">
        <f>V878/6</f>
        <v>3333.3333333333335</v>
      </c>
    </row>
    <row r="879" spans="1:29" hidden="1" x14ac:dyDescent="0.25">
      <c r="A879" t="str">
        <f>feed!A1209</f>
        <v>Twinzano</v>
      </c>
      <c r="B879" t="str">
        <f>feed!B1209</f>
        <v>Sir Deusthu</v>
      </c>
      <c r="C879">
        <f>feed!C1209</f>
        <v>0</v>
      </c>
      <c r="D879">
        <f>SUMPRODUCT(MID(0&amp;feed!D1209,LARGE(INDEX(ISNUMBER(--MID(feed!D1209,ROW($1:$19),1))*
ROW($1:$19),0),ROW($1:$19))+1,1)*10^ROW($1:$19)/10)</f>
        <v>31</v>
      </c>
      <c r="E879">
        <f>SUMPRODUCT(MID(0&amp;feed!E1209,LARGE(INDEX(ISNUMBER(--MID(feed!E1209,ROW($1:$19),1))*
ROW($1:$19),0),ROW($1:$19))+1,1)*10^ROW($1:$19)/10)</f>
        <v>0</v>
      </c>
      <c r="F879" t="str">
        <f>feed!F1209</f>
        <v>First World War surplus</v>
      </c>
      <c r="G879" t="str">
        <f>feed!G1209</f>
        <v>Gandhi-like</v>
      </c>
      <c r="H879">
        <f>SUMPRODUCT(MID(0&amp;feed!H1209,LARGE(INDEX(ISNUMBER(--MID(feed!H1209,ROW($1:$19),1))*
ROW($1:$19),0),ROW($1:$19))+1,1)*10^ROW($1:$19)/10)</f>
        <v>0</v>
      </c>
      <c r="I879" t="str">
        <f>feed!I1209</f>
        <v>Good</v>
      </c>
      <c r="J879">
        <f>SUMPRODUCT(MID(0&amp;feed!J1209,LARGE(INDEX(ISNUMBER(--MID(feed!J1209,ROW($1:$19),1))*
ROW($1:$19),0),ROW($1:$19))+1,1)*10^ROW($1:$19)/10)</f>
        <v>139</v>
      </c>
      <c r="K879">
        <f>SUMPRODUCT(MID(0&amp;feed!K1209,LARGE(INDEX(ISNUMBER(--MID(feed!K1209,ROW($1:$19),1))*
ROW($1:$19),0),ROW($1:$19))+1,1)*10^ROW($1:$19)/10)</f>
        <v>2</v>
      </c>
      <c r="L879">
        <f>SUMPRODUCT(MID(0&amp;feed!L1209,LARGE(INDEX(ISNUMBER(--MID(feed!L1209,ROW($1:$19),1))*
ROW($1:$19),0),ROW($1:$19))+1,1)*10^ROW($1:$19)/10)</f>
        <v>0</v>
      </c>
      <c r="M879" t="str">
        <f>feed!M1209</f>
        <v>Free Market</v>
      </c>
      <c r="N879">
        <f>SUMPRODUCT(MID(0&amp;feed!N1209,LARGE(INDEX(ISNUMBER(--MID(feed!N1209,ROW($1:$5),1))*
ROW($1:$5),0),ROW($1:$5))+1,1)*10^ROW($1:$5)/10)</f>
        <v>282</v>
      </c>
      <c r="O879">
        <f>SUMPRODUCT(MID(0&amp;feed!O1209,LARGE(INDEX(ISNUMBER(--MID(feed!O1209,ROW($1:$5),1))*
ROW($1:$5),0),ROW($1:$5))+1,1)*10^ROW($1:$5)/10)</f>
        <v>0</v>
      </c>
      <c r="P879" t="str">
        <f>feed!P1209</f>
        <v>Untapped</v>
      </c>
      <c r="Q879">
        <f>IF(P879=0,40, IF(P879="Depleted",0, IF(P879="Near Depletion",10, IF(P879="Plentiful",70, IF(P879="Untapped",90,"Error")))))</f>
        <v>90</v>
      </c>
      <c r="R879" t="str">
        <f>feed!Q1209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feed!R1209</f>
        <v>China</v>
      </c>
      <c r="U879" t="str">
        <f>feed!S1209</f>
        <v>Neutral</v>
      </c>
      <c r="V87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879" t="str">
        <f>feed!U1209</f>
        <v>http://blocgame.com/stats.php?id=65561</v>
      </c>
      <c r="X879" s="4">
        <f>SUMPRODUCT(MID(0&amp;feed!V1209,LARGE(INDEX(ISNUMBER(--MID(feed!V1209,ROW($1:$5),1))*
ROW($1:$5),0),ROW($1:$5))+1,1)*10^ROW($1:$5)/10)</f>
        <v>0</v>
      </c>
      <c r="Y879">
        <f>feed!W1209</f>
        <v>0</v>
      </c>
      <c r="Z879" s="4">
        <f>V879-H879*750-K879*375-L879*375</f>
        <v>19250</v>
      </c>
      <c r="AA879" s="8">
        <f>V879/N879</f>
        <v>70.921985815602838</v>
      </c>
      <c r="AB879" s="4">
        <f>N879/6</f>
        <v>47</v>
      </c>
      <c r="AC879" s="4">
        <f>V879/6</f>
        <v>3333.3333333333335</v>
      </c>
    </row>
    <row r="880" spans="1:29" hidden="1" x14ac:dyDescent="0.25">
      <c r="A880" t="str">
        <f>feed!A910</f>
        <v>Kaelum</v>
      </c>
      <c r="B880" t="str">
        <f>feed!B910</f>
        <v>Graylon N</v>
      </c>
      <c r="C880">
        <f>feed!C910</f>
        <v>0</v>
      </c>
      <c r="D880">
        <f>SUMPRODUCT(MID(0&amp;feed!D910,LARGE(INDEX(ISNUMBER(--MID(feed!D910,ROW($1:$19),1))*
ROW($1:$19),0),ROW($1:$19))+1,1)*10^ROW($1:$19)/10)</f>
        <v>18</v>
      </c>
      <c r="E880">
        <f>SUMPRODUCT(MID(0&amp;feed!E910,LARGE(INDEX(ISNUMBER(--MID(feed!E910,ROW($1:$19),1))*
ROW($1:$19),0),ROW($1:$19))+1,1)*10^ROW($1:$19)/10)</f>
        <v>0</v>
      </c>
      <c r="F880" t="str">
        <f>feed!F910</f>
        <v>Finest of the 19th century</v>
      </c>
      <c r="G880" t="str">
        <f>feed!G910</f>
        <v>Gandhi-like</v>
      </c>
      <c r="H880">
        <f>SUMPRODUCT(MID(0&amp;feed!H910,LARGE(INDEX(ISNUMBER(--MID(feed!H910,ROW($1:$19),1))*
ROW($1:$19),0),ROW($1:$19))+1,1)*10^ROW($1:$19)/10)</f>
        <v>0</v>
      </c>
      <c r="I880" t="str">
        <f>feed!I910</f>
        <v>Standard</v>
      </c>
      <c r="J880">
        <f>SUMPRODUCT(MID(0&amp;feed!J910,LARGE(INDEX(ISNUMBER(--MID(feed!J910,ROW($1:$19),1))*
ROW($1:$19),0),ROW($1:$19))+1,1)*10^ROW($1:$19)/10)</f>
        <v>138</v>
      </c>
      <c r="K880">
        <f>SUMPRODUCT(MID(0&amp;feed!K910,LARGE(INDEX(ISNUMBER(--MID(feed!K910,ROW($1:$19),1))*
ROW($1:$19),0),ROW($1:$19))+1,1)*10^ROW($1:$19)/10)</f>
        <v>3</v>
      </c>
      <c r="L880">
        <f>SUMPRODUCT(MID(0&amp;feed!L910,LARGE(INDEX(ISNUMBER(--MID(feed!L910,ROW($1:$19),1))*
ROW($1:$19),0),ROW($1:$19))+1,1)*10^ROW($1:$19)/10)</f>
        <v>0</v>
      </c>
      <c r="M880" t="str">
        <f>feed!M910</f>
        <v>Mixed Economy</v>
      </c>
      <c r="N880">
        <f>SUMPRODUCT(MID(0&amp;feed!N910,LARGE(INDEX(ISNUMBER(--MID(feed!N910,ROW($1:$5),1))*
ROW($1:$5),0),ROW($1:$5))+1,1)*10^ROW($1:$5)/10)</f>
        <v>438</v>
      </c>
      <c r="O880">
        <f>SUMPRODUCT(MID(0&amp;feed!O910,LARGE(INDEX(ISNUMBER(--MID(feed!O910,ROW($1:$5),1))*
ROW($1:$5),0),ROW($1:$5))+1,1)*10^ROW($1:$5)/10)</f>
        <v>0</v>
      </c>
      <c r="P880" t="str">
        <f>feed!P910</f>
        <v>Untapped</v>
      </c>
      <c r="Q880">
        <f>IF(P880=0,40, IF(P880="Depleted",0, IF(P880="Near Depletion",10, IF(P880="Plentiful",70, IF(P880="Untapped",90,"Error")))))</f>
        <v>90</v>
      </c>
      <c r="R880" t="str">
        <f>feed!Q910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feed!R910</f>
        <v>Caribbean</v>
      </c>
      <c r="U880" t="str">
        <f>feed!S910</f>
        <v>Neutral</v>
      </c>
      <c r="V88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880" t="str">
        <f>feed!U910</f>
        <v>http://blocgame.com/stats.php?id=65562</v>
      </c>
      <c r="X880" s="4">
        <f>SUMPRODUCT(MID(0&amp;feed!V910,LARGE(INDEX(ISNUMBER(--MID(feed!V910,ROW($1:$5),1))*
ROW($1:$5),0),ROW($1:$5))+1,1)*10^ROW($1:$5)/10)</f>
        <v>0</v>
      </c>
      <c r="Y880">
        <f>feed!W910</f>
        <v>0</v>
      </c>
      <c r="Z880" s="4">
        <f>V880-H880*750-K880*375-L880*375</f>
        <v>18875</v>
      </c>
      <c r="AA880" s="8">
        <f>V880/N880</f>
        <v>45.662100456621005</v>
      </c>
      <c r="AB880" s="4">
        <f>N880/6</f>
        <v>73</v>
      </c>
      <c r="AC880" s="4">
        <f>V880/6</f>
        <v>3333.3333333333335</v>
      </c>
    </row>
    <row r="881" spans="1:29" hidden="1" x14ac:dyDescent="0.25">
      <c r="A881" t="str">
        <f>feed!A611</f>
        <v>Newasher</v>
      </c>
      <c r="B881" t="str">
        <f>feed!B611</f>
        <v>Adenauer</v>
      </c>
      <c r="C881">
        <f>feed!C611</f>
        <v>0</v>
      </c>
      <c r="D881">
        <f>SUMPRODUCT(MID(0&amp;feed!D611,LARGE(INDEX(ISNUMBER(--MID(feed!D611,ROW($1:$19),1))*
ROW($1:$19),0),ROW($1:$19))+1,1)*10^ROW($1:$19)/10)</f>
        <v>6</v>
      </c>
      <c r="E881">
        <f>SUMPRODUCT(MID(0&amp;feed!E611,LARGE(INDEX(ISNUMBER(--MID(feed!E611,ROW($1:$19),1))*
ROW($1:$19),0),ROW($1:$19))+1,1)*10^ROW($1:$19)/10)</f>
        <v>0</v>
      </c>
      <c r="F881" t="str">
        <f>feed!F611</f>
        <v>Finest of the 19th century</v>
      </c>
      <c r="G881" t="str">
        <f>feed!G611</f>
        <v>Gandhi-like</v>
      </c>
      <c r="H881">
        <f>SUMPRODUCT(MID(0&amp;feed!H611,LARGE(INDEX(ISNUMBER(--MID(feed!H611,ROW($1:$19),1))*
ROW($1:$19),0),ROW($1:$19))+1,1)*10^ROW($1:$19)/10)</f>
        <v>0</v>
      </c>
      <c r="I881" t="str">
        <f>feed!I611</f>
        <v>Elite</v>
      </c>
      <c r="J881">
        <f>SUMPRODUCT(MID(0&amp;feed!J611,LARGE(INDEX(ISNUMBER(--MID(feed!J611,ROW($1:$19),1))*
ROW($1:$19),0),ROW($1:$19))+1,1)*10^ROW($1:$19)/10)</f>
        <v>138</v>
      </c>
      <c r="K881">
        <f>SUMPRODUCT(MID(0&amp;feed!K611,LARGE(INDEX(ISNUMBER(--MID(feed!K611,ROW($1:$19),1))*
ROW($1:$19),0),ROW($1:$19))+1,1)*10^ROW($1:$19)/10)</f>
        <v>3</v>
      </c>
      <c r="L881">
        <f>SUMPRODUCT(MID(0&amp;feed!L611,LARGE(INDEX(ISNUMBER(--MID(feed!L611,ROW($1:$19),1))*
ROW($1:$19),0),ROW($1:$19))+1,1)*10^ROW($1:$19)/10)</f>
        <v>1</v>
      </c>
      <c r="M881" t="str">
        <f>feed!M611</f>
        <v>Free Market</v>
      </c>
      <c r="N881">
        <f>SUMPRODUCT(MID(0&amp;feed!N611,LARGE(INDEX(ISNUMBER(--MID(feed!N611,ROW($1:$5),1))*
ROW($1:$5),0),ROW($1:$5))+1,1)*10^ROW($1:$5)/10)</f>
        <v>976</v>
      </c>
      <c r="O881">
        <f>SUMPRODUCT(MID(0&amp;feed!O611,LARGE(INDEX(ISNUMBER(--MID(feed!O611,ROW($1:$5),1))*
ROW($1:$5),0),ROW($1:$5))+1,1)*10^ROW($1:$5)/10)</f>
        <v>136</v>
      </c>
      <c r="P881" t="str">
        <f>feed!P611</f>
        <v>Untapped</v>
      </c>
      <c r="Q881">
        <f>IF(P881=0,40, IF(P881="Depleted",0, IF(P881="Near Depletion",10, IF(P881="Plentiful",70, IF(P881="Untapped",90,"Error")))))</f>
        <v>90</v>
      </c>
      <c r="R881" t="str">
        <f>feed!Q611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feed!R611</f>
        <v>East Indies</v>
      </c>
      <c r="U881" t="str">
        <f>feed!S611</f>
        <v>Neutral</v>
      </c>
      <c r="V88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13613</v>
      </c>
      <c r="W881" t="str">
        <f>feed!U611</f>
        <v>http://blocgame.com/stats.php?id=64940</v>
      </c>
      <c r="X881" s="4">
        <f>SUMPRODUCT(MID(0&amp;feed!V611,LARGE(INDEX(ISNUMBER(--MID(feed!V611,ROW($1:$5),1))*
ROW($1:$5),0),ROW($1:$5))+1,1)*10^ROW($1:$5)/10)</f>
        <v>0</v>
      </c>
      <c r="Y881">
        <f>feed!W611</f>
        <v>0</v>
      </c>
      <c r="Z881" s="4">
        <f>V881-H881*750-K881*375-L881*375</f>
        <v>12113</v>
      </c>
      <c r="AA881" s="8">
        <f>V881/N881</f>
        <v>13.947745901639344</v>
      </c>
      <c r="AB881" s="4">
        <f>N881/6</f>
        <v>162.66666666666666</v>
      </c>
      <c r="AC881" s="4">
        <f>V881/6</f>
        <v>2268.8333333333335</v>
      </c>
    </row>
    <row r="882" spans="1:29" hidden="1" x14ac:dyDescent="0.25">
      <c r="A882" t="str">
        <f>feed!A663</f>
        <v>Wick</v>
      </c>
      <c r="B882" t="str">
        <f>feed!B663</f>
        <v>goku69587</v>
      </c>
      <c r="C882">
        <f>feed!C663</f>
        <v>0</v>
      </c>
      <c r="D882">
        <f>SUMPRODUCT(MID(0&amp;feed!D663,LARGE(INDEX(ISNUMBER(--MID(feed!D663,ROW($1:$19),1))*
ROW($1:$19),0),ROW($1:$19))+1,1)*10^ROW($1:$19)/10)</f>
        <v>8</v>
      </c>
      <c r="E882">
        <f>SUMPRODUCT(MID(0&amp;feed!E663,LARGE(INDEX(ISNUMBER(--MID(feed!E663,ROW($1:$19),1))*
ROW($1:$19),0),ROW($1:$19))+1,1)*10^ROW($1:$19)/10)</f>
        <v>0</v>
      </c>
      <c r="F882" t="str">
        <f>feed!F663</f>
        <v>Second World War surplus</v>
      </c>
      <c r="G882" t="str">
        <f>feed!G663</f>
        <v>Good</v>
      </c>
      <c r="H882">
        <f>SUMPRODUCT(MID(0&amp;feed!H663,LARGE(INDEX(ISNUMBER(--MID(feed!H663,ROW($1:$19),1))*
ROW($1:$19),0),ROW($1:$19))+1,1)*10^ROW($1:$19)/10)</f>
        <v>0</v>
      </c>
      <c r="I882" t="str">
        <f>feed!I663</f>
        <v>Undisciplined Rabble</v>
      </c>
      <c r="J882">
        <f>SUMPRODUCT(MID(0&amp;feed!J663,LARGE(INDEX(ISNUMBER(--MID(feed!J663,ROW($1:$19),1))*
ROW($1:$19),0),ROW($1:$19))+1,1)*10^ROW($1:$19)/10)</f>
        <v>138</v>
      </c>
      <c r="K882">
        <f>SUMPRODUCT(MID(0&amp;feed!K663,LARGE(INDEX(ISNUMBER(--MID(feed!K663,ROW($1:$19),1))*
ROW($1:$19),0),ROW($1:$19))+1,1)*10^ROW($1:$19)/10)</f>
        <v>3</v>
      </c>
      <c r="L882">
        <f>SUMPRODUCT(MID(0&amp;feed!L663,LARGE(INDEX(ISNUMBER(--MID(feed!L663,ROW($1:$19),1))*
ROW($1:$19),0),ROW($1:$19))+1,1)*10^ROW($1:$19)/10)</f>
        <v>2</v>
      </c>
      <c r="M882" t="str">
        <f>feed!M663</f>
        <v>Mixed Economy</v>
      </c>
      <c r="N882">
        <f>SUMPRODUCT(MID(0&amp;feed!N663,LARGE(INDEX(ISNUMBER(--MID(feed!N663,ROW($1:$5),1))*
ROW($1:$5),0),ROW($1:$5))+1,1)*10^ROW($1:$5)/10)</f>
        <v>887</v>
      </c>
      <c r="O882">
        <f>SUMPRODUCT(MID(0&amp;feed!O663,LARGE(INDEX(ISNUMBER(--MID(feed!O663,ROW($1:$5),1))*
ROW($1:$5),0),ROW($1:$5))+1,1)*10^ROW($1:$5)/10)</f>
        <v>1648</v>
      </c>
      <c r="P882" t="str">
        <f>feed!P663</f>
        <v>Untapped</v>
      </c>
      <c r="Q882">
        <f>IF(P882=0,40, IF(P882="Depleted",0, IF(P882="Near Depletion",10, IF(P882="Plentiful",70, IF(P882="Untapped",90,"Error")))))</f>
        <v>90</v>
      </c>
      <c r="R882" t="str">
        <f>feed!Q663</f>
        <v>Mediocre</v>
      </c>
      <c r="S882">
        <f>IF(R882="None",0, IF(R882="Meagre",1.5, IF(R882="Small",3, IF(R882="Mediocre",4.5, IF(R882="Somewhat Large",6, IF(R882="Large",7.5, IF(R882="Powerful",9, IF(R882="Very Powerful",10,"Error"))))))))</f>
        <v>4.5</v>
      </c>
      <c r="T882" t="str">
        <f>feed!R663</f>
        <v>Arabia</v>
      </c>
      <c r="U882" t="str">
        <f>feed!S663</f>
        <v>Neutral</v>
      </c>
      <c r="V882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6185</v>
      </c>
      <c r="W882" t="str">
        <f>feed!U663</f>
        <v>http://blocgame.com/stats.php?id=62241</v>
      </c>
      <c r="X882" s="4">
        <f>SUMPRODUCT(MID(0&amp;feed!V663,LARGE(INDEX(ISNUMBER(--MID(feed!V663,ROW($1:$5),1))*
ROW($1:$5),0),ROW($1:$5))+1,1)*10^ROW($1:$5)/10)</f>
        <v>0</v>
      </c>
      <c r="Y882">
        <f>feed!W663</f>
        <v>0</v>
      </c>
      <c r="Z882" s="4">
        <f>V882-H882*750-K882*375-L882*375</f>
        <v>4310</v>
      </c>
      <c r="AA882" s="8">
        <f>V882/N882</f>
        <v>6.9729425028184897</v>
      </c>
      <c r="AB882" s="4">
        <f>N882/6</f>
        <v>147.83333333333334</v>
      </c>
      <c r="AC882" s="4">
        <f>V882/6</f>
        <v>1030.8333333333333</v>
      </c>
    </row>
    <row r="883" spans="1:29" hidden="1" x14ac:dyDescent="0.25">
      <c r="A883" t="str">
        <f>feed!A173</f>
        <v>Russophia</v>
      </c>
      <c r="B883" t="str">
        <f>feed!B173</f>
        <v>Mikhail Putin</v>
      </c>
      <c r="C883">
        <f>feed!C173</f>
        <v>0</v>
      </c>
      <c r="D883">
        <f>SUMPRODUCT(MID(0&amp;feed!D173,LARGE(INDEX(ISNUMBER(--MID(feed!D173,ROW($1:$19),1))*
ROW($1:$19),0),ROW($1:$19))+1,1)*10^ROW($1:$19)/10)</f>
        <v>7</v>
      </c>
      <c r="E883">
        <f>SUMPRODUCT(MID(0&amp;feed!E173,LARGE(INDEX(ISNUMBER(--MID(feed!E173,ROW($1:$19),1))*
ROW($1:$19),0),ROW($1:$19))+1,1)*10^ROW($1:$19)/10)</f>
        <v>0</v>
      </c>
      <c r="F883" t="str">
        <f>feed!F173</f>
        <v>Korean War surplus</v>
      </c>
      <c r="G883" t="str">
        <f>feed!G173</f>
        <v>Gandhi-like</v>
      </c>
      <c r="H883">
        <f>SUMPRODUCT(MID(0&amp;feed!H173,LARGE(INDEX(ISNUMBER(--MID(feed!H173,ROW($1:$19),1))*
ROW($1:$19),0),ROW($1:$19))+1,1)*10^ROW($1:$19)/10)</f>
        <v>0</v>
      </c>
      <c r="I883" t="str">
        <f>feed!I173</f>
        <v>Good</v>
      </c>
      <c r="J883">
        <f>SUMPRODUCT(MID(0&amp;feed!J173,LARGE(INDEX(ISNUMBER(--MID(feed!J173,ROW($1:$19),1))*
ROW($1:$19),0),ROW($1:$19))+1,1)*10^ROW($1:$19)/10)</f>
        <v>138</v>
      </c>
      <c r="K883">
        <f>SUMPRODUCT(MID(0&amp;feed!K173,LARGE(INDEX(ISNUMBER(--MID(feed!K173,ROW($1:$19),1))*
ROW($1:$19),0),ROW($1:$19))+1,1)*10^ROW($1:$19)/10)</f>
        <v>1</v>
      </c>
      <c r="L883">
        <f>SUMPRODUCT(MID(0&amp;feed!L173,LARGE(INDEX(ISNUMBER(--MID(feed!L173,ROW($1:$19),1))*
ROW($1:$19),0),ROW($1:$19))+1,1)*10^ROW($1:$19)/10)</f>
        <v>2</v>
      </c>
      <c r="M883" t="str">
        <f>feed!M173</f>
        <v>Central Planning</v>
      </c>
      <c r="N883">
        <f>SUMPRODUCT(MID(0&amp;feed!N173,LARGE(INDEX(ISNUMBER(--MID(feed!N173,ROW($1:$5),1))*
ROW($1:$5),0),ROW($1:$5))+1,1)*10^ROW($1:$5)/10)</f>
        <v>2738</v>
      </c>
      <c r="O883">
        <f>SUMPRODUCT(MID(0&amp;feed!O173,LARGE(INDEX(ISNUMBER(--MID(feed!O173,ROW($1:$5),1))*
ROW($1:$5),0),ROW($1:$5))+1,1)*10^ROW($1:$5)/10)</f>
        <v>1824</v>
      </c>
      <c r="P883" t="str">
        <f>feed!P173</f>
        <v>Untapped</v>
      </c>
      <c r="Q883">
        <f>IF(P883=0,40, IF(P883="Depleted",0, IF(P883="Near Depletion",10, IF(P883="Plentiful",70, IF(P883="Untapped",90,"Error")))))</f>
        <v>90</v>
      </c>
      <c r="R883" t="str">
        <f>feed!Q173</f>
        <v>Somewhat Large</v>
      </c>
      <c r="S883">
        <f>IF(R883="None",0, IF(R883="Meagre",1.5, IF(R883="Small",3, IF(R883="Mediocre",4.5, IF(R883="Somewhat Large",6, IF(R883="Large",7.5, IF(R883="Powerful",9, IF(R883="Very Powerful",10,"Error"))))))))</f>
        <v>6</v>
      </c>
      <c r="T883" t="str">
        <f>feed!R173</f>
        <v>Arabia</v>
      </c>
      <c r="U883" t="str">
        <f>feed!S173</f>
        <v>Soviet Union</v>
      </c>
      <c r="V88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1238</v>
      </c>
      <c r="W883" t="str">
        <f>feed!U173</f>
        <v>http://blocgame.com/stats.php?id=54426</v>
      </c>
      <c r="X883" s="4">
        <f>SUMPRODUCT(MID(0&amp;feed!V173,LARGE(INDEX(ISNUMBER(--MID(feed!V173,ROW($1:$5),1))*
ROW($1:$5),0),ROW($1:$5))+1,1)*10^ROW($1:$5)/10)</f>
        <v>0</v>
      </c>
      <c r="Y883">
        <f>feed!W173</f>
        <v>0</v>
      </c>
      <c r="Z883" s="4">
        <f>V883-H883*750-K883*375-L883*375</f>
        <v>113</v>
      </c>
      <c r="AA883" s="8">
        <f>V883/N883</f>
        <v>0.45215485756026297</v>
      </c>
      <c r="AB883" s="4">
        <f>N883/6</f>
        <v>456.33333333333331</v>
      </c>
      <c r="AC883" s="4">
        <f>V883/6</f>
        <v>206.33333333333334</v>
      </c>
    </row>
    <row r="884" spans="1:29" hidden="1" x14ac:dyDescent="0.25">
      <c r="A884" t="str">
        <f>feed!A1100</f>
        <v>Tanki</v>
      </c>
      <c r="B884" t="str">
        <f>feed!B1100</f>
        <v>Crosstheline</v>
      </c>
      <c r="C884">
        <f>feed!C1100</f>
        <v>0</v>
      </c>
      <c r="D884">
        <f>SUMPRODUCT(MID(0&amp;feed!D1100,LARGE(INDEX(ISNUMBER(--MID(feed!D1100,ROW($1:$19),1))*
ROW($1:$19),0),ROW($1:$19))+1,1)*10^ROW($1:$19)/10)</f>
        <v>20</v>
      </c>
      <c r="E884">
        <f>SUMPRODUCT(MID(0&amp;feed!E1100,LARGE(INDEX(ISNUMBER(--MID(feed!E1100,ROW($1:$19),1))*
ROW($1:$19),0),ROW($1:$19))+1,1)*10^ROW($1:$19)/10)</f>
        <v>0</v>
      </c>
      <c r="F884" t="str">
        <f>feed!F1100</f>
        <v>Finest of the 19th century</v>
      </c>
      <c r="G884" t="str">
        <f>feed!G1100</f>
        <v>Gandhi-like</v>
      </c>
      <c r="H884">
        <f>SUMPRODUCT(MID(0&amp;feed!H1100,LARGE(INDEX(ISNUMBER(--MID(feed!H1100,ROW($1:$19),1))*
ROW($1:$19),0),ROW($1:$19))+1,1)*10^ROW($1:$19)/10)</f>
        <v>0</v>
      </c>
      <c r="I884" t="str">
        <f>feed!I1100</f>
        <v>Poor</v>
      </c>
      <c r="J884">
        <f>SUMPRODUCT(MID(0&amp;feed!J1100,LARGE(INDEX(ISNUMBER(--MID(feed!J1100,ROW($1:$19),1))*
ROW($1:$19),0),ROW($1:$19))+1,1)*10^ROW($1:$19)/10)</f>
        <v>137</v>
      </c>
      <c r="K884">
        <f>SUMPRODUCT(MID(0&amp;feed!K1100,LARGE(INDEX(ISNUMBER(--MID(feed!K1100,ROW($1:$19),1))*
ROW($1:$19),0),ROW($1:$19))+1,1)*10^ROW($1:$19)/10)</f>
        <v>2</v>
      </c>
      <c r="L884">
        <f>SUMPRODUCT(MID(0&amp;feed!L1100,LARGE(INDEX(ISNUMBER(--MID(feed!L1100,ROW($1:$19),1))*
ROW($1:$19),0),ROW($1:$19))+1,1)*10^ROW($1:$19)/10)</f>
        <v>0</v>
      </c>
      <c r="M884" t="str">
        <f>feed!M1100</f>
        <v>Free Market</v>
      </c>
      <c r="N884">
        <f>SUMPRODUCT(MID(0&amp;feed!N1100,LARGE(INDEX(ISNUMBER(--MID(feed!N1100,ROW($1:$5),1))*
ROW($1:$5),0),ROW($1:$5))+1,1)*10^ROW($1:$5)/10)</f>
        <v>318</v>
      </c>
      <c r="O884">
        <f>SUMPRODUCT(MID(0&amp;feed!O1100,LARGE(INDEX(ISNUMBER(--MID(feed!O1100,ROW($1:$5),1))*
ROW($1:$5),0),ROW($1:$5))+1,1)*10^ROW($1:$5)/10)</f>
        <v>0</v>
      </c>
      <c r="P884" t="str">
        <f>feed!P1100</f>
        <v>Untapped</v>
      </c>
      <c r="Q884">
        <f>IF(P884=0,40, IF(P884="Depleted",0, IF(P884="Near Depletion",10, IF(P884="Plentiful",70, IF(P884="Untapped",90,"Error")))))</f>
        <v>90</v>
      </c>
      <c r="R884" t="str">
        <f>feed!Q1100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feed!R1100</f>
        <v>Mesoamerica</v>
      </c>
      <c r="U884" t="str">
        <f>feed!S1100</f>
        <v>Neutral</v>
      </c>
      <c r="V884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884" t="str">
        <f>feed!U1100</f>
        <v>http://blocgame.com/stats.php?id=65565</v>
      </c>
      <c r="X884" s="4">
        <f>SUMPRODUCT(MID(0&amp;feed!V1100,LARGE(INDEX(ISNUMBER(--MID(feed!V1100,ROW($1:$5),1))*
ROW($1:$5),0),ROW($1:$5))+1,1)*10^ROW($1:$5)/10)</f>
        <v>0</v>
      </c>
      <c r="Y884">
        <f>feed!W1100</f>
        <v>0</v>
      </c>
      <c r="Z884" s="4">
        <f>V884-H884*750-K884*375-L884*375</f>
        <v>19250</v>
      </c>
      <c r="AA884" s="8">
        <f>V884/N884</f>
        <v>62.893081761006286</v>
      </c>
      <c r="AB884" s="4">
        <f>N884/6</f>
        <v>53</v>
      </c>
      <c r="AC884" s="4">
        <f>V884/6</f>
        <v>3333.3333333333335</v>
      </c>
    </row>
    <row r="885" spans="1:29" hidden="1" x14ac:dyDescent="0.25">
      <c r="A885" t="str">
        <f>feed!A1041</f>
        <v>Macanovia</v>
      </c>
      <c r="B885" t="str">
        <f>feed!B1041</f>
        <v>Trickstercard101</v>
      </c>
      <c r="C885">
        <f>feed!C1041</f>
        <v>0</v>
      </c>
      <c r="D885">
        <f>SUMPRODUCT(MID(0&amp;feed!D1041,LARGE(INDEX(ISNUMBER(--MID(feed!D1041,ROW($1:$19),1))*
ROW($1:$19),0),ROW($1:$19))+1,1)*10^ROW($1:$19)/10)</f>
        <v>20</v>
      </c>
      <c r="E885">
        <f>SUMPRODUCT(MID(0&amp;feed!E1041,LARGE(INDEX(ISNUMBER(--MID(feed!E1041,ROW($1:$19),1))*
ROW($1:$19),0),ROW($1:$19))+1,1)*10^ROW($1:$19)/10)</f>
        <v>0</v>
      </c>
      <c r="F885" t="str">
        <f>feed!F1041</f>
        <v>Finest of the 19th century</v>
      </c>
      <c r="G885" t="str">
        <f>feed!G1041</f>
        <v>Gandhi-like</v>
      </c>
      <c r="H885">
        <f>SUMPRODUCT(MID(0&amp;feed!H1041,LARGE(INDEX(ISNUMBER(--MID(feed!H1041,ROW($1:$19),1))*
ROW($1:$19),0),ROW($1:$19))+1,1)*10^ROW($1:$19)/10)</f>
        <v>0</v>
      </c>
      <c r="I885" t="str">
        <f>feed!I1041</f>
        <v>Poor</v>
      </c>
      <c r="J885">
        <f>SUMPRODUCT(MID(0&amp;feed!J1041,LARGE(INDEX(ISNUMBER(--MID(feed!J1041,ROW($1:$19),1))*
ROW($1:$19),0),ROW($1:$19))+1,1)*10^ROW($1:$19)/10)</f>
        <v>134</v>
      </c>
      <c r="K885">
        <f>SUMPRODUCT(MID(0&amp;feed!K1041,LARGE(INDEX(ISNUMBER(--MID(feed!K1041,ROW($1:$19),1))*
ROW($1:$19),0),ROW($1:$19))+1,1)*10^ROW($1:$19)/10)</f>
        <v>2</v>
      </c>
      <c r="L885">
        <f>SUMPRODUCT(MID(0&amp;feed!L1041,LARGE(INDEX(ISNUMBER(--MID(feed!L1041,ROW($1:$19),1))*
ROW($1:$19),0),ROW($1:$19))+1,1)*10^ROW($1:$19)/10)</f>
        <v>0</v>
      </c>
      <c r="M885" t="str">
        <f>feed!M1041</f>
        <v>Mixed Economy</v>
      </c>
      <c r="N885">
        <f>SUMPRODUCT(MID(0&amp;feed!N1041,LARGE(INDEX(ISNUMBER(--MID(feed!N1041,ROW($1:$5),1))*
ROW($1:$5),0),ROW($1:$5))+1,1)*10^ROW($1:$5)/10)</f>
        <v>336</v>
      </c>
      <c r="O885">
        <f>SUMPRODUCT(MID(0&amp;feed!O1041,LARGE(INDEX(ISNUMBER(--MID(feed!O1041,ROW($1:$5),1))*
ROW($1:$5),0),ROW($1:$5))+1,1)*10^ROW($1:$5)/10)</f>
        <v>0</v>
      </c>
      <c r="P885" t="str">
        <f>feed!P1041</f>
        <v>Untapped</v>
      </c>
      <c r="Q885">
        <f>IF(P885=0,40, IF(P885="Depleted",0, IF(P885="Near Depletion",10, IF(P885="Plentiful",70, IF(P885="Untapped",90,"Error")))))</f>
        <v>90</v>
      </c>
      <c r="R885" t="str">
        <f>feed!Q1041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feed!R1041</f>
        <v>Egypt</v>
      </c>
      <c r="U885" t="str">
        <f>feed!S1041</f>
        <v>Neutral</v>
      </c>
      <c r="V885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885" t="str">
        <f>feed!U1041</f>
        <v>http://blocgame.com/stats.php?id=58431</v>
      </c>
      <c r="X885" s="4">
        <f>SUMPRODUCT(MID(0&amp;feed!V1041,LARGE(INDEX(ISNUMBER(--MID(feed!V1041,ROW($1:$5),1))*
ROW($1:$5),0),ROW($1:$5))+1,1)*10^ROW($1:$5)/10)</f>
        <v>0</v>
      </c>
      <c r="Y885">
        <f>feed!W1041</f>
        <v>0</v>
      </c>
      <c r="Z885" s="4">
        <f>V885-H885*750-K885*375-L885*375</f>
        <v>19250</v>
      </c>
      <c r="AA885" s="8">
        <f>V885/N885</f>
        <v>59.523809523809526</v>
      </c>
      <c r="AB885" s="4">
        <f>N885/6</f>
        <v>56</v>
      </c>
      <c r="AC885" s="4">
        <f>V885/6</f>
        <v>3333.3333333333335</v>
      </c>
    </row>
    <row r="886" spans="1:29" hidden="1" x14ac:dyDescent="0.25">
      <c r="A886" t="str">
        <f>feed!A995</f>
        <v>Argenta</v>
      </c>
      <c r="B886" t="str">
        <f>feed!B995</f>
        <v>juanb</v>
      </c>
      <c r="C886">
        <f>feed!C995</f>
        <v>0</v>
      </c>
      <c r="D886">
        <f>SUMPRODUCT(MID(0&amp;feed!D995,LARGE(INDEX(ISNUMBER(--MID(feed!D995,ROW($1:$19),1))*
ROW($1:$19),0),ROW($1:$19))+1,1)*10^ROW($1:$19)/10)</f>
        <v>20</v>
      </c>
      <c r="E886">
        <f>SUMPRODUCT(MID(0&amp;feed!E995,LARGE(INDEX(ISNUMBER(--MID(feed!E995,ROW($1:$19),1))*
ROW($1:$19),0),ROW($1:$19))+1,1)*10^ROW($1:$19)/10)</f>
        <v>0</v>
      </c>
      <c r="F886" t="str">
        <f>feed!F995</f>
        <v>Finest of the 19th century</v>
      </c>
      <c r="G886" t="str">
        <f>feed!G995</f>
        <v>Gandhi-like</v>
      </c>
      <c r="H886">
        <f>SUMPRODUCT(MID(0&amp;feed!H995,LARGE(INDEX(ISNUMBER(--MID(feed!H995,ROW($1:$19),1))*
ROW($1:$19),0),ROW($1:$19))+1,1)*10^ROW($1:$19)/10)</f>
        <v>0</v>
      </c>
      <c r="I886" t="str">
        <f>feed!I995</f>
        <v>Standard</v>
      </c>
      <c r="J886">
        <f>SUMPRODUCT(MID(0&amp;feed!J995,LARGE(INDEX(ISNUMBER(--MID(feed!J995,ROW($1:$19),1))*
ROW($1:$19),0),ROW($1:$19))+1,1)*10^ROW($1:$19)/10)</f>
        <v>129</v>
      </c>
      <c r="K886">
        <f>SUMPRODUCT(MID(0&amp;feed!K995,LARGE(INDEX(ISNUMBER(--MID(feed!K995,ROW($1:$19),1))*
ROW($1:$19),0),ROW($1:$19))+1,1)*10^ROW($1:$19)/10)</f>
        <v>3</v>
      </c>
      <c r="L886">
        <f>SUMPRODUCT(MID(0&amp;feed!L995,LARGE(INDEX(ISNUMBER(--MID(feed!L995,ROW($1:$19),1))*
ROW($1:$19),0),ROW($1:$19))+1,1)*10^ROW($1:$19)/10)</f>
        <v>1</v>
      </c>
      <c r="M886" t="str">
        <f>feed!M995</f>
        <v>Free Market</v>
      </c>
      <c r="N886">
        <f>SUMPRODUCT(MID(0&amp;feed!N995,LARGE(INDEX(ISNUMBER(--MID(feed!N995,ROW($1:$5),1))*
ROW($1:$5),0),ROW($1:$5))+1,1)*10^ROW($1:$5)/10)</f>
        <v>366</v>
      </c>
      <c r="O886">
        <f>SUMPRODUCT(MID(0&amp;feed!O995,LARGE(INDEX(ISNUMBER(--MID(feed!O995,ROW($1:$5),1))*
ROW($1:$5),0),ROW($1:$5))+1,1)*10^ROW($1:$5)/10)</f>
        <v>0</v>
      </c>
      <c r="P886" t="str">
        <f>feed!P995</f>
        <v>Untapped</v>
      </c>
      <c r="Q886">
        <f>IF(P886=0,40, IF(P886="Depleted",0, IF(P886="Near Depletion",10, IF(P886="Plentiful",70, IF(P886="Untapped",90,"Error")))))</f>
        <v>90</v>
      </c>
      <c r="R886" t="str">
        <f>feed!Q995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feed!R995</f>
        <v>Southern Cone</v>
      </c>
      <c r="U886" t="str">
        <f>feed!S995</f>
        <v>Neutral</v>
      </c>
      <c r="V88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886" t="str">
        <f>feed!U995</f>
        <v>http://blocgame.com/stats.php?id=65573</v>
      </c>
      <c r="X886" s="4">
        <f>SUMPRODUCT(MID(0&amp;feed!V995,LARGE(INDEX(ISNUMBER(--MID(feed!V995,ROW($1:$5),1))*
ROW($1:$5),0),ROW($1:$5))+1,1)*10^ROW($1:$5)/10)</f>
        <v>0</v>
      </c>
      <c r="Y886">
        <f>feed!W995</f>
        <v>0</v>
      </c>
      <c r="Z886" s="4">
        <f>V886-H886*750-K886*375-L886*375</f>
        <v>18500</v>
      </c>
      <c r="AA886" s="8">
        <f>V886/N886</f>
        <v>54.644808743169399</v>
      </c>
      <c r="AB886" s="4">
        <f>N886/6</f>
        <v>61</v>
      </c>
      <c r="AC886" s="4">
        <f>V886/6</f>
        <v>3333.3333333333335</v>
      </c>
    </row>
    <row r="887" spans="1:29" hidden="1" x14ac:dyDescent="0.25">
      <c r="A887" t="str">
        <f>feed!A1188</f>
        <v>Firesh</v>
      </c>
      <c r="B887" t="str">
        <f>feed!B1188</f>
        <v>Asirito</v>
      </c>
      <c r="C887">
        <f>feed!C1188</f>
        <v>0</v>
      </c>
      <c r="D887">
        <f>SUMPRODUCT(MID(0&amp;feed!D1188,LARGE(INDEX(ISNUMBER(--MID(feed!D1188,ROW($1:$19),1))*
ROW($1:$19),0),ROW($1:$19))+1,1)*10^ROW($1:$19)/10)</f>
        <v>10</v>
      </c>
      <c r="E887">
        <f>SUMPRODUCT(MID(0&amp;feed!E1188,LARGE(INDEX(ISNUMBER(--MID(feed!E1188,ROW($1:$19),1))*
ROW($1:$19),0),ROW($1:$19))+1,1)*10^ROW($1:$19)/10)</f>
        <v>0</v>
      </c>
      <c r="F887" t="str">
        <f>feed!F1188</f>
        <v>Finest of the 19th century</v>
      </c>
      <c r="G887" t="str">
        <f>feed!G1188</f>
        <v>Gandhi-like</v>
      </c>
      <c r="H887">
        <f>SUMPRODUCT(MID(0&amp;feed!H1188,LARGE(INDEX(ISNUMBER(--MID(feed!H1188,ROW($1:$19),1))*
ROW($1:$19),0),ROW($1:$19))+1,1)*10^ROW($1:$19)/10)</f>
        <v>0</v>
      </c>
      <c r="I887" t="str">
        <f>feed!I1188</f>
        <v>Poor</v>
      </c>
      <c r="J887">
        <f>SUMPRODUCT(MID(0&amp;feed!J1188,LARGE(INDEX(ISNUMBER(--MID(feed!J1188,ROW($1:$19),1))*
ROW($1:$19),0),ROW($1:$19))+1,1)*10^ROW($1:$19)/10)</f>
        <v>125</v>
      </c>
      <c r="K887">
        <f>SUMPRODUCT(MID(0&amp;feed!K1188,LARGE(INDEX(ISNUMBER(--MID(feed!K1188,ROW($1:$19),1))*
ROW($1:$19),0),ROW($1:$19))+1,1)*10^ROW($1:$19)/10)</f>
        <v>2</v>
      </c>
      <c r="L887">
        <f>SUMPRODUCT(MID(0&amp;feed!L1188,LARGE(INDEX(ISNUMBER(--MID(feed!L1188,ROW($1:$19),1))*
ROW($1:$19),0),ROW($1:$19))+1,1)*10^ROW($1:$19)/10)</f>
        <v>0</v>
      </c>
      <c r="M887" t="str">
        <f>feed!M1188</f>
        <v>Mixed Economy</v>
      </c>
      <c r="N887">
        <f>SUMPRODUCT(MID(0&amp;feed!N1188,LARGE(INDEX(ISNUMBER(--MID(feed!N1188,ROW($1:$5),1))*
ROW($1:$5),0),ROW($1:$5))+1,1)*10^ROW($1:$5)/10)</f>
        <v>298</v>
      </c>
      <c r="O887">
        <f>SUMPRODUCT(MID(0&amp;feed!O1188,LARGE(INDEX(ISNUMBER(--MID(feed!O1188,ROW($1:$5),1))*
ROW($1:$5),0),ROW($1:$5))+1,1)*10^ROW($1:$5)/10)</f>
        <v>0</v>
      </c>
      <c r="P887" t="str">
        <f>feed!P1188</f>
        <v>Untapped</v>
      </c>
      <c r="Q887">
        <f>IF(P887=0,40, IF(P887="Depleted",0, IF(P887="Near Depletion",10, IF(P887="Plentiful",70, IF(P887="Untapped",90,"Error")))))</f>
        <v>90</v>
      </c>
      <c r="R887" t="str">
        <f>feed!Q1188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feed!R1188</f>
        <v>The Subcontinent</v>
      </c>
      <c r="U887" t="str">
        <f>feed!S1188</f>
        <v>Neutral</v>
      </c>
      <c r="V887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W887" t="str">
        <f>feed!U1188</f>
        <v>http://blocgame.com/stats.php?id=65577</v>
      </c>
      <c r="X887" s="4">
        <f>SUMPRODUCT(MID(0&amp;feed!V1188,LARGE(INDEX(ISNUMBER(--MID(feed!V1188,ROW($1:$5),1))*
ROW($1:$5),0),ROW($1:$5))+1,1)*10^ROW($1:$5)/10)</f>
        <v>0</v>
      </c>
      <c r="Y887">
        <f>feed!W1188</f>
        <v>0</v>
      </c>
      <c r="Z887" s="4">
        <f>V887-H887*750-K887*375-L887*375</f>
        <v>15585</v>
      </c>
      <c r="AA887" s="8">
        <f>V887/N887</f>
        <v>54.81543624161074</v>
      </c>
      <c r="AB887" s="4">
        <f>N887/6</f>
        <v>49.666666666666664</v>
      </c>
      <c r="AC887" s="4">
        <f>V887/6</f>
        <v>2722.5</v>
      </c>
    </row>
    <row r="888" spans="1:29" hidden="1" x14ac:dyDescent="0.25">
      <c r="A888" t="str">
        <f>feed!A811</f>
        <v>Rzechovxlovkia</v>
      </c>
      <c r="B888" t="str">
        <f>feed!B811</f>
        <v>M.Hariz</v>
      </c>
      <c r="C888" t="str">
        <f>feed!C811</f>
        <v>SPQR</v>
      </c>
      <c r="D888">
        <f>SUMPRODUCT(MID(0&amp;feed!D811,LARGE(INDEX(ISNUMBER(--MID(feed!D811,ROW($1:$19),1))*
ROW($1:$19),0),ROW($1:$19))+1,1)*10^ROW($1:$19)/10)</f>
        <v>7</v>
      </c>
      <c r="E888">
        <f>SUMPRODUCT(MID(0&amp;feed!E811,LARGE(INDEX(ISNUMBER(--MID(feed!E811,ROW($1:$19),1))*
ROW($1:$19),0),ROW($1:$19))+1,1)*10^ROW($1:$19)/10)</f>
        <v>0</v>
      </c>
      <c r="F888" t="str">
        <f>feed!F811</f>
        <v>First World War surplus</v>
      </c>
      <c r="G888" t="str">
        <f>feed!G811</f>
        <v>Gandhi-like</v>
      </c>
      <c r="H888">
        <f>SUMPRODUCT(MID(0&amp;feed!H811,LARGE(INDEX(ISNUMBER(--MID(feed!H811,ROW($1:$19),1))*
ROW($1:$19),0),ROW($1:$19))+1,1)*10^ROW($1:$19)/10)</f>
        <v>0</v>
      </c>
      <c r="I888" t="str">
        <f>feed!I811</f>
        <v>Good</v>
      </c>
      <c r="J888">
        <f>SUMPRODUCT(MID(0&amp;feed!J811,LARGE(INDEX(ISNUMBER(--MID(feed!J811,ROW($1:$19),1))*
ROW($1:$19),0),ROW($1:$19))+1,1)*10^ROW($1:$19)/10)</f>
        <v>125</v>
      </c>
      <c r="K888">
        <f>SUMPRODUCT(MID(0&amp;feed!K811,LARGE(INDEX(ISNUMBER(--MID(feed!K811,ROW($1:$19),1))*
ROW($1:$19),0),ROW($1:$19))+1,1)*10^ROW($1:$19)/10)</f>
        <v>2</v>
      </c>
      <c r="L888">
        <f>SUMPRODUCT(MID(0&amp;feed!L811,LARGE(INDEX(ISNUMBER(--MID(feed!L811,ROW($1:$19),1))*
ROW($1:$19),0),ROW($1:$19))+1,1)*10^ROW($1:$19)/10)</f>
        <v>0</v>
      </c>
      <c r="M888" t="str">
        <f>feed!M811</f>
        <v>Central Planning</v>
      </c>
      <c r="N888">
        <f>SUMPRODUCT(MID(0&amp;feed!N811,LARGE(INDEX(ISNUMBER(--MID(feed!N811,ROW($1:$5),1))*
ROW($1:$5),0),ROW($1:$5))+1,1)*10^ROW($1:$5)/10)</f>
        <v>579</v>
      </c>
      <c r="O888">
        <f>SUMPRODUCT(MID(0&amp;feed!O811,LARGE(INDEX(ISNUMBER(--MID(feed!O811,ROW($1:$5),1))*
ROW($1:$5),0),ROW($1:$5))+1,1)*10^ROW($1:$5)/10)</f>
        <v>0</v>
      </c>
      <c r="P888" t="str">
        <f>feed!P811</f>
        <v>Untapped</v>
      </c>
      <c r="Q888">
        <f>IF(P888=0,40, IF(P888="Depleted",0, IF(P888="Near Depletion",10, IF(P888="Plentiful",70, IF(P888="Untapped",90,"Error")))))</f>
        <v>90</v>
      </c>
      <c r="R888" t="str">
        <f>feed!Q811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feed!R811</f>
        <v>Arabia</v>
      </c>
      <c r="U888" t="str">
        <f>feed!S811</f>
        <v>Neutral</v>
      </c>
      <c r="V888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13477</v>
      </c>
      <c r="W888" t="str">
        <f>feed!U811</f>
        <v>http://blocgame.com/stats.php?id=61967</v>
      </c>
      <c r="X888" s="4">
        <f>SUMPRODUCT(MID(0&amp;feed!V811,LARGE(INDEX(ISNUMBER(--MID(feed!V811,ROW($1:$5),1))*
ROW($1:$5),0),ROW($1:$5))+1,1)*10^ROW($1:$5)/10)</f>
        <v>0</v>
      </c>
      <c r="Y888">
        <f>feed!W811</f>
        <v>0</v>
      </c>
      <c r="Z888" s="4">
        <f>V888-H888*750-K888*375-L888*375</f>
        <v>12727</v>
      </c>
      <c r="AA888" s="8">
        <f>V888/N888</f>
        <v>23.276338514680482</v>
      </c>
      <c r="AB888" s="4">
        <f>N888/6</f>
        <v>96.5</v>
      </c>
      <c r="AC888" s="4">
        <f>V888/6</f>
        <v>2246.1666666666665</v>
      </c>
    </row>
    <row r="889" spans="1:29" hidden="1" x14ac:dyDescent="0.25">
      <c r="A889" t="str">
        <f>feed!A713</f>
        <v>BerkeVille</v>
      </c>
      <c r="B889" t="str">
        <f>feed!B713</f>
        <v>VintageTanker</v>
      </c>
      <c r="C889">
        <f>feed!C713</f>
        <v>0</v>
      </c>
      <c r="D889">
        <f>SUMPRODUCT(MID(0&amp;feed!D713,LARGE(INDEX(ISNUMBER(--MID(feed!D713,ROW($1:$19),1))*
ROW($1:$19),0),ROW($1:$19))+1,1)*10^ROW($1:$19)/10)</f>
        <v>4</v>
      </c>
      <c r="E889">
        <f>SUMPRODUCT(MID(0&amp;feed!E713,LARGE(INDEX(ISNUMBER(--MID(feed!E713,ROW($1:$19),1))*
ROW($1:$19),0),ROW($1:$19))+1,1)*10^ROW($1:$19)/10)</f>
        <v>0</v>
      </c>
      <c r="F889" t="str">
        <f>feed!F713</f>
        <v>First World War surplus</v>
      </c>
      <c r="G889" t="str">
        <f>feed!G713</f>
        <v>Angelic</v>
      </c>
      <c r="H889">
        <f>SUMPRODUCT(MID(0&amp;feed!H713,LARGE(INDEX(ISNUMBER(--MID(feed!H713,ROW($1:$19),1))*
ROW($1:$19),0),ROW($1:$19))+1,1)*10^ROW($1:$19)/10)</f>
        <v>0</v>
      </c>
      <c r="I889" t="str">
        <f>feed!I713</f>
        <v>Undisciplined Rabble</v>
      </c>
      <c r="J889">
        <f>SUMPRODUCT(MID(0&amp;feed!J713,LARGE(INDEX(ISNUMBER(--MID(feed!J713,ROW($1:$19),1))*
ROW($1:$19),0),ROW($1:$19))+1,1)*10^ROW($1:$19)/10)</f>
        <v>125</v>
      </c>
      <c r="K889">
        <f>SUMPRODUCT(MID(0&amp;feed!K713,LARGE(INDEX(ISNUMBER(--MID(feed!K713,ROW($1:$19),1))*
ROW($1:$19),0),ROW($1:$19))+1,1)*10^ROW($1:$19)/10)</f>
        <v>2</v>
      </c>
      <c r="L889">
        <f>SUMPRODUCT(MID(0&amp;feed!L713,LARGE(INDEX(ISNUMBER(--MID(feed!L713,ROW($1:$19),1))*
ROW($1:$19),0),ROW($1:$19))+1,1)*10^ROW($1:$19)/10)</f>
        <v>0</v>
      </c>
      <c r="M889" t="str">
        <f>feed!M713</f>
        <v>Central Planning</v>
      </c>
      <c r="N889">
        <f>SUMPRODUCT(MID(0&amp;feed!N713,LARGE(INDEX(ISNUMBER(--MID(feed!N713,ROW($1:$5),1))*
ROW($1:$5),0),ROW($1:$5))+1,1)*10^ROW($1:$5)/10)</f>
        <v>776</v>
      </c>
      <c r="O889">
        <f>SUMPRODUCT(MID(0&amp;feed!O713,LARGE(INDEX(ISNUMBER(--MID(feed!O713,ROW($1:$5),1))*
ROW($1:$5),0),ROW($1:$5))+1,1)*10^ROW($1:$5)/10)</f>
        <v>0</v>
      </c>
      <c r="P889" t="str">
        <f>feed!P713</f>
        <v>Untapped</v>
      </c>
      <c r="Q889">
        <f>IF(P889=0,40, IF(P889="Depleted",0, IF(P889="Near Depletion",10, IF(P889="Plentiful",70, IF(P889="Untapped",90,"Error")))))</f>
        <v>90</v>
      </c>
      <c r="R889" t="str">
        <f>feed!Q713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feed!R713</f>
        <v>Southern Africa</v>
      </c>
      <c r="U889" t="str">
        <f>feed!S713</f>
        <v>Neutral</v>
      </c>
      <c r="V889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4189</v>
      </c>
      <c r="W889" t="str">
        <f>feed!U713</f>
        <v>http://blocgame.com/stats.php?id=59187</v>
      </c>
      <c r="X889" s="4">
        <f>SUMPRODUCT(MID(0&amp;feed!V713,LARGE(INDEX(ISNUMBER(--MID(feed!V713,ROW($1:$5),1))*
ROW($1:$5),0),ROW($1:$5))+1,1)*10^ROW($1:$5)/10)</f>
        <v>0</v>
      </c>
      <c r="Y889">
        <f>feed!W713</f>
        <v>0</v>
      </c>
      <c r="Z889" s="4">
        <f>V889-H889*750-K889*375-L889*375</f>
        <v>3439</v>
      </c>
      <c r="AA889" s="8">
        <f>V889/N889</f>
        <v>5.3981958762886597</v>
      </c>
      <c r="AB889" s="4">
        <f>N889/6</f>
        <v>129.33333333333334</v>
      </c>
      <c r="AC889" s="4">
        <f>V889/6</f>
        <v>698.16666666666663</v>
      </c>
    </row>
    <row r="890" spans="1:29" hidden="1" x14ac:dyDescent="0.25">
      <c r="A890" t="str">
        <f>feed!A1075</f>
        <v>Tassam</v>
      </c>
      <c r="B890" t="str">
        <f>feed!B1075</f>
        <v>CallumGriffin</v>
      </c>
      <c r="C890">
        <f>feed!C1075</f>
        <v>0</v>
      </c>
      <c r="D890">
        <f>SUMPRODUCT(MID(0&amp;feed!D1075,LARGE(INDEX(ISNUMBER(--MID(feed!D1075,ROW($1:$19),1))*
ROW($1:$19),0),ROW($1:$19))+1,1)*10^ROW($1:$19)/10)</f>
        <v>20</v>
      </c>
      <c r="E890">
        <f>SUMPRODUCT(MID(0&amp;feed!E1075,LARGE(INDEX(ISNUMBER(--MID(feed!E1075,ROW($1:$19),1))*
ROW($1:$19),0),ROW($1:$19))+1,1)*10^ROW($1:$19)/10)</f>
        <v>0</v>
      </c>
      <c r="F890" t="str">
        <f>feed!F1075</f>
        <v>Finest of the 19th century</v>
      </c>
      <c r="G890" t="str">
        <f>feed!G1075</f>
        <v>Gandhi-like</v>
      </c>
      <c r="H890">
        <f>SUMPRODUCT(MID(0&amp;feed!H1075,LARGE(INDEX(ISNUMBER(--MID(feed!H1075,ROW($1:$19),1))*
ROW($1:$19),0),ROW($1:$19))+1,1)*10^ROW($1:$19)/10)</f>
        <v>0</v>
      </c>
      <c r="I890" t="str">
        <f>feed!I1075</f>
        <v>Poor</v>
      </c>
      <c r="J890">
        <f>SUMPRODUCT(MID(0&amp;feed!J1075,LARGE(INDEX(ISNUMBER(--MID(feed!J1075,ROW($1:$19),1))*
ROW($1:$19),0),ROW($1:$19))+1,1)*10^ROW($1:$19)/10)</f>
        <v>124</v>
      </c>
      <c r="K890">
        <f>SUMPRODUCT(MID(0&amp;feed!K1075,LARGE(INDEX(ISNUMBER(--MID(feed!K1075,ROW($1:$19),1))*
ROW($1:$19),0),ROW($1:$19))+1,1)*10^ROW($1:$19)/10)</f>
        <v>2</v>
      </c>
      <c r="L890">
        <f>SUMPRODUCT(MID(0&amp;feed!L1075,LARGE(INDEX(ISNUMBER(--MID(feed!L1075,ROW($1:$19),1))*
ROW($1:$19),0),ROW($1:$19))+1,1)*10^ROW($1:$19)/10)</f>
        <v>0</v>
      </c>
      <c r="M890" t="str">
        <f>feed!M1075</f>
        <v>Central Planning</v>
      </c>
      <c r="N890">
        <f>SUMPRODUCT(MID(0&amp;feed!N1075,LARGE(INDEX(ISNUMBER(--MID(feed!N1075,ROW($1:$5),1))*
ROW($1:$5),0),ROW($1:$5))+1,1)*10^ROW($1:$5)/10)</f>
        <v>325</v>
      </c>
      <c r="O890">
        <f>SUMPRODUCT(MID(0&amp;feed!O1075,LARGE(INDEX(ISNUMBER(--MID(feed!O1075,ROW($1:$5),1))*
ROW($1:$5),0),ROW($1:$5))+1,1)*10^ROW($1:$5)/10)</f>
        <v>0</v>
      </c>
      <c r="P890" t="str">
        <f>feed!P1075</f>
        <v>Untapped</v>
      </c>
      <c r="Q890">
        <f>IF(P890=0,40, IF(P890="Depleted",0, IF(P890="Near Depletion",10, IF(P890="Plentiful",70, IF(P890="Untapped",90,"Error")))))</f>
        <v>90</v>
      </c>
      <c r="R890" t="str">
        <f>feed!Q1075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feed!R1075</f>
        <v>Gran Colombia</v>
      </c>
      <c r="U890" t="str">
        <f>feed!S1075</f>
        <v>Neutral</v>
      </c>
      <c r="V890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890" t="str">
        <f>feed!U1075</f>
        <v>http://blocgame.com/stats.php?id=65578</v>
      </c>
      <c r="X890" s="4">
        <f>SUMPRODUCT(MID(0&amp;feed!V1075,LARGE(INDEX(ISNUMBER(--MID(feed!V1075,ROW($1:$5),1))*
ROW($1:$5),0),ROW($1:$5))+1,1)*10^ROW($1:$5)/10)</f>
        <v>0</v>
      </c>
      <c r="Y890">
        <f>feed!W1075</f>
        <v>0</v>
      </c>
      <c r="Z890" s="4">
        <f>V890-H890*750-K890*375-L890*375</f>
        <v>19250</v>
      </c>
      <c r="AA890" s="8">
        <f>V890/N890</f>
        <v>61.53846153846154</v>
      </c>
      <c r="AB890" s="4">
        <f>N890/6</f>
        <v>54.166666666666664</v>
      </c>
      <c r="AC890" s="4">
        <f>V890/6</f>
        <v>3333.3333333333335</v>
      </c>
    </row>
    <row r="891" spans="1:29" hidden="1" x14ac:dyDescent="0.25">
      <c r="A891" t="str">
        <f>feed!A743</f>
        <v>Twoni</v>
      </c>
      <c r="B891" t="str">
        <f>feed!B743</f>
        <v>Mawusi Selumdudu</v>
      </c>
      <c r="C891">
        <f>feed!C743</f>
        <v>0</v>
      </c>
      <c r="D891">
        <f>SUMPRODUCT(MID(0&amp;feed!D743,LARGE(INDEX(ISNUMBER(--MID(feed!D743,ROW($1:$19),1))*
ROW($1:$19),0),ROW($1:$19))+1,1)*10^ROW($1:$19)/10)</f>
        <v>10</v>
      </c>
      <c r="E891">
        <f>SUMPRODUCT(MID(0&amp;feed!E743,LARGE(INDEX(ISNUMBER(--MID(feed!E743,ROW($1:$19),1))*
ROW($1:$19),0),ROW($1:$19))+1,1)*10^ROW($1:$19)/10)</f>
        <v>0</v>
      </c>
      <c r="F891" t="str">
        <f>feed!F743</f>
        <v>Finest of the 19th century</v>
      </c>
      <c r="G891" t="str">
        <f>feed!G743</f>
        <v>Gandhi-like</v>
      </c>
      <c r="H891">
        <f>SUMPRODUCT(MID(0&amp;feed!H743,LARGE(INDEX(ISNUMBER(--MID(feed!H743,ROW($1:$19),1))*
ROW($1:$19),0),ROW($1:$19))+1,1)*10^ROW($1:$19)/10)</f>
        <v>0</v>
      </c>
      <c r="I891" t="str">
        <f>feed!I743</f>
        <v>Poor</v>
      </c>
      <c r="J891">
        <f>SUMPRODUCT(MID(0&amp;feed!J743,LARGE(INDEX(ISNUMBER(--MID(feed!J743,ROW($1:$19),1))*
ROW($1:$19),0),ROW($1:$19))+1,1)*10^ROW($1:$19)/10)</f>
        <v>124</v>
      </c>
      <c r="K891">
        <f>SUMPRODUCT(MID(0&amp;feed!K743,LARGE(INDEX(ISNUMBER(--MID(feed!K743,ROW($1:$19),1))*
ROW($1:$19),0),ROW($1:$19))+1,1)*10^ROW($1:$19)/10)</f>
        <v>2</v>
      </c>
      <c r="L891">
        <f>SUMPRODUCT(MID(0&amp;feed!L743,LARGE(INDEX(ISNUMBER(--MID(feed!L743,ROW($1:$19),1))*
ROW($1:$19),0),ROW($1:$19))+1,1)*10^ROW($1:$19)/10)</f>
        <v>0</v>
      </c>
      <c r="M891" t="str">
        <f>feed!M743</f>
        <v>Mixed Economy</v>
      </c>
      <c r="N891">
        <f>SUMPRODUCT(MID(0&amp;feed!N743,LARGE(INDEX(ISNUMBER(--MID(feed!N743,ROW($1:$5),1))*
ROW($1:$5),0),ROW($1:$5))+1,1)*10^ROW($1:$5)/10)</f>
        <v>704</v>
      </c>
      <c r="O891">
        <f>SUMPRODUCT(MID(0&amp;feed!O743,LARGE(INDEX(ISNUMBER(--MID(feed!O743,ROW($1:$5),1))*
ROW($1:$5),0),ROW($1:$5))+1,1)*10^ROW($1:$5)/10)</f>
        <v>0</v>
      </c>
      <c r="P891" t="str">
        <f>feed!P743</f>
        <v>Untapped</v>
      </c>
      <c r="Q891">
        <f>IF(P891=0,40, IF(P891="Depleted",0, IF(P891="Near Depletion",10, IF(P891="Plentiful",70, IF(P891="Untapped",90,"Error")))))</f>
        <v>90</v>
      </c>
      <c r="R891" t="str">
        <f>feed!Q743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feed!R743</f>
        <v>Guinea</v>
      </c>
      <c r="U891" t="str">
        <f>feed!S743</f>
        <v>Neutral</v>
      </c>
      <c r="V89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891" t="str">
        <f>feed!U743</f>
        <v>http://blocgame.com/stats.php?id=65303</v>
      </c>
      <c r="X891" s="4">
        <f>SUMPRODUCT(MID(0&amp;feed!V743,LARGE(INDEX(ISNUMBER(--MID(feed!V743,ROW($1:$5),1))*
ROW($1:$5),0),ROW($1:$5))+1,1)*10^ROW($1:$5)/10)</f>
        <v>0</v>
      </c>
      <c r="Y891">
        <f>feed!W743</f>
        <v>0</v>
      </c>
      <c r="Z891" s="4">
        <f>V891-H891*750-K891*375-L891*375</f>
        <v>12863</v>
      </c>
      <c r="AA891" s="8">
        <f>V891/N891</f>
        <v>19.336647727272727</v>
      </c>
      <c r="AB891" s="4">
        <f>N891/6</f>
        <v>117.33333333333333</v>
      </c>
      <c r="AC891" s="4">
        <f>V891/6</f>
        <v>2268.8333333333335</v>
      </c>
    </row>
    <row r="892" spans="1:29" hidden="1" x14ac:dyDescent="0.25">
      <c r="A892" t="str">
        <f>feed!A601</f>
        <v>Necessidades</v>
      </c>
      <c r="B892" t="str">
        <f>feed!B601</f>
        <v>mae ana</v>
      </c>
      <c r="C892">
        <f>feed!C601</f>
        <v>0</v>
      </c>
      <c r="D892">
        <f>SUMPRODUCT(MID(0&amp;feed!D601,LARGE(INDEX(ISNUMBER(--MID(feed!D601,ROW($1:$19),1))*
ROW($1:$19),0),ROW($1:$19))+1,1)*10^ROW($1:$19)/10)</f>
        <v>6</v>
      </c>
      <c r="E892">
        <f>SUMPRODUCT(MID(0&amp;feed!E601,LARGE(INDEX(ISNUMBER(--MID(feed!E601,ROW($1:$19),1))*
ROW($1:$19),0),ROW($1:$19))+1,1)*10^ROW($1:$19)/10)</f>
        <v>0</v>
      </c>
      <c r="F892" t="str">
        <f>feed!F601</f>
        <v>Second World War surplus</v>
      </c>
      <c r="G892" t="str">
        <f>feed!G601</f>
        <v>Angelic</v>
      </c>
      <c r="H892">
        <f>SUMPRODUCT(MID(0&amp;feed!H601,LARGE(INDEX(ISNUMBER(--MID(feed!H601,ROW($1:$19),1))*
ROW($1:$19),0),ROW($1:$19))+1,1)*10^ROW($1:$19)/10)</f>
        <v>0</v>
      </c>
      <c r="I892" t="str">
        <f>feed!I601</f>
        <v>Undisciplined Rabble</v>
      </c>
      <c r="J892">
        <f>SUMPRODUCT(MID(0&amp;feed!J601,LARGE(INDEX(ISNUMBER(--MID(feed!J601,ROW($1:$19),1))*
ROW($1:$19),0),ROW($1:$19))+1,1)*10^ROW($1:$19)/10)</f>
        <v>124</v>
      </c>
      <c r="K892">
        <f>SUMPRODUCT(MID(0&amp;feed!K601,LARGE(INDEX(ISNUMBER(--MID(feed!K601,ROW($1:$19),1))*
ROW($1:$19),0),ROW($1:$19))+1,1)*10^ROW($1:$19)/10)</f>
        <v>5</v>
      </c>
      <c r="L892">
        <f>SUMPRODUCT(MID(0&amp;feed!L601,LARGE(INDEX(ISNUMBER(--MID(feed!L601,ROW($1:$19),1))*
ROW($1:$19),0),ROW($1:$19))+1,1)*10^ROW($1:$19)/10)</f>
        <v>0</v>
      </c>
      <c r="M892" t="str">
        <f>feed!M601</f>
        <v>Mixed Economy</v>
      </c>
      <c r="N892">
        <f>SUMPRODUCT(MID(0&amp;feed!N601,LARGE(INDEX(ISNUMBER(--MID(feed!N601,ROW($1:$5),1))*
ROW($1:$5),0),ROW($1:$5))+1,1)*10^ROW($1:$5)/10)</f>
        <v>997</v>
      </c>
      <c r="O892">
        <f>SUMPRODUCT(MID(0&amp;feed!O601,LARGE(INDEX(ISNUMBER(--MID(feed!O601,ROW($1:$5),1))*
ROW($1:$5),0),ROW($1:$5))+1,1)*10^ROW($1:$5)/10)</f>
        <v>65</v>
      </c>
      <c r="P892" t="str">
        <f>feed!P601</f>
        <v>Untapped</v>
      </c>
      <c r="Q892">
        <f>IF(P892=0,40, IF(P892="Depleted",0, IF(P892="Near Depletion",10, IF(P892="Plentiful",70, IF(P892="Untapped",90,"Error")))))</f>
        <v>90</v>
      </c>
      <c r="R892" t="str">
        <f>feed!Q601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feed!R601</f>
        <v>Caribbean</v>
      </c>
      <c r="U892" t="str">
        <f>feed!S601</f>
        <v>Neutral</v>
      </c>
      <c r="V892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11288</v>
      </c>
      <c r="W892" t="str">
        <f>feed!U601</f>
        <v>http://blocgame.com/stats.php?id=63925</v>
      </c>
      <c r="X892" s="4">
        <f>SUMPRODUCT(MID(0&amp;feed!V601,LARGE(INDEX(ISNUMBER(--MID(feed!V601,ROW($1:$5),1))*
ROW($1:$5),0),ROW($1:$5))+1,1)*10^ROW($1:$5)/10)</f>
        <v>0</v>
      </c>
      <c r="Y892">
        <f>feed!W601</f>
        <v>0</v>
      </c>
      <c r="Z892" s="4">
        <f>V892-H892*750-K892*375-L892*375</f>
        <v>9413</v>
      </c>
      <c r="AA892" s="8">
        <f>V892/N892</f>
        <v>11.321965897693079</v>
      </c>
      <c r="AB892" s="4">
        <f>N892/6</f>
        <v>166.16666666666666</v>
      </c>
      <c r="AC892" s="4">
        <f>V892/6</f>
        <v>1881.3333333333333</v>
      </c>
    </row>
    <row r="893" spans="1:29" hidden="1" x14ac:dyDescent="0.25">
      <c r="A893" t="str">
        <f>feed!A1031</f>
        <v>Twerkanasia</v>
      </c>
      <c r="B893" t="str">
        <f>feed!B1031</f>
        <v>J_Daddy2.0</v>
      </c>
      <c r="C893">
        <f>feed!C1031</f>
        <v>0</v>
      </c>
      <c r="D893">
        <f>SUMPRODUCT(MID(0&amp;feed!D1031,LARGE(INDEX(ISNUMBER(--MID(feed!D1031,ROW($1:$19),1))*
ROW($1:$19),0),ROW($1:$19))+1,1)*10^ROW($1:$19)/10)</f>
        <v>20</v>
      </c>
      <c r="E893">
        <f>SUMPRODUCT(MID(0&amp;feed!E1031,LARGE(INDEX(ISNUMBER(--MID(feed!E1031,ROW($1:$19),1))*
ROW($1:$19),0),ROW($1:$19))+1,1)*10^ROW($1:$19)/10)</f>
        <v>0</v>
      </c>
      <c r="F893" t="str">
        <f>feed!F1031</f>
        <v>Finest of the 19th century</v>
      </c>
      <c r="G893" t="str">
        <f>feed!G1031</f>
        <v>Gandhi-like</v>
      </c>
      <c r="H893">
        <f>SUMPRODUCT(MID(0&amp;feed!H1031,LARGE(INDEX(ISNUMBER(--MID(feed!H1031,ROW($1:$19),1))*
ROW($1:$19),0),ROW($1:$19))+1,1)*10^ROW($1:$19)/10)</f>
        <v>0</v>
      </c>
      <c r="I893" t="str">
        <f>feed!I1031</f>
        <v>Poor</v>
      </c>
      <c r="J893">
        <f>SUMPRODUCT(MID(0&amp;feed!J1031,LARGE(INDEX(ISNUMBER(--MID(feed!J1031,ROW($1:$19),1))*
ROW($1:$19),0),ROW($1:$19))+1,1)*10^ROW($1:$19)/10)</f>
        <v>123</v>
      </c>
      <c r="K893">
        <f>SUMPRODUCT(MID(0&amp;feed!K1031,LARGE(INDEX(ISNUMBER(--MID(feed!K1031,ROW($1:$19),1))*
ROW($1:$19),0),ROW($1:$19))+1,1)*10^ROW($1:$19)/10)</f>
        <v>4</v>
      </c>
      <c r="L893">
        <f>SUMPRODUCT(MID(0&amp;feed!L1031,LARGE(INDEX(ISNUMBER(--MID(feed!L1031,ROW($1:$19),1))*
ROW($1:$19),0),ROW($1:$19))+1,1)*10^ROW($1:$19)/10)</f>
        <v>1</v>
      </c>
      <c r="M893" t="str">
        <f>feed!M1031</f>
        <v>Mixed Economy</v>
      </c>
      <c r="N893">
        <f>SUMPRODUCT(MID(0&amp;feed!N1031,LARGE(INDEX(ISNUMBER(--MID(feed!N1031,ROW($1:$5),1))*
ROW($1:$5),0),ROW($1:$5))+1,1)*10^ROW($1:$5)/10)</f>
        <v>344</v>
      </c>
      <c r="O893">
        <f>SUMPRODUCT(MID(0&amp;feed!O1031,LARGE(INDEX(ISNUMBER(--MID(feed!O1031,ROW($1:$5),1))*
ROW($1:$5),0),ROW($1:$5))+1,1)*10^ROW($1:$5)/10)</f>
        <v>1</v>
      </c>
      <c r="P893" t="str">
        <f>feed!P1031</f>
        <v>Untapped</v>
      </c>
      <c r="Q893">
        <f>IF(P893=0,40, IF(P893="Depleted",0, IF(P893="Near Depletion",10, IF(P893="Plentiful",70, IF(P893="Untapped",90,"Error")))))</f>
        <v>90</v>
      </c>
      <c r="R893" t="str">
        <f>feed!Q1031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feed!R1031</f>
        <v>Pacific Rim</v>
      </c>
      <c r="U893" t="str">
        <f>feed!S1031</f>
        <v>Neutral</v>
      </c>
      <c r="V893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893" t="str">
        <f>feed!U1031</f>
        <v>http://blocgame.com/stats.php?id=58182</v>
      </c>
      <c r="X893" s="4">
        <f>SUMPRODUCT(MID(0&amp;feed!V1031,LARGE(INDEX(ISNUMBER(--MID(feed!V1031,ROW($1:$5),1))*
ROW($1:$5),0),ROW($1:$5))+1,1)*10^ROW($1:$5)/10)</f>
        <v>0</v>
      </c>
      <c r="Y893">
        <f>feed!W1031</f>
        <v>0</v>
      </c>
      <c r="Z893" s="4">
        <f>V893-H893*750-K893*375-L893*375</f>
        <v>18125</v>
      </c>
      <c r="AA893" s="8">
        <f>V893/N893</f>
        <v>58.139534883720927</v>
      </c>
      <c r="AB893" s="4">
        <f>N893/6</f>
        <v>57.333333333333336</v>
      </c>
      <c r="AC893" s="4">
        <f>V893/6</f>
        <v>3333.3333333333335</v>
      </c>
    </row>
    <row r="894" spans="1:29" hidden="1" x14ac:dyDescent="0.25">
      <c r="A894" t="str">
        <f>feed!A657</f>
        <v>VinyRuler</v>
      </c>
      <c r="B894" t="str">
        <f>feed!B657</f>
        <v>VinyTanker</v>
      </c>
      <c r="C894">
        <f>feed!C657</f>
        <v>0</v>
      </c>
      <c r="D894">
        <f>SUMPRODUCT(MID(0&amp;feed!D657,LARGE(INDEX(ISNUMBER(--MID(feed!D657,ROW($1:$19),1))*
ROW($1:$19),0),ROW($1:$19))+1,1)*10^ROW($1:$19)/10)</f>
        <v>5</v>
      </c>
      <c r="E894">
        <f>SUMPRODUCT(MID(0&amp;feed!E657,LARGE(INDEX(ISNUMBER(--MID(feed!E657,ROW($1:$19),1))*
ROW($1:$19),0),ROW($1:$19))+1,1)*10^ROW($1:$19)/10)</f>
        <v>0</v>
      </c>
      <c r="F894" t="str">
        <f>feed!F657</f>
        <v>First World War surplus</v>
      </c>
      <c r="G894" t="str">
        <f>feed!G657</f>
        <v>Questionable</v>
      </c>
      <c r="H894">
        <f>SUMPRODUCT(MID(0&amp;feed!H657,LARGE(INDEX(ISNUMBER(--MID(feed!H657,ROW($1:$19),1))*
ROW($1:$19),0),ROW($1:$19))+1,1)*10^ROW($1:$19)/10)</f>
        <v>0</v>
      </c>
      <c r="I894" t="str">
        <f>feed!I657</f>
        <v>Undisciplined Rabble</v>
      </c>
      <c r="J894">
        <f>SUMPRODUCT(MID(0&amp;feed!J657,LARGE(INDEX(ISNUMBER(--MID(feed!J657,ROW($1:$19),1))*
ROW($1:$19),0),ROW($1:$19))+1,1)*10^ROW($1:$19)/10)</f>
        <v>123</v>
      </c>
      <c r="K894">
        <f>SUMPRODUCT(MID(0&amp;feed!K657,LARGE(INDEX(ISNUMBER(--MID(feed!K657,ROW($1:$19),1))*
ROW($1:$19),0),ROW($1:$19))+1,1)*10^ROW($1:$19)/10)</f>
        <v>2</v>
      </c>
      <c r="L894">
        <f>SUMPRODUCT(MID(0&amp;feed!L657,LARGE(INDEX(ISNUMBER(--MID(feed!L657,ROW($1:$19),1))*
ROW($1:$19),0),ROW($1:$19))+1,1)*10^ROW($1:$19)/10)</f>
        <v>0</v>
      </c>
      <c r="M894" t="str">
        <f>feed!M657</f>
        <v>Mixed Economy</v>
      </c>
      <c r="N894">
        <f>SUMPRODUCT(MID(0&amp;feed!N657,LARGE(INDEX(ISNUMBER(--MID(feed!N657,ROW($1:$5),1))*
ROW($1:$5),0),ROW($1:$5))+1,1)*10^ROW($1:$5)/10)</f>
        <v>896</v>
      </c>
      <c r="O894">
        <f>SUMPRODUCT(MID(0&amp;feed!O657,LARGE(INDEX(ISNUMBER(--MID(feed!O657,ROW($1:$5),1))*
ROW($1:$5),0),ROW($1:$5))+1,1)*10^ROW($1:$5)/10)</f>
        <v>0</v>
      </c>
      <c r="P894" t="str">
        <f>feed!P657</f>
        <v>Untapped</v>
      </c>
      <c r="Q894">
        <f>IF(P894=0,40, IF(P894="Depleted",0, IF(P894="Near Depletion",10, IF(P894="Plentiful",70, IF(P894="Untapped",90,"Error")))))</f>
        <v>90</v>
      </c>
      <c r="R894" t="str">
        <f>feed!Q657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feed!R657</f>
        <v>Indochina</v>
      </c>
      <c r="U894" t="str">
        <f>feed!S657</f>
        <v>Neutral</v>
      </c>
      <c r="V89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5418</v>
      </c>
      <c r="W894" t="str">
        <f>feed!U657</f>
        <v>http://blocgame.com/stats.php?id=59709</v>
      </c>
      <c r="X894" s="4">
        <f>SUMPRODUCT(MID(0&amp;feed!V657,LARGE(INDEX(ISNUMBER(--MID(feed!V657,ROW($1:$5),1))*
ROW($1:$5),0),ROW($1:$5))+1,1)*10^ROW($1:$5)/10)</f>
        <v>0</v>
      </c>
      <c r="Y894">
        <f>feed!W657</f>
        <v>0</v>
      </c>
      <c r="Z894" s="4">
        <f>V894-H894*750-K894*375-L894*375</f>
        <v>4668</v>
      </c>
      <c r="AA894" s="8">
        <f>V894/N894</f>
        <v>6.046875</v>
      </c>
      <c r="AB894" s="4">
        <f>N894/6</f>
        <v>149.33333333333334</v>
      </c>
      <c r="AC894" s="4">
        <f>V894/6</f>
        <v>903</v>
      </c>
    </row>
    <row r="895" spans="1:29" hidden="1" x14ac:dyDescent="0.25">
      <c r="A895" t="str">
        <f>feed!A1233</f>
        <v>Bahamas</v>
      </c>
      <c r="B895" t="str">
        <f>feed!B1233</f>
        <v>LordVoldemort</v>
      </c>
      <c r="C895">
        <f>feed!C1233</f>
        <v>0</v>
      </c>
      <c r="D895">
        <f>SUMPRODUCT(MID(0&amp;feed!D1233,LARGE(INDEX(ISNUMBER(--MID(feed!D1233,ROW($1:$19),1))*
ROW($1:$19),0),ROW($1:$19))+1,1)*10^ROW($1:$19)/10)</f>
        <v>25</v>
      </c>
      <c r="E895">
        <f>SUMPRODUCT(MID(0&amp;feed!E1233,LARGE(INDEX(ISNUMBER(--MID(feed!E1233,ROW($1:$19),1))*
ROW($1:$19),0),ROW($1:$19))+1,1)*10^ROW($1:$19)/10)</f>
        <v>0</v>
      </c>
      <c r="F895" t="str">
        <f>feed!F1233</f>
        <v>First World War surplus</v>
      </c>
      <c r="G895" t="str">
        <f>feed!G1233</f>
        <v>Gandhi-like</v>
      </c>
      <c r="H895">
        <f>SUMPRODUCT(MID(0&amp;feed!H1233,LARGE(INDEX(ISNUMBER(--MID(feed!H1233,ROW($1:$19),1))*
ROW($1:$19),0),ROW($1:$19))+1,1)*10^ROW($1:$19)/10)</f>
        <v>0</v>
      </c>
      <c r="I895" t="str">
        <f>feed!I1233</f>
        <v>Elite</v>
      </c>
      <c r="J895">
        <f>SUMPRODUCT(MID(0&amp;feed!J1233,LARGE(INDEX(ISNUMBER(--MID(feed!J1233,ROW($1:$19),1))*
ROW($1:$19),0),ROW($1:$19))+1,1)*10^ROW($1:$19)/10)</f>
        <v>122</v>
      </c>
      <c r="K895">
        <f>SUMPRODUCT(MID(0&amp;feed!K1233,LARGE(INDEX(ISNUMBER(--MID(feed!K1233,ROW($1:$19),1))*
ROW($1:$19),0),ROW($1:$19))+1,1)*10^ROW($1:$19)/10)</f>
        <v>3</v>
      </c>
      <c r="L895">
        <f>SUMPRODUCT(MID(0&amp;feed!L1233,LARGE(INDEX(ISNUMBER(--MID(feed!L1233,ROW($1:$19),1))*
ROW($1:$19),0),ROW($1:$19))+1,1)*10^ROW($1:$19)/10)</f>
        <v>1</v>
      </c>
      <c r="M895" t="str">
        <f>feed!M1233</f>
        <v>Central Planning</v>
      </c>
      <c r="N895">
        <f>SUMPRODUCT(MID(0&amp;feed!N1233,LARGE(INDEX(ISNUMBER(--MID(feed!N1233,ROW($1:$5),1))*
ROW($1:$5),0),ROW($1:$5))+1,1)*10^ROW($1:$5)/10)</f>
        <v>251</v>
      </c>
      <c r="O895">
        <f>SUMPRODUCT(MID(0&amp;feed!O1233,LARGE(INDEX(ISNUMBER(--MID(feed!O1233,ROW($1:$5),1))*
ROW($1:$5),0),ROW($1:$5))+1,1)*10^ROW($1:$5)/10)</f>
        <v>1</v>
      </c>
      <c r="P895" t="str">
        <f>feed!P1233</f>
        <v>Untapped</v>
      </c>
      <c r="Q895">
        <f>IF(P895=0,40, IF(P895="Depleted",0, IF(P895="Near Depletion",10, IF(P895="Plentiful",70, IF(P895="Untapped",90,"Error")))))</f>
        <v>90</v>
      </c>
      <c r="R895" t="str">
        <f>feed!Q1233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feed!R1233</f>
        <v>Pacific Rim</v>
      </c>
      <c r="U895" t="str">
        <f>feed!S1233</f>
        <v>Soviet Union</v>
      </c>
      <c r="V895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895" t="str">
        <f>feed!U1233</f>
        <v>http://blocgame.com/stats.php?id=65583</v>
      </c>
      <c r="X895" s="4">
        <f>SUMPRODUCT(MID(0&amp;feed!V1233,LARGE(INDEX(ISNUMBER(--MID(feed!V1233,ROW($1:$5),1))*
ROW($1:$5),0),ROW($1:$5))+1,1)*10^ROW($1:$5)/10)</f>
        <v>0</v>
      </c>
      <c r="Y895">
        <f>feed!W1233</f>
        <v>0</v>
      </c>
      <c r="Z895" s="4">
        <f>V895-H895*750-K895*375-L895*375</f>
        <v>18500</v>
      </c>
      <c r="AA895" s="8">
        <f>V895/N895</f>
        <v>79.681274900398407</v>
      </c>
      <c r="AB895" s="4">
        <f>N895/6</f>
        <v>41.833333333333336</v>
      </c>
      <c r="AC895" s="4">
        <f>V895/6</f>
        <v>3333.3333333333335</v>
      </c>
    </row>
    <row r="896" spans="1:29" hidden="1" x14ac:dyDescent="0.25">
      <c r="A896" t="str">
        <f>feed!A1225</f>
        <v>Leon United</v>
      </c>
      <c r="B896" t="str">
        <f>feed!B1225</f>
        <v>LopezRKO</v>
      </c>
      <c r="C896">
        <f>feed!C1225</f>
        <v>0</v>
      </c>
      <c r="D896">
        <f>SUMPRODUCT(MID(0&amp;feed!D1225,LARGE(INDEX(ISNUMBER(--MID(feed!D1225,ROW($1:$19),1))*
ROW($1:$19),0),ROW($1:$19))+1,1)*10^ROW($1:$19)/10)</f>
        <v>22</v>
      </c>
      <c r="E896">
        <f>SUMPRODUCT(MID(0&amp;feed!E1225,LARGE(INDEX(ISNUMBER(--MID(feed!E1225,ROW($1:$19),1))*
ROW($1:$19),0),ROW($1:$19))+1,1)*10^ROW($1:$19)/10)</f>
        <v>0</v>
      </c>
      <c r="F896" t="str">
        <f>feed!F1225</f>
        <v>Finest of the 19th century</v>
      </c>
      <c r="G896" t="str">
        <f>feed!G1225</f>
        <v>Good</v>
      </c>
      <c r="H896">
        <f>SUMPRODUCT(MID(0&amp;feed!H1225,LARGE(INDEX(ISNUMBER(--MID(feed!H1225,ROW($1:$19),1))*
ROW($1:$19),0),ROW($1:$19))+1,1)*10^ROW($1:$19)/10)</f>
        <v>0</v>
      </c>
      <c r="I896" t="str">
        <f>feed!I1225</f>
        <v>Poor</v>
      </c>
      <c r="J896">
        <f>SUMPRODUCT(MID(0&amp;feed!J1225,LARGE(INDEX(ISNUMBER(--MID(feed!J1225,ROW($1:$19),1))*
ROW($1:$19),0),ROW($1:$19))+1,1)*10^ROW($1:$19)/10)</f>
        <v>121</v>
      </c>
      <c r="K896">
        <f>SUMPRODUCT(MID(0&amp;feed!K1225,LARGE(INDEX(ISNUMBER(--MID(feed!K1225,ROW($1:$19),1))*
ROW($1:$19),0),ROW($1:$19))+1,1)*10^ROW($1:$19)/10)</f>
        <v>2</v>
      </c>
      <c r="L896">
        <f>SUMPRODUCT(MID(0&amp;feed!L1225,LARGE(INDEX(ISNUMBER(--MID(feed!L1225,ROW($1:$19),1))*
ROW($1:$19),0),ROW($1:$19))+1,1)*10^ROW($1:$19)/10)</f>
        <v>0</v>
      </c>
      <c r="M896" t="str">
        <f>feed!M1225</f>
        <v>Mixed Economy</v>
      </c>
      <c r="N896">
        <f>SUMPRODUCT(MID(0&amp;feed!N1225,LARGE(INDEX(ISNUMBER(--MID(feed!N1225,ROW($1:$5),1))*
ROW($1:$5),0),ROW($1:$5))+1,1)*10^ROW($1:$5)/10)</f>
        <v>261</v>
      </c>
      <c r="O896">
        <f>SUMPRODUCT(MID(0&amp;feed!O1225,LARGE(INDEX(ISNUMBER(--MID(feed!O1225,ROW($1:$5),1))*
ROW($1:$5),0),ROW($1:$5))+1,1)*10^ROW($1:$5)/10)</f>
        <v>0</v>
      </c>
      <c r="P896" t="str">
        <f>feed!P1225</f>
        <v>Untapped</v>
      </c>
      <c r="Q896">
        <f>IF(P896=0,40, IF(P896="Depleted",0, IF(P896="Near Depletion",10, IF(P896="Plentiful",70, IF(P896="Untapped",90,"Error")))))</f>
        <v>90</v>
      </c>
      <c r="R896" t="str">
        <f>feed!Q1225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feed!R1225</f>
        <v>Mesoamerica</v>
      </c>
      <c r="U896" t="str">
        <f>feed!S1225</f>
        <v>Neutral</v>
      </c>
      <c r="V896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896" t="str">
        <f>feed!U1225</f>
        <v>http://blocgame.com/stats.php?id=65584</v>
      </c>
      <c r="X896" s="4">
        <f>SUMPRODUCT(MID(0&amp;feed!V1225,LARGE(INDEX(ISNUMBER(--MID(feed!V1225,ROW($1:$5),1))*
ROW($1:$5),0),ROW($1:$5))+1,1)*10^ROW($1:$5)/10)</f>
        <v>0</v>
      </c>
      <c r="Y896">
        <f>feed!W1225</f>
        <v>0</v>
      </c>
      <c r="Z896" s="4">
        <f>V896-H896*750-K896*375-L896*375</f>
        <v>19250</v>
      </c>
      <c r="AA896" s="8">
        <f>V896/N896</f>
        <v>76.628352490421463</v>
      </c>
      <c r="AB896" s="4">
        <f>N896/6</f>
        <v>43.5</v>
      </c>
      <c r="AC896" s="4">
        <f>V896/6</f>
        <v>3333.3333333333335</v>
      </c>
    </row>
    <row r="897" spans="1:29" x14ac:dyDescent="0.25">
      <c r="A897" t="str">
        <f>feed!A1073</f>
        <v>Weeaboo Land</v>
      </c>
      <c r="B897" t="str">
        <f>feed!B1073</f>
        <v>Weeaboo Nation</v>
      </c>
      <c r="C897">
        <f>feed!C1073</f>
        <v>0</v>
      </c>
      <c r="D897">
        <f>SUMPRODUCT(MID(0&amp;feed!D1073,LARGE(INDEX(ISNUMBER(--MID(feed!D1073,ROW($1:$19),1))*
ROW($1:$19),0),ROW($1:$19))+1,1)*10^ROW($1:$19)/10)</f>
        <v>18</v>
      </c>
      <c r="E897">
        <f>SUMPRODUCT(MID(0&amp;feed!E1073,LARGE(INDEX(ISNUMBER(--MID(feed!E1073,ROW($1:$19),1))*
ROW($1:$19),0),ROW($1:$19))+1,1)*10^ROW($1:$19)/10)</f>
        <v>0</v>
      </c>
      <c r="F897" t="str">
        <f>feed!F1073</f>
        <v>Finest of the 19th century</v>
      </c>
      <c r="G897" t="str">
        <f>feed!G1073</f>
        <v>Good</v>
      </c>
      <c r="H897">
        <f>SUMPRODUCT(MID(0&amp;feed!H1073,LARGE(INDEX(ISNUMBER(--MID(feed!H1073,ROW($1:$19),1))*
ROW($1:$19),0),ROW($1:$19))+1,1)*10^ROW($1:$19)/10)</f>
        <v>0</v>
      </c>
      <c r="I897" t="str">
        <f>feed!I1073</f>
        <v>Standard</v>
      </c>
      <c r="J897">
        <f>SUMPRODUCT(MID(0&amp;feed!J1073,LARGE(INDEX(ISNUMBER(--MID(feed!J1073,ROW($1:$19),1))*
ROW($1:$19),0),ROW($1:$19))+1,1)*10^ROW($1:$19)/10)</f>
        <v>44</v>
      </c>
      <c r="K897">
        <f>SUMPRODUCT(MID(0&amp;feed!K1073,LARGE(INDEX(ISNUMBER(--MID(feed!K1073,ROW($1:$19),1))*
ROW($1:$19),0),ROW($1:$19))+1,1)*10^ROW($1:$19)/10)</f>
        <v>2</v>
      </c>
      <c r="L897">
        <f>SUMPRODUCT(MID(0&amp;feed!L1073,LARGE(INDEX(ISNUMBER(--MID(feed!L1073,ROW($1:$19),1))*
ROW($1:$19),0),ROW($1:$19))+1,1)*10^ROW($1:$19)/10)</f>
        <v>0</v>
      </c>
      <c r="M897" t="str">
        <f>feed!M1073</f>
        <v>Central Planning</v>
      </c>
      <c r="N897">
        <f>SUMPRODUCT(MID(0&amp;feed!N1073,LARGE(INDEX(ISNUMBER(--MID(feed!N1073,ROW($1:$5),1))*
ROW($1:$5),0),ROW($1:$5))+1,1)*10^ROW($1:$5)/10)</f>
        <v>329</v>
      </c>
      <c r="O897">
        <f>SUMPRODUCT(MID(0&amp;feed!O1073,LARGE(INDEX(ISNUMBER(--MID(feed!O1073,ROW($1:$5),1))*
ROW($1:$5),0),ROW($1:$5))+1,1)*10^ROW($1:$5)/10)</f>
        <v>0</v>
      </c>
      <c r="P897" t="str">
        <f>feed!P1073</f>
        <v>Untapped</v>
      </c>
      <c r="Q897">
        <f>IF(P897=0,40, IF(P897="Depleted",0, IF(P897="Near Depletion",10, IF(P897="Plentiful",70, IF(P897="Untapped",90,"Error")))))</f>
        <v>90</v>
      </c>
      <c r="R897" t="str">
        <f>feed!Q1073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feed!R1073</f>
        <v>Persia</v>
      </c>
      <c r="U897" t="str">
        <f>feed!S1073</f>
        <v>Neutral</v>
      </c>
      <c r="V897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897" t="str">
        <f>feed!U1073</f>
        <v>http://blocgame.com/stats.php?id=65670</v>
      </c>
      <c r="X897" s="4">
        <f>SUMPRODUCT(MID(0&amp;feed!V1073,LARGE(INDEX(ISNUMBER(--MID(feed!V1073,ROW($1:$5),1))*
ROW($1:$5),0),ROW($1:$5))+1,1)*10^ROW($1:$5)/10)</f>
        <v>0</v>
      </c>
      <c r="Y897">
        <f>feed!W1073</f>
        <v>0</v>
      </c>
      <c r="Z897" s="4">
        <f>V897-H897*750-K897*375-L897*375</f>
        <v>19250</v>
      </c>
      <c r="AA897" s="8">
        <f>V897/N897</f>
        <v>60.790273556231</v>
      </c>
      <c r="AB897" s="4">
        <f>N897/6</f>
        <v>54.833333333333336</v>
      </c>
      <c r="AC897" s="4">
        <f>V897/6</f>
        <v>3333.3333333333335</v>
      </c>
    </row>
    <row r="898" spans="1:29" hidden="1" x14ac:dyDescent="0.25">
      <c r="A898" t="str">
        <f>feed!A1176</f>
        <v>Tantillia</v>
      </c>
      <c r="B898" t="str">
        <f>feed!B1176</f>
        <v>Kreig</v>
      </c>
      <c r="C898">
        <f>feed!C1176</f>
        <v>0</v>
      </c>
      <c r="D898">
        <f>SUMPRODUCT(MID(0&amp;feed!D1176,LARGE(INDEX(ISNUMBER(--MID(feed!D1176,ROW($1:$19),1))*
ROW($1:$19),0),ROW($1:$19))+1,1)*10^ROW($1:$19)/10)</f>
        <v>6</v>
      </c>
      <c r="E898">
        <f>SUMPRODUCT(MID(0&amp;feed!E1176,LARGE(INDEX(ISNUMBER(--MID(feed!E1176,ROW($1:$19),1))*
ROW($1:$19),0),ROW($1:$19))+1,1)*10^ROW($1:$19)/10)</f>
        <v>0</v>
      </c>
      <c r="F898" t="str">
        <f>feed!F1176</f>
        <v>Finest of the 19th century</v>
      </c>
      <c r="G898" t="str">
        <f>feed!G1176</f>
        <v>Gandhi-like</v>
      </c>
      <c r="H898">
        <f>SUMPRODUCT(MID(0&amp;feed!H1176,LARGE(INDEX(ISNUMBER(--MID(feed!H1176,ROW($1:$19),1))*
ROW($1:$19),0),ROW($1:$19))+1,1)*10^ROW($1:$19)/10)</f>
        <v>0</v>
      </c>
      <c r="I898" t="str">
        <f>feed!I1176</f>
        <v>Good</v>
      </c>
      <c r="J898">
        <f>SUMPRODUCT(MID(0&amp;feed!J1176,LARGE(INDEX(ISNUMBER(--MID(feed!J1176,ROW($1:$19),1))*
ROW($1:$19),0),ROW($1:$19))+1,1)*10^ROW($1:$19)/10)</f>
        <v>121</v>
      </c>
      <c r="K898">
        <f>SUMPRODUCT(MID(0&amp;feed!K1176,LARGE(INDEX(ISNUMBER(--MID(feed!K1176,ROW($1:$19),1))*
ROW($1:$19),0),ROW($1:$19))+1,1)*10^ROW($1:$19)/10)</f>
        <v>2</v>
      </c>
      <c r="L898">
        <f>SUMPRODUCT(MID(0&amp;feed!L1176,LARGE(INDEX(ISNUMBER(--MID(feed!L1176,ROW($1:$19),1))*
ROW($1:$19),0),ROW($1:$19))+1,1)*10^ROW($1:$19)/10)</f>
        <v>1</v>
      </c>
      <c r="M898" t="str">
        <f>feed!M1176</f>
        <v>Mixed Economy</v>
      </c>
      <c r="N898">
        <f>SUMPRODUCT(MID(0&amp;feed!N1176,LARGE(INDEX(ISNUMBER(--MID(feed!N1176,ROW($1:$5),1))*
ROW($1:$5),0),ROW($1:$5))+1,1)*10^ROW($1:$5)/10)</f>
        <v>299</v>
      </c>
      <c r="O898">
        <f>SUMPRODUCT(MID(0&amp;feed!O1176,LARGE(INDEX(ISNUMBER(--MID(feed!O1176,ROW($1:$5),1))*
ROW($1:$5),0),ROW($1:$5))+1,1)*10^ROW($1:$5)/10)</f>
        <v>0</v>
      </c>
      <c r="P898">
        <f>feed!P1176</f>
        <v>0</v>
      </c>
      <c r="Q898">
        <f>IF(P898=0,40, IF(P898="Depleted",0, IF(P898="Near Depletion",10, IF(P898="Plentiful",70, IF(P898="Untapped",90,"Error")))))</f>
        <v>40</v>
      </c>
      <c r="R898" t="str">
        <f>feed!Q1176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feed!R1176</f>
        <v>Mesoamerica</v>
      </c>
      <c r="U898" t="str">
        <f>feed!S1176</f>
        <v>United States</v>
      </c>
      <c r="V89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16335</v>
      </c>
      <c r="W898" t="str">
        <f>feed!U1176</f>
        <v>http://blocgame.com/stats.php?id=65488</v>
      </c>
      <c r="X898" s="4">
        <f>SUMPRODUCT(MID(0&amp;feed!V1176,LARGE(INDEX(ISNUMBER(--MID(feed!V1176,ROW($1:$5),1))*
ROW($1:$5),0),ROW($1:$5))+1,1)*10^ROW($1:$5)/10)</f>
        <v>0</v>
      </c>
      <c r="Y898">
        <f>feed!W1176</f>
        <v>0</v>
      </c>
      <c r="Z898" s="4">
        <f>V898-H898*750-K898*375-L898*375</f>
        <v>15210</v>
      </c>
      <c r="AA898" s="8">
        <f>V898/N898</f>
        <v>54.632107023411372</v>
      </c>
      <c r="AB898" s="4">
        <f>N898/6</f>
        <v>49.833333333333336</v>
      </c>
      <c r="AC898" s="4">
        <f>V898/6</f>
        <v>2722.5</v>
      </c>
    </row>
    <row r="899" spans="1:29" hidden="1" x14ac:dyDescent="0.25">
      <c r="A899" t="str">
        <f>feed!A1093</f>
        <v>RAIDERS</v>
      </c>
      <c r="B899" t="str">
        <f>feed!B1093</f>
        <v>Billy Beamish</v>
      </c>
      <c r="C899">
        <f>feed!C1093</f>
        <v>0</v>
      </c>
      <c r="D899">
        <f>SUMPRODUCT(MID(0&amp;feed!D1093,LARGE(INDEX(ISNUMBER(--MID(feed!D1093,ROW($1:$19),1))*
ROW($1:$19),0),ROW($1:$19))+1,1)*10^ROW($1:$19)/10)</f>
        <v>27</v>
      </c>
      <c r="E899">
        <f>SUMPRODUCT(MID(0&amp;feed!E1093,LARGE(INDEX(ISNUMBER(--MID(feed!E1093,ROW($1:$19),1))*
ROW($1:$19),0),ROW($1:$19))+1,1)*10^ROW($1:$19)/10)</f>
        <v>0</v>
      </c>
      <c r="F899" t="str">
        <f>feed!F1093</f>
        <v>First World War surplus</v>
      </c>
      <c r="G899" t="str">
        <f>feed!G1093</f>
        <v>Good</v>
      </c>
      <c r="H899">
        <f>SUMPRODUCT(MID(0&amp;feed!H1093,LARGE(INDEX(ISNUMBER(--MID(feed!H1093,ROW($1:$19),1))*
ROW($1:$19),0),ROW($1:$19))+1,1)*10^ROW($1:$19)/10)</f>
        <v>0</v>
      </c>
      <c r="I899" t="str">
        <f>feed!I1093</f>
        <v>Elite</v>
      </c>
      <c r="J899">
        <f>SUMPRODUCT(MID(0&amp;feed!J1093,LARGE(INDEX(ISNUMBER(--MID(feed!J1093,ROW($1:$19),1))*
ROW($1:$19),0),ROW($1:$19))+1,1)*10^ROW($1:$19)/10)</f>
        <v>120</v>
      </c>
      <c r="K899">
        <f>SUMPRODUCT(MID(0&amp;feed!K1093,LARGE(INDEX(ISNUMBER(--MID(feed!K1093,ROW($1:$19),1))*
ROW($1:$19),0),ROW($1:$19))+1,1)*10^ROW($1:$19)/10)</f>
        <v>3</v>
      </c>
      <c r="L899">
        <f>SUMPRODUCT(MID(0&amp;feed!L1093,LARGE(INDEX(ISNUMBER(--MID(feed!L1093,ROW($1:$19),1))*
ROW($1:$19),0),ROW($1:$19))+1,1)*10^ROW($1:$19)/10)</f>
        <v>1</v>
      </c>
      <c r="M899" t="str">
        <f>feed!M1093</f>
        <v>Free Market</v>
      </c>
      <c r="N899">
        <f>SUMPRODUCT(MID(0&amp;feed!N1093,LARGE(INDEX(ISNUMBER(--MID(feed!N1093,ROW($1:$5),1))*
ROW($1:$5),0),ROW($1:$5))+1,1)*10^ROW($1:$5)/10)</f>
        <v>320</v>
      </c>
      <c r="O899">
        <f>SUMPRODUCT(MID(0&amp;feed!O1093,LARGE(INDEX(ISNUMBER(--MID(feed!O1093,ROW($1:$5),1))*
ROW($1:$5),0),ROW($1:$5))+1,1)*10^ROW($1:$5)/10)</f>
        <v>1</v>
      </c>
      <c r="P899" t="str">
        <f>feed!P1093</f>
        <v>Untapped</v>
      </c>
      <c r="Q899">
        <f>IF(P899=0,40, IF(P899="Depleted",0, IF(P899="Near Depletion",10, IF(P899="Plentiful",70, IF(P899="Untapped",90,"Error")))))</f>
        <v>90</v>
      </c>
      <c r="R899" t="str">
        <f>feed!Q1093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feed!R1093</f>
        <v>Caribbean</v>
      </c>
      <c r="U899" t="str">
        <f>feed!S1093</f>
        <v>Neutral</v>
      </c>
      <c r="V899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899" t="str">
        <f>feed!U1093</f>
        <v>http://blocgame.com/stats.php?id=65587</v>
      </c>
      <c r="X899" s="4">
        <f>SUMPRODUCT(MID(0&amp;feed!V1093,LARGE(INDEX(ISNUMBER(--MID(feed!V1093,ROW($1:$5),1))*
ROW($1:$5),0),ROW($1:$5))+1,1)*10^ROW($1:$5)/10)</f>
        <v>0</v>
      </c>
      <c r="Y899">
        <f>feed!W1093</f>
        <v>0</v>
      </c>
      <c r="Z899" s="4">
        <f>V899-H899*750-K899*375-L899*375</f>
        <v>18500</v>
      </c>
      <c r="AA899" s="8">
        <f>V899/N899</f>
        <v>62.5</v>
      </c>
      <c r="AB899" s="4">
        <f>N899/6</f>
        <v>53.333333333333336</v>
      </c>
      <c r="AC899" s="4">
        <f>V899/6</f>
        <v>3333.3333333333335</v>
      </c>
    </row>
    <row r="900" spans="1:29" hidden="1" x14ac:dyDescent="0.25">
      <c r="A900" t="str">
        <f>feed!A979</f>
        <v>Siorafrica</v>
      </c>
      <c r="B900" t="str">
        <f>feed!B979</f>
        <v>Sioraf as Na Cillini</v>
      </c>
      <c r="C900">
        <f>feed!C979</f>
        <v>0</v>
      </c>
      <c r="D900">
        <f>SUMPRODUCT(MID(0&amp;feed!D979,LARGE(INDEX(ISNUMBER(--MID(feed!D979,ROW($1:$19),1))*
ROW($1:$19),0),ROW($1:$19))+1,1)*10^ROW($1:$19)/10)</f>
        <v>20</v>
      </c>
      <c r="E900">
        <f>SUMPRODUCT(MID(0&amp;feed!E979,LARGE(INDEX(ISNUMBER(--MID(feed!E979,ROW($1:$19),1))*
ROW($1:$19),0),ROW($1:$19))+1,1)*10^ROW($1:$19)/10)</f>
        <v>0</v>
      </c>
      <c r="F900" t="str">
        <f>feed!F979</f>
        <v>Finest of the 19th century</v>
      </c>
      <c r="G900" t="str">
        <f>feed!G979</f>
        <v>Good</v>
      </c>
      <c r="H900">
        <f>SUMPRODUCT(MID(0&amp;feed!H979,LARGE(INDEX(ISNUMBER(--MID(feed!H979,ROW($1:$19),1))*
ROW($1:$19),0),ROW($1:$19))+1,1)*10^ROW($1:$19)/10)</f>
        <v>0</v>
      </c>
      <c r="I900" t="str">
        <f>feed!I979</f>
        <v>Standard</v>
      </c>
      <c r="J900">
        <f>SUMPRODUCT(MID(0&amp;feed!J979,LARGE(INDEX(ISNUMBER(--MID(feed!J979,ROW($1:$19),1))*
ROW($1:$19),0),ROW($1:$19))+1,1)*10^ROW($1:$19)/10)</f>
        <v>120</v>
      </c>
      <c r="K900">
        <f>SUMPRODUCT(MID(0&amp;feed!K979,LARGE(INDEX(ISNUMBER(--MID(feed!K979,ROW($1:$19),1))*
ROW($1:$19),0),ROW($1:$19))+1,1)*10^ROW($1:$19)/10)</f>
        <v>2</v>
      </c>
      <c r="L900">
        <f>SUMPRODUCT(MID(0&amp;feed!L979,LARGE(INDEX(ISNUMBER(--MID(feed!L979,ROW($1:$19),1))*
ROW($1:$19),0),ROW($1:$19))+1,1)*10^ROW($1:$19)/10)</f>
        <v>0</v>
      </c>
      <c r="M900" t="str">
        <f>feed!M979</f>
        <v>Central Planning</v>
      </c>
      <c r="N900">
        <f>SUMPRODUCT(MID(0&amp;feed!N979,LARGE(INDEX(ISNUMBER(--MID(feed!N979,ROW($1:$5),1))*
ROW($1:$5),0),ROW($1:$5))+1,1)*10^ROW($1:$5)/10)</f>
        <v>372</v>
      </c>
      <c r="O900">
        <f>SUMPRODUCT(MID(0&amp;feed!O979,LARGE(INDEX(ISNUMBER(--MID(feed!O979,ROW($1:$5),1))*
ROW($1:$5),0),ROW($1:$5))+1,1)*10^ROW($1:$5)/10)</f>
        <v>0</v>
      </c>
      <c r="P900" t="str">
        <f>feed!P979</f>
        <v>Untapped</v>
      </c>
      <c r="Q900">
        <f>IF(P900=0,40, IF(P900="Depleted",0, IF(P900="Near Depletion",10, IF(P900="Plentiful",70, IF(P900="Untapped",90,"Error")))))</f>
        <v>90</v>
      </c>
      <c r="R900" t="str">
        <f>feed!Q979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feed!R979</f>
        <v>Caribbean</v>
      </c>
      <c r="U900" t="str">
        <f>feed!S979</f>
        <v>United States</v>
      </c>
      <c r="V900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00" t="str">
        <f>feed!U979</f>
        <v>http://blocgame.com/stats.php?id=65580</v>
      </c>
      <c r="X900" s="4">
        <f>SUMPRODUCT(MID(0&amp;feed!V979,LARGE(INDEX(ISNUMBER(--MID(feed!V979,ROW($1:$5),1))*
ROW($1:$5),0),ROW($1:$5))+1,1)*10^ROW($1:$5)/10)</f>
        <v>0</v>
      </c>
      <c r="Y900">
        <f>feed!W979</f>
        <v>0</v>
      </c>
      <c r="Z900" s="4">
        <f>V900-H900*750-K900*375-L900*375</f>
        <v>19250</v>
      </c>
      <c r="AA900" s="8">
        <f>V900/N900</f>
        <v>53.763440860215056</v>
      </c>
      <c r="AB900" s="4">
        <f>N900/6</f>
        <v>62</v>
      </c>
      <c r="AC900" s="4">
        <f>V900/6</f>
        <v>3333.3333333333335</v>
      </c>
    </row>
    <row r="901" spans="1:29" hidden="1" x14ac:dyDescent="0.25">
      <c r="A901" t="str">
        <f>feed!A1211</f>
        <v>Darkside!45</v>
      </c>
      <c r="B901" t="str">
        <f>feed!B1211</f>
        <v>darksidedylanb</v>
      </c>
      <c r="C901">
        <f>feed!C1211</f>
        <v>0</v>
      </c>
      <c r="D901">
        <f>SUMPRODUCT(MID(0&amp;feed!D1211,LARGE(INDEX(ISNUMBER(--MID(feed!D1211,ROW($1:$19),1))*
ROW($1:$19),0),ROW($1:$19))+1,1)*10^ROW($1:$19)/10)</f>
        <v>23</v>
      </c>
      <c r="E901">
        <f>SUMPRODUCT(MID(0&amp;feed!E1211,LARGE(INDEX(ISNUMBER(--MID(feed!E1211,ROW($1:$19),1))*
ROW($1:$19),0),ROW($1:$19))+1,1)*10^ROW($1:$19)/10)</f>
        <v>0</v>
      </c>
      <c r="F901" t="str">
        <f>feed!F1211</f>
        <v>First World War surplus</v>
      </c>
      <c r="G901" t="str">
        <f>feed!G1211</f>
        <v>Angelic</v>
      </c>
      <c r="H901">
        <f>SUMPRODUCT(MID(0&amp;feed!H1211,LARGE(INDEX(ISNUMBER(--MID(feed!H1211,ROW($1:$19),1))*
ROW($1:$19),0),ROW($1:$19))+1,1)*10^ROW($1:$19)/10)</f>
        <v>0</v>
      </c>
      <c r="I901" t="str">
        <f>feed!I1211</f>
        <v>Elite</v>
      </c>
      <c r="J901">
        <f>SUMPRODUCT(MID(0&amp;feed!J1211,LARGE(INDEX(ISNUMBER(--MID(feed!J1211,ROW($1:$19),1))*
ROW($1:$19),0),ROW($1:$19))+1,1)*10^ROW($1:$19)/10)</f>
        <v>119</v>
      </c>
      <c r="K901">
        <f>SUMPRODUCT(MID(0&amp;feed!K1211,LARGE(INDEX(ISNUMBER(--MID(feed!K1211,ROW($1:$19),1))*
ROW($1:$19),0),ROW($1:$19))+1,1)*10^ROW($1:$19)/10)</f>
        <v>2</v>
      </c>
      <c r="L901">
        <f>SUMPRODUCT(MID(0&amp;feed!L1211,LARGE(INDEX(ISNUMBER(--MID(feed!L1211,ROW($1:$19),1))*
ROW($1:$19),0),ROW($1:$19))+1,1)*10^ROW($1:$19)/10)</f>
        <v>1</v>
      </c>
      <c r="M901" t="str">
        <f>feed!M1211</f>
        <v>Free Market</v>
      </c>
      <c r="N901">
        <f>SUMPRODUCT(MID(0&amp;feed!N1211,LARGE(INDEX(ISNUMBER(--MID(feed!N1211,ROW($1:$5),1))*
ROW($1:$5),0),ROW($1:$5))+1,1)*10^ROW($1:$5)/10)</f>
        <v>280</v>
      </c>
      <c r="O901">
        <f>SUMPRODUCT(MID(0&amp;feed!O1211,LARGE(INDEX(ISNUMBER(--MID(feed!O1211,ROW($1:$5),1))*
ROW($1:$5),0),ROW($1:$5))+1,1)*10^ROW($1:$5)/10)</f>
        <v>1</v>
      </c>
      <c r="P901" t="str">
        <f>feed!P1211</f>
        <v>Untapped</v>
      </c>
      <c r="Q901">
        <f>IF(P901=0,40, IF(P901="Depleted",0, IF(P901="Near Depletion",10, IF(P901="Plentiful",70, IF(P901="Untapped",90,"Error")))))</f>
        <v>90</v>
      </c>
      <c r="R901" t="str">
        <f>feed!Q1211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feed!R1211</f>
        <v>Caribbean</v>
      </c>
      <c r="U901" t="str">
        <f>feed!S1211</f>
        <v>United States</v>
      </c>
      <c r="V90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901" t="str">
        <f>feed!U1211</f>
        <v>http://blocgame.com/stats.php?id=65589</v>
      </c>
      <c r="X901" s="4">
        <f>SUMPRODUCT(MID(0&amp;feed!V1211,LARGE(INDEX(ISNUMBER(--MID(feed!V1211,ROW($1:$5),1))*
ROW($1:$5),0),ROW($1:$5))+1,1)*10^ROW($1:$5)/10)</f>
        <v>0</v>
      </c>
      <c r="Y901">
        <f>feed!W1211</f>
        <v>0</v>
      </c>
      <c r="Z901" s="4">
        <f>V901-H901*750-K901*375-L901*375</f>
        <v>18875</v>
      </c>
      <c r="AA901" s="8">
        <f>V901/N901</f>
        <v>71.428571428571431</v>
      </c>
      <c r="AB901" s="4">
        <f>N901/6</f>
        <v>46.666666666666664</v>
      </c>
      <c r="AC901" s="4">
        <f>V901/6</f>
        <v>3333.3333333333335</v>
      </c>
    </row>
    <row r="902" spans="1:29" hidden="1" x14ac:dyDescent="0.25">
      <c r="A902" t="str">
        <f>feed!A1016</f>
        <v>Atolia</v>
      </c>
      <c r="B902" t="str">
        <f>feed!B1016</f>
        <v>Montolini</v>
      </c>
      <c r="C902">
        <f>feed!C1016</f>
        <v>0</v>
      </c>
      <c r="D902">
        <f>SUMPRODUCT(MID(0&amp;feed!D1016,LARGE(INDEX(ISNUMBER(--MID(feed!D1016,ROW($1:$19),1))*
ROW($1:$19),0),ROW($1:$19))+1,1)*10^ROW($1:$19)/10)</f>
        <v>20</v>
      </c>
      <c r="E902">
        <f>SUMPRODUCT(MID(0&amp;feed!E1016,LARGE(INDEX(ISNUMBER(--MID(feed!E1016,ROW($1:$19),1))*
ROW($1:$19),0),ROW($1:$19))+1,1)*10^ROW($1:$19)/10)</f>
        <v>0</v>
      </c>
      <c r="F902" t="str">
        <f>feed!F1016</f>
        <v>Finest of the 19th century</v>
      </c>
      <c r="G902" t="str">
        <f>feed!G1016</f>
        <v>Gandhi-like</v>
      </c>
      <c r="H902">
        <f>SUMPRODUCT(MID(0&amp;feed!H1016,LARGE(INDEX(ISNUMBER(--MID(feed!H1016,ROW($1:$19),1))*
ROW($1:$19),0),ROW($1:$19))+1,1)*10^ROW($1:$19)/10)</f>
        <v>0</v>
      </c>
      <c r="I902" t="str">
        <f>feed!I1016</f>
        <v>Poor</v>
      </c>
      <c r="J902">
        <f>SUMPRODUCT(MID(0&amp;feed!J1016,LARGE(INDEX(ISNUMBER(--MID(feed!J1016,ROW($1:$19),1))*
ROW($1:$19),0),ROW($1:$19))+1,1)*10^ROW($1:$19)/10)</f>
        <v>119</v>
      </c>
      <c r="K902">
        <f>SUMPRODUCT(MID(0&amp;feed!K1016,LARGE(INDEX(ISNUMBER(--MID(feed!K1016,ROW($1:$19),1))*
ROW($1:$19),0),ROW($1:$19))+1,1)*10^ROW($1:$19)/10)</f>
        <v>2</v>
      </c>
      <c r="L902">
        <f>SUMPRODUCT(MID(0&amp;feed!L1016,LARGE(INDEX(ISNUMBER(--MID(feed!L1016,ROW($1:$19),1))*
ROW($1:$19),0),ROW($1:$19))+1,1)*10^ROW($1:$19)/10)</f>
        <v>0</v>
      </c>
      <c r="M902" t="str">
        <f>feed!M1016</f>
        <v>Central Planning</v>
      </c>
      <c r="N902">
        <f>SUMPRODUCT(MID(0&amp;feed!N1016,LARGE(INDEX(ISNUMBER(--MID(feed!N1016,ROW($1:$5),1))*
ROW($1:$5),0),ROW($1:$5))+1,1)*10^ROW($1:$5)/10)</f>
        <v>350</v>
      </c>
      <c r="O902">
        <f>SUMPRODUCT(MID(0&amp;feed!O1016,LARGE(INDEX(ISNUMBER(--MID(feed!O1016,ROW($1:$5),1))*
ROW($1:$5),0),ROW($1:$5))+1,1)*10^ROW($1:$5)/10)</f>
        <v>0</v>
      </c>
      <c r="P902" t="str">
        <f>feed!P1016</f>
        <v>Untapped</v>
      </c>
      <c r="Q902">
        <f>IF(P902=0,40, IF(P902="Depleted",0, IF(P902="Near Depletion",10, IF(P902="Plentiful",70, IF(P902="Untapped",90,"Error")))))</f>
        <v>90</v>
      </c>
      <c r="R902" t="str">
        <f>feed!Q1016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feed!R1016</f>
        <v>Gran Colombia</v>
      </c>
      <c r="U902" t="str">
        <f>feed!S1016</f>
        <v>Neutral</v>
      </c>
      <c r="V902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902" t="str">
        <f>feed!U1016</f>
        <v>http://blocgame.com/stats.php?id=57818</v>
      </c>
      <c r="X902" s="4">
        <f>SUMPRODUCT(MID(0&amp;feed!V1016,LARGE(INDEX(ISNUMBER(--MID(feed!V1016,ROW($1:$5),1))*
ROW($1:$5),0),ROW($1:$5))+1,1)*10^ROW($1:$5)/10)</f>
        <v>0</v>
      </c>
      <c r="Y902">
        <f>feed!W1016</f>
        <v>0</v>
      </c>
      <c r="Z902" s="4">
        <f>V902-H902*750-K902*375-L902*375</f>
        <v>19250</v>
      </c>
      <c r="AA902" s="8">
        <f>V902/N902</f>
        <v>57.142857142857146</v>
      </c>
      <c r="AB902" s="4">
        <f>N902/6</f>
        <v>58.333333333333336</v>
      </c>
      <c r="AC902" s="4">
        <f>V902/6</f>
        <v>3333.3333333333335</v>
      </c>
    </row>
    <row r="903" spans="1:29" hidden="1" x14ac:dyDescent="0.25">
      <c r="A903" t="str">
        <f>feed!A1223</f>
        <v>Novabona</v>
      </c>
      <c r="B903" t="str">
        <f>feed!B1223</f>
        <v>Mark H. Aurelius</v>
      </c>
      <c r="C903">
        <f>feed!C1223</f>
        <v>0</v>
      </c>
      <c r="D903">
        <f>SUMPRODUCT(MID(0&amp;feed!D1223,LARGE(INDEX(ISNUMBER(--MID(feed!D1223,ROW($1:$19),1))*
ROW($1:$19),0),ROW($1:$19))+1,1)*10^ROW($1:$19)/10)</f>
        <v>20</v>
      </c>
      <c r="E903">
        <f>SUMPRODUCT(MID(0&amp;feed!E1223,LARGE(INDEX(ISNUMBER(--MID(feed!E1223,ROW($1:$19),1))*
ROW($1:$19),0),ROW($1:$19))+1,1)*10^ROW($1:$19)/10)</f>
        <v>0</v>
      </c>
      <c r="F903" t="str">
        <f>feed!F1223</f>
        <v>Finest of the 19th century</v>
      </c>
      <c r="G903" t="str">
        <f>feed!G1223</f>
        <v>Gandhi-like</v>
      </c>
      <c r="H903">
        <f>SUMPRODUCT(MID(0&amp;feed!H1223,LARGE(INDEX(ISNUMBER(--MID(feed!H1223,ROW($1:$19),1))*
ROW($1:$19),0),ROW($1:$19))+1,1)*10^ROW($1:$19)/10)</f>
        <v>0</v>
      </c>
      <c r="I903" t="str">
        <f>feed!I1223</f>
        <v>Poor</v>
      </c>
      <c r="J903">
        <f>SUMPRODUCT(MID(0&amp;feed!J1223,LARGE(INDEX(ISNUMBER(--MID(feed!J1223,ROW($1:$19),1))*
ROW($1:$19),0),ROW($1:$19))+1,1)*10^ROW($1:$19)/10)</f>
        <v>118</v>
      </c>
      <c r="K903">
        <f>SUMPRODUCT(MID(0&amp;feed!K1223,LARGE(INDEX(ISNUMBER(--MID(feed!K1223,ROW($1:$19),1))*
ROW($1:$19),0),ROW($1:$19))+1,1)*10^ROW($1:$19)/10)</f>
        <v>2</v>
      </c>
      <c r="L903">
        <f>SUMPRODUCT(MID(0&amp;feed!L1223,LARGE(INDEX(ISNUMBER(--MID(feed!L1223,ROW($1:$19),1))*
ROW($1:$19),0),ROW($1:$19))+1,1)*10^ROW($1:$19)/10)</f>
        <v>0</v>
      </c>
      <c r="M903" t="str">
        <f>feed!M1223</f>
        <v>Mixed Economy</v>
      </c>
      <c r="N903">
        <f>SUMPRODUCT(MID(0&amp;feed!N1223,LARGE(INDEX(ISNUMBER(--MID(feed!N1223,ROW($1:$5),1))*
ROW($1:$5),0),ROW($1:$5))+1,1)*10^ROW($1:$5)/10)</f>
        <v>262</v>
      </c>
      <c r="O903">
        <f>SUMPRODUCT(MID(0&amp;feed!O1223,LARGE(INDEX(ISNUMBER(--MID(feed!O1223,ROW($1:$5),1))*
ROW($1:$5),0),ROW($1:$5))+1,1)*10^ROW($1:$5)/10)</f>
        <v>0</v>
      </c>
      <c r="P903" t="str">
        <f>feed!P1223</f>
        <v>Untapped</v>
      </c>
      <c r="Q903">
        <f>IF(P903=0,40, IF(P903="Depleted",0, IF(P903="Near Depletion",10, IF(P903="Plentiful",70, IF(P903="Untapped",90,"Error")))))</f>
        <v>90</v>
      </c>
      <c r="R903" t="str">
        <f>feed!Q1223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feed!R1223</f>
        <v>Southern Cone</v>
      </c>
      <c r="U903" t="str">
        <f>feed!S1223</f>
        <v>Neutral</v>
      </c>
      <c r="V90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903" t="str">
        <f>feed!U1223</f>
        <v>http://blocgame.com/stats.php?id=62263</v>
      </c>
      <c r="X903" s="4">
        <f>SUMPRODUCT(MID(0&amp;feed!V1223,LARGE(INDEX(ISNUMBER(--MID(feed!V1223,ROW($1:$5),1))*
ROW($1:$5),0),ROW($1:$5))+1,1)*10^ROW($1:$5)/10)</f>
        <v>0</v>
      </c>
      <c r="Y903">
        <f>feed!W1223</f>
        <v>0</v>
      </c>
      <c r="Z903" s="4">
        <f>V903-H903*750-K903*375-L903*375</f>
        <v>19250</v>
      </c>
      <c r="AA903" s="8">
        <f>V903/N903</f>
        <v>76.335877862595424</v>
      </c>
      <c r="AB903" s="4">
        <f>N903/6</f>
        <v>43.666666666666664</v>
      </c>
      <c r="AC903" s="4">
        <f>V903/6</f>
        <v>3333.3333333333335</v>
      </c>
    </row>
    <row r="904" spans="1:29" hidden="1" x14ac:dyDescent="0.25">
      <c r="A904" t="str">
        <f>feed!A749</f>
        <v>Smoking Bandit</v>
      </c>
      <c r="B904" t="str">
        <f>feed!B749</f>
        <v>RENTAKA</v>
      </c>
      <c r="C904">
        <f>feed!C749</f>
        <v>0</v>
      </c>
      <c r="D904">
        <f>SUMPRODUCT(MID(0&amp;feed!D749,LARGE(INDEX(ISNUMBER(--MID(feed!D749,ROW($1:$19),1))*
ROW($1:$19),0),ROW($1:$19))+1,1)*10^ROW($1:$19)/10)</f>
        <v>9</v>
      </c>
      <c r="E904">
        <f>SUMPRODUCT(MID(0&amp;feed!E749,LARGE(INDEX(ISNUMBER(--MID(feed!E749,ROW($1:$19),1))*
ROW($1:$19),0),ROW($1:$19))+1,1)*10^ROW($1:$19)/10)</f>
        <v>0</v>
      </c>
      <c r="F904" t="str">
        <f>feed!F749</f>
        <v>First World War surplus</v>
      </c>
      <c r="G904" t="str">
        <f>feed!G749</f>
        <v>Normal</v>
      </c>
      <c r="H904">
        <f>SUMPRODUCT(MID(0&amp;feed!H749,LARGE(INDEX(ISNUMBER(--MID(feed!H749,ROW($1:$19),1))*
ROW($1:$19),0),ROW($1:$19))+1,1)*10^ROW($1:$19)/10)</f>
        <v>0</v>
      </c>
      <c r="I904" t="str">
        <f>feed!I749</f>
        <v>Undisciplined Rabble</v>
      </c>
      <c r="J904">
        <f>SUMPRODUCT(MID(0&amp;feed!J749,LARGE(INDEX(ISNUMBER(--MID(feed!J749,ROW($1:$19),1))*
ROW($1:$19),0),ROW($1:$19))+1,1)*10^ROW($1:$19)/10)</f>
        <v>117</v>
      </c>
      <c r="K904">
        <f>SUMPRODUCT(MID(0&amp;feed!K749,LARGE(INDEX(ISNUMBER(--MID(feed!K749,ROW($1:$19),1))*
ROW($1:$19),0),ROW($1:$19))+1,1)*10^ROW($1:$19)/10)</f>
        <v>4</v>
      </c>
      <c r="L904">
        <f>SUMPRODUCT(MID(0&amp;feed!L749,LARGE(INDEX(ISNUMBER(--MID(feed!L749,ROW($1:$19),1))*
ROW($1:$19),0),ROW($1:$19))+1,1)*10^ROW($1:$19)/10)</f>
        <v>6</v>
      </c>
      <c r="M904" t="str">
        <f>feed!M749</f>
        <v>Mixed Economy</v>
      </c>
      <c r="N904">
        <f>SUMPRODUCT(MID(0&amp;feed!N749,LARGE(INDEX(ISNUMBER(--MID(feed!N749,ROW($1:$5),1))*
ROW($1:$5),0),ROW($1:$5))+1,1)*10^ROW($1:$5)/10)</f>
        <v>695</v>
      </c>
      <c r="O904">
        <f>SUMPRODUCT(MID(0&amp;feed!O749,LARGE(INDEX(ISNUMBER(--MID(feed!O749,ROW($1:$5),1))*
ROW($1:$5),0),ROW($1:$5))+1,1)*10^ROW($1:$5)/10)</f>
        <v>596</v>
      </c>
      <c r="P904" t="str">
        <f>feed!P749</f>
        <v>Untapped</v>
      </c>
      <c r="Q904">
        <f>IF(P904=0,40, IF(P904="Depleted",0, IF(P904="Near Depletion",10, IF(P904="Plentiful",70, IF(P904="Untapped",90,"Error")))))</f>
        <v>90</v>
      </c>
      <c r="R904" t="str">
        <f>feed!Q749</f>
        <v>Somewhat Large</v>
      </c>
      <c r="S904">
        <f>IF(R904="None",0, IF(R904="Meagre",1.5, IF(R904="Small",3, IF(R904="Mediocre",4.5, IF(R904="Somewhat Large",6, IF(R904="Large",7.5, IF(R904="Powerful",9, IF(R904="Very Powerful",10,"Error"))))))))</f>
        <v>6</v>
      </c>
      <c r="T904" t="str">
        <f>feed!R749</f>
        <v>Egypt</v>
      </c>
      <c r="U904" t="str">
        <f>feed!S749</f>
        <v>Neutral</v>
      </c>
      <c r="V904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6957</v>
      </c>
      <c r="W904" t="str">
        <f>feed!U749</f>
        <v>http://blocgame.com/stats.php?id=60611</v>
      </c>
      <c r="X904" s="4">
        <f>SUMPRODUCT(MID(0&amp;feed!V749,LARGE(INDEX(ISNUMBER(--MID(feed!V749,ROW($1:$5),1))*
ROW($1:$5),0),ROW($1:$5))+1,1)*10^ROW($1:$5)/10)</f>
        <v>0</v>
      </c>
      <c r="Y904">
        <f>feed!W749</f>
        <v>0</v>
      </c>
      <c r="Z904" s="4">
        <f>V904-H904*750-K904*375-L904*375</f>
        <v>3207</v>
      </c>
      <c r="AA904" s="8">
        <f>V904/N904</f>
        <v>10.010071942446043</v>
      </c>
      <c r="AB904" s="4">
        <f>N904/6</f>
        <v>115.83333333333333</v>
      </c>
      <c r="AC904" s="4">
        <f>V904/6</f>
        <v>1159.5</v>
      </c>
    </row>
    <row r="905" spans="1:29" hidden="1" x14ac:dyDescent="0.25">
      <c r="A905" t="str">
        <f>feed!A1224</f>
        <v>Vogega</v>
      </c>
      <c r="B905" t="str">
        <f>feed!B1224</f>
        <v>Alek Morningstar</v>
      </c>
      <c r="C905">
        <f>feed!C1224</f>
        <v>0</v>
      </c>
      <c r="D905">
        <f>SUMPRODUCT(MID(0&amp;feed!D1224,LARGE(INDEX(ISNUMBER(--MID(feed!D1224,ROW($1:$19),1))*
ROW($1:$19),0),ROW($1:$19))+1,1)*10^ROW($1:$19)/10)</f>
        <v>25</v>
      </c>
      <c r="E905">
        <f>SUMPRODUCT(MID(0&amp;feed!E1224,LARGE(INDEX(ISNUMBER(--MID(feed!E1224,ROW($1:$19),1))*
ROW($1:$19),0),ROW($1:$19))+1,1)*10^ROW($1:$19)/10)</f>
        <v>0</v>
      </c>
      <c r="F905" t="str">
        <f>feed!F1224</f>
        <v>First World War surplus</v>
      </c>
      <c r="G905" t="str">
        <f>feed!G1224</f>
        <v>Gandhi-like</v>
      </c>
      <c r="H905">
        <f>SUMPRODUCT(MID(0&amp;feed!H1224,LARGE(INDEX(ISNUMBER(--MID(feed!H1224,ROW($1:$19),1))*
ROW($1:$19),0),ROW($1:$19))+1,1)*10^ROW($1:$19)/10)</f>
        <v>0</v>
      </c>
      <c r="I905" t="str">
        <f>feed!I1224</f>
        <v>Elite</v>
      </c>
      <c r="J905">
        <f>SUMPRODUCT(MID(0&amp;feed!J1224,LARGE(INDEX(ISNUMBER(--MID(feed!J1224,ROW($1:$19),1))*
ROW($1:$19),0),ROW($1:$19))+1,1)*10^ROW($1:$19)/10)</f>
        <v>116</v>
      </c>
      <c r="K905">
        <f>SUMPRODUCT(MID(0&amp;feed!K1224,LARGE(INDEX(ISNUMBER(--MID(feed!K1224,ROW($1:$19),1))*
ROW($1:$19),0),ROW($1:$19))+1,1)*10^ROW($1:$19)/10)</f>
        <v>4</v>
      </c>
      <c r="L905">
        <f>SUMPRODUCT(MID(0&amp;feed!L1224,LARGE(INDEX(ISNUMBER(--MID(feed!L1224,ROW($1:$19),1))*
ROW($1:$19),0),ROW($1:$19))+1,1)*10^ROW($1:$19)/10)</f>
        <v>0</v>
      </c>
      <c r="M905" t="str">
        <f>feed!M1224</f>
        <v>Mixed Economy</v>
      </c>
      <c r="N905">
        <f>SUMPRODUCT(MID(0&amp;feed!N1224,LARGE(INDEX(ISNUMBER(--MID(feed!N1224,ROW($1:$5),1))*
ROW($1:$5),0),ROW($1:$5))+1,1)*10^ROW($1:$5)/10)</f>
        <v>262</v>
      </c>
      <c r="O905">
        <f>SUMPRODUCT(MID(0&amp;feed!O1224,LARGE(INDEX(ISNUMBER(--MID(feed!O1224,ROW($1:$5),1))*
ROW($1:$5),0),ROW($1:$5))+1,1)*10^ROW($1:$5)/10)</f>
        <v>0</v>
      </c>
      <c r="P905" t="str">
        <f>feed!P1224</f>
        <v>Untapped</v>
      </c>
      <c r="Q905">
        <f>IF(P905=0,40, IF(P905="Depleted",0, IF(P905="Near Depletion",10, IF(P905="Plentiful",70, IF(P905="Untapped",90,"Error")))))</f>
        <v>90</v>
      </c>
      <c r="R905" t="str">
        <f>feed!Q1224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feed!R1224</f>
        <v>Pacific Rim</v>
      </c>
      <c r="U905" t="str">
        <f>feed!S1224</f>
        <v>United States</v>
      </c>
      <c r="V905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905" t="str">
        <f>feed!U1224</f>
        <v>http://blocgame.com/stats.php?id=65591</v>
      </c>
      <c r="X905" s="4">
        <f>SUMPRODUCT(MID(0&amp;feed!V1224,LARGE(INDEX(ISNUMBER(--MID(feed!V1224,ROW($1:$5),1))*
ROW($1:$5),0),ROW($1:$5))+1,1)*10^ROW($1:$5)/10)</f>
        <v>0</v>
      </c>
      <c r="Y905">
        <f>feed!W1224</f>
        <v>0</v>
      </c>
      <c r="Z905" s="4">
        <f>V905-H905*750-K905*375-L905*375</f>
        <v>18500</v>
      </c>
      <c r="AA905" s="8">
        <f>V905/N905</f>
        <v>76.335877862595424</v>
      </c>
      <c r="AB905" s="4">
        <f>N905/6</f>
        <v>43.666666666666664</v>
      </c>
      <c r="AC905" s="4">
        <f>V905/6</f>
        <v>3333.3333333333335</v>
      </c>
    </row>
    <row r="906" spans="1:29" hidden="1" x14ac:dyDescent="0.25">
      <c r="A906" t="str">
        <f>feed!A1064</f>
        <v>Mallowerra</v>
      </c>
      <c r="B906" t="str">
        <f>feed!B1064</f>
        <v>Benjamin Sutter</v>
      </c>
      <c r="C906">
        <f>feed!C1064</f>
        <v>0</v>
      </c>
      <c r="D906">
        <f>SUMPRODUCT(MID(0&amp;feed!D1064,LARGE(INDEX(ISNUMBER(--MID(feed!D1064,ROW($1:$19),1))*
ROW($1:$19),0),ROW($1:$19))+1,1)*10^ROW($1:$19)/10)</f>
        <v>20</v>
      </c>
      <c r="E906">
        <f>SUMPRODUCT(MID(0&amp;feed!E1064,LARGE(INDEX(ISNUMBER(--MID(feed!E1064,ROW($1:$19),1))*
ROW($1:$19),0),ROW($1:$19))+1,1)*10^ROW($1:$19)/10)</f>
        <v>0</v>
      </c>
      <c r="F906" t="str">
        <f>feed!F1064</f>
        <v>Finest of the 19th century</v>
      </c>
      <c r="G906" t="str">
        <f>feed!G1064</f>
        <v>Gandhi-like</v>
      </c>
      <c r="H906">
        <f>SUMPRODUCT(MID(0&amp;feed!H1064,LARGE(INDEX(ISNUMBER(--MID(feed!H1064,ROW($1:$19),1))*
ROW($1:$19),0),ROW($1:$19))+1,1)*10^ROW($1:$19)/10)</f>
        <v>0</v>
      </c>
      <c r="I906" t="str">
        <f>feed!I1064</f>
        <v>Poor</v>
      </c>
      <c r="J906">
        <f>SUMPRODUCT(MID(0&amp;feed!J1064,LARGE(INDEX(ISNUMBER(--MID(feed!J1064,ROW($1:$19),1))*
ROW($1:$19),0),ROW($1:$19))+1,1)*10^ROW($1:$19)/10)</f>
        <v>116</v>
      </c>
      <c r="K906">
        <f>SUMPRODUCT(MID(0&amp;feed!K1064,LARGE(INDEX(ISNUMBER(--MID(feed!K1064,ROW($1:$19),1))*
ROW($1:$19),0),ROW($1:$19))+1,1)*10^ROW($1:$19)/10)</f>
        <v>2</v>
      </c>
      <c r="L906">
        <f>SUMPRODUCT(MID(0&amp;feed!L1064,LARGE(INDEX(ISNUMBER(--MID(feed!L1064,ROW($1:$19),1))*
ROW($1:$19),0),ROW($1:$19))+1,1)*10^ROW($1:$19)/10)</f>
        <v>0</v>
      </c>
      <c r="M906" t="str">
        <f>feed!M1064</f>
        <v>Central Planning</v>
      </c>
      <c r="N906">
        <f>SUMPRODUCT(MID(0&amp;feed!N1064,LARGE(INDEX(ISNUMBER(--MID(feed!N1064,ROW($1:$5),1))*
ROW($1:$5),0),ROW($1:$5))+1,1)*10^ROW($1:$5)/10)</f>
        <v>330</v>
      </c>
      <c r="O906">
        <f>SUMPRODUCT(MID(0&amp;feed!O1064,LARGE(INDEX(ISNUMBER(--MID(feed!O1064,ROW($1:$5),1))*
ROW($1:$5),0),ROW($1:$5))+1,1)*10^ROW($1:$5)/10)</f>
        <v>0</v>
      </c>
      <c r="P906" t="str">
        <f>feed!P1064</f>
        <v>Untapped</v>
      </c>
      <c r="Q906">
        <f>IF(P906=0,40, IF(P906="Depleted",0, IF(P906="Near Depletion",10, IF(P906="Plentiful",70, IF(P906="Untapped",90,"Error")))))</f>
        <v>90</v>
      </c>
      <c r="R906" t="str">
        <f>feed!Q1064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feed!R1064</f>
        <v>Pacific Rim</v>
      </c>
      <c r="U906" t="str">
        <f>feed!S1064</f>
        <v>Neutral</v>
      </c>
      <c r="V906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906" t="str">
        <f>feed!U1064</f>
        <v>http://blocgame.com/stats.php?id=65592</v>
      </c>
      <c r="X906" s="4">
        <f>SUMPRODUCT(MID(0&amp;feed!V1064,LARGE(INDEX(ISNUMBER(--MID(feed!V1064,ROW($1:$5),1))*
ROW($1:$5),0),ROW($1:$5))+1,1)*10^ROW($1:$5)/10)</f>
        <v>0</v>
      </c>
      <c r="Y906">
        <f>feed!W1064</f>
        <v>0</v>
      </c>
      <c r="Z906" s="4">
        <f>V906-H906*750-K906*375-L906*375</f>
        <v>19250</v>
      </c>
      <c r="AA906" s="8">
        <f>V906/N906</f>
        <v>60.606060606060609</v>
      </c>
      <c r="AB906" s="4">
        <f>N906/6</f>
        <v>55</v>
      </c>
      <c r="AC906" s="4">
        <f>V906/6</f>
        <v>3333.3333333333335</v>
      </c>
    </row>
    <row r="907" spans="1:29" hidden="1" x14ac:dyDescent="0.25">
      <c r="A907" t="str">
        <f>feed!A1210</f>
        <v>Aresia</v>
      </c>
      <c r="B907" t="str">
        <f>feed!B1210</f>
        <v>Herro Galas</v>
      </c>
      <c r="C907">
        <f>feed!C1210</f>
        <v>0</v>
      </c>
      <c r="D907">
        <f>SUMPRODUCT(MID(0&amp;feed!D1210,LARGE(INDEX(ISNUMBER(--MID(feed!D1210,ROW($1:$19),1))*
ROW($1:$19),0),ROW($1:$19))+1,1)*10^ROW($1:$19)/10)</f>
        <v>20</v>
      </c>
      <c r="E907">
        <f>SUMPRODUCT(MID(0&amp;feed!E1210,LARGE(INDEX(ISNUMBER(--MID(feed!E1210,ROW($1:$19),1))*
ROW($1:$19),0),ROW($1:$19))+1,1)*10^ROW($1:$19)/10)</f>
        <v>0</v>
      </c>
      <c r="F907" t="str">
        <f>feed!F1210</f>
        <v>Finest of the 19th century</v>
      </c>
      <c r="G907" t="str">
        <f>feed!G1210</f>
        <v>Gandhi-like</v>
      </c>
      <c r="H907">
        <f>SUMPRODUCT(MID(0&amp;feed!H1210,LARGE(INDEX(ISNUMBER(--MID(feed!H1210,ROW($1:$19),1))*
ROW($1:$19),0),ROW($1:$19))+1,1)*10^ROW($1:$19)/10)</f>
        <v>0</v>
      </c>
      <c r="I907" t="str">
        <f>feed!I1210</f>
        <v>Poor</v>
      </c>
      <c r="J907">
        <f>SUMPRODUCT(MID(0&amp;feed!J1210,LARGE(INDEX(ISNUMBER(--MID(feed!J1210,ROW($1:$19),1))*
ROW($1:$19),0),ROW($1:$19))+1,1)*10^ROW($1:$19)/10)</f>
        <v>115</v>
      </c>
      <c r="K907">
        <f>SUMPRODUCT(MID(0&amp;feed!K1210,LARGE(INDEX(ISNUMBER(--MID(feed!K1210,ROW($1:$19),1))*
ROW($1:$19),0),ROW($1:$19))+1,1)*10^ROW($1:$19)/10)</f>
        <v>2</v>
      </c>
      <c r="L907">
        <f>SUMPRODUCT(MID(0&amp;feed!L1210,LARGE(INDEX(ISNUMBER(--MID(feed!L1210,ROW($1:$19),1))*
ROW($1:$19),0),ROW($1:$19))+1,1)*10^ROW($1:$19)/10)</f>
        <v>1</v>
      </c>
      <c r="M907" t="str">
        <f>feed!M1210</f>
        <v>Mixed Economy</v>
      </c>
      <c r="N907">
        <f>SUMPRODUCT(MID(0&amp;feed!N1210,LARGE(INDEX(ISNUMBER(--MID(feed!N1210,ROW($1:$5),1))*
ROW($1:$5),0),ROW($1:$5))+1,1)*10^ROW($1:$5)/10)</f>
        <v>280</v>
      </c>
      <c r="O907">
        <f>SUMPRODUCT(MID(0&amp;feed!O1210,LARGE(INDEX(ISNUMBER(--MID(feed!O1210,ROW($1:$5),1))*
ROW($1:$5),0),ROW($1:$5))+1,1)*10^ROW($1:$5)/10)</f>
        <v>1</v>
      </c>
      <c r="P907" t="str">
        <f>feed!P1210</f>
        <v>Untapped</v>
      </c>
      <c r="Q907">
        <f>IF(P907=0,40, IF(P907="Depleted",0, IF(P907="Near Depletion",10, IF(P907="Plentiful",70, IF(P907="Untapped",90,"Error")))))</f>
        <v>90</v>
      </c>
      <c r="R907" t="str">
        <f>feed!Q1210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feed!R1210</f>
        <v>Mesoamerica</v>
      </c>
      <c r="U907" t="str">
        <f>feed!S1210</f>
        <v>United States</v>
      </c>
      <c r="V90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907" t="str">
        <f>feed!U1210</f>
        <v>http://blocgame.com/stats.php?id=65388</v>
      </c>
      <c r="X907" s="4">
        <f>SUMPRODUCT(MID(0&amp;feed!V1210,LARGE(INDEX(ISNUMBER(--MID(feed!V1210,ROW($1:$5),1))*
ROW($1:$5),0),ROW($1:$5))+1,1)*10^ROW($1:$5)/10)</f>
        <v>0</v>
      </c>
      <c r="Y907">
        <f>feed!W1210</f>
        <v>0</v>
      </c>
      <c r="Z907" s="4">
        <f>V907-H907*750-K907*375-L907*375</f>
        <v>18875</v>
      </c>
      <c r="AA907" s="8">
        <f>V907/N907</f>
        <v>71.428571428571431</v>
      </c>
      <c r="AB907" s="4">
        <f>N907/6</f>
        <v>46.666666666666664</v>
      </c>
      <c r="AC907" s="4">
        <f>V907/6</f>
        <v>3333.3333333333335</v>
      </c>
    </row>
    <row r="908" spans="1:29" hidden="1" x14ac:dyDescent="0.25">
      <c r="A908" t="str">
        <f>feed!A1193</f>
        <v>Hissland</v>
      </c>
      <c r="B908" t="str">
        <f>feed!B1193</f>
        <v>Isa Al Hisyam</v>
      </c>
      <c r="C908">
        <f>feed!C1193</f>
        <v>0</v>
      </c>
      <c r="D908">
        <f>SUMPRODUCT(MID(0&amp;feed!D1193,LARGE(INDEX(ISNUMBER(--MID(feed!D1193,ROW($1:$19),1))*
ROW($1:$19),0),ROW($1:$19))+1,1)*10^ROW($1:$19)/10)</f>
        <v>25</v>
      </c>
      <c r="E908">
        <f>SUMPRODUCT(MID(0&amp;feed!E1193,LARGE(INDEX(ISNUMBER(--MID(feed!E1193,ROW($1:$19),1))*
ROW($1:$19),0),ROW($1:$19))+1,1)*10^ROW($1:$19)/10)</f>
        <v>0</v>
      </c>
      <c r="F908" t="str">
        <f>feed!F1193</f>
        <v>First World War surplus</v>
      </c>
      <c r="G908" t="str">
        <f>feed!G1193</f>
        <v>Gandhi-like</v>
      </c>
      <c r="H908">
        <f>SUMPRODUCT(MID(0&amp;feed!H1193,LARGE(INDEX(ISNUMBER(--MID(feed!H1193,ROW($1:$19),1))*
ROW($1:$19),0),ROW($1:$19))+1,1)*10^ROW($1:$19)/10)</f>
        <v>0</v>
      </c>
      <c r="I908" t="str">
        <f>feed!I1193</f>
        <v>Elite</v>
      </c>
      <c r="J908">
        <f>SUMPRODUCT(MID(0&amp;feed!J1193,LARGE(INDEX(ISNUMBER(--MID(feed!J1193,ROW($1:$19),1))*
ROW($1:$19),0),ROW($1:$19))+1,1)*10^ROW($1:$19)/10)</f>
        <v>115</v>
      </c>
      <c r="K908">
        <f>SUMPRODUCT(MID(0&amp;feed!K1193,LARGE(INDEX(ISNUMBER(--MID(feed!K1193,ROW($1:$19),1))*
ROW($1:$19),0),ROW($1:$19))+1,1)*10^ROW($1:$19)/10)</f>
        <v>2</v>
      </c>
      <c r="L908">
        <f>SUMPRODUCT(MID(0&amp;feed!L1193,LARGE(INDEX(ISNUMBER(--MID(feed!L1193,ROW($1:$19),1))*
ROW($1:$19),0),ROW($1:$19))+1,1)*10^ROW($1:$19)/10)</f>
        <v>1</v>
      </c>
      <c r="M908" t="str">
        <f>feed!M1193</f>
        <v>Mixed Economy</v>
      </c>
      <c r="N908">
        <f>SUMPRODUCT(MID(0&amp;feed!N1193,LARGE(INDEX(ISNUMBER(--MID(feed!N1193,ROW($1:$5),1))*
ROW($1:$5),0),ROW($1:$5))+1,1)*10^ROW($1:$5)/10)</f>
        <v>296</v>
      </c>
      <c r="O908">
        <f>SUMPRODUCT(MID(0&amp;feed!O1193,LARGE(INDEX(ISNUMBER(--MID(feed!O1193,ROW($1:$5),1))*
ROW($1:$5),0),ROW($1:$5))+1,1)*10^ROW($1:$5)/10)</f>
        <v>1019</v>
      </c>
      <c r="P908" t="str">
        <f>feed!P1193</f>
        <v>Untapped</v>
      </c>
      <c r="Q908">
        <f>IF(P908=0,40, IF(P908="Depleted",0, IF(P908="Near Depletion",10, IF(P908="Plentiful",70, IF(P908="Untapped",90,"Error")))))</f>
        <v>90</v>
      </c>
      <c r="R908" t="str">
        <f>feed!Q1193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feed!R1193</f>
        <v>Arabia</v>
      </c>
      <c r="U908" t="str">
        <f>feed!S1193</f>
        <v>Soviet Union</v>
      </c>
      <c r="V908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908" t="str">
        <f>feed!U1193</f>
        <v>http://blocgame.com/stats.php?id=65588</v>
      </c>
      <c r="X908" s="4">
        <f>SUMPRODUCT(MID(0&amp;feed!V1193,LARGE(INDEX(ISNUMBER(--MID(feed!V1193,ROW($1:$5),1))*
ROW($1:$5),0),ROW($1:$5))+1,1)*10^ROW($1:$5)/10)</f>
        <v>0</v>
      </c>
      <c r="Y908">
        <f>feed!W1193</f>
        <v>0</v>
      </c>
      <c r="Z908" s="4">
        <f>V908-H908*750-K908*375-L908*375</f>
        <v>18875</v>
      </c>
      <c r="AA908" s="8">
        <f>V908/N908</f>
        <v>67.567567567567565</v>
      </c>
      <c r="AB908" s="4">
        <f>N908/6</f>
        <v>49.333333333333336</v>
      </c>
      <c r="AC908" s="4">
        <f>V908/6</f>
        <v>3333.3333333333335</v>
      </c>
    </row>
    <row r="909" spans="1:29" hidden="1" x14ac:dyDescent="0.25">
      <c r="A909" t="str">
        <f>feed!A1187</f>
        <v>Fortland</v>
      </c>
      <c r="B909" t="str">
        <f>feed!B1187</f>
        <v>amps60023</v>
      </c>
      <c r="C909">
        <f>feed!C1187</f>
        <v>0</v>
      </c>
      <c r="D909">
        <f>SUMPRODUCT(MID(0&amp;feed!D1187,LARGE(INDEX(ISNUMBER(--MID(feed!D1187,ROW($1:$19),1))*
ROW($1:$19),0),ROW($1:$19))+1,1)*10^ROW($1:$19)/10)</f>
        <v>24</v>
      </c>
      <c r="E909">
        <f>SUMPRODUCT(MID(0&amp;feed!E1187,LARGE(INDEX(ISNUMBER(--MID(feed!E1187,ROW($1:$19),1))*
ROW($1:$19),0),ROW($1:$19))+1,1)*10^ROW($1:$19)/10)</f>
        <v>0</v>
      </c>
      <c r="F909" t="str">
        <f>feed!F1187</f>
        <v>First World War surplus</v>
      </c>
      <c r="G909" t="str">
        <f>feed!G1187</f>
        <v>Gandhi-like</v>
      </c>
      <c r="H909">
        <f>SUMPRODUCT(MID(0&amp;feed!H1187,LARGE(INDEX(ISNUMBER(--MID(feed!H1187,ROW($1:$19),1))*
ROW($1:$19),0),ROW($1:$19))+1,1)*10^ROW($1:$19)/10)</f>
        <v>0</v>
      </c>
      <c r="I909" t="str">
        <f>feed!I1187</f>
        <v>Poor</v>
      </c>
      <c r="J909">
        <f>SUMPRODUCT(MID(0&amp;feed!J1187,LARGE(INDEX(ISNUMBER(--MID(feed!J1187,ROW($1:$19),1))*
ROW($1:$19),0),ROW($1:$19))+1,1)*10^ROW($1:$19)/10)</f>
        <v>115</v>
      </c>
      <c r="K909">
        <f>SUMPRODUCT(MID(0&amp;feed!K1187,LARGE(INDEX(ISNUMBER(--MID(feed!K1187,ROW($1:$19),1))*
ROW($1:$19),0),ROW($1:$19))+1,1)*10^ROW($1:$19)/10)</f>
        <v>3</v>
      </c>
      <c r="L909">
        <f>SUMPRODUCT(MID(0&amp;feed!L1187,LARGE(INDEX(ISNUMBER(--MID(feed!L1187,ROW($1:$19),1))*
ROW($1:$19),0),ROW($1:$19))+1,1)*10^ROW($1:$19)/10)</f>
        <v>0</v>
      </c>
      <c r="M909" t="str">
        <f>feed!M1187</f>
        <v>Free Market</v>
      </c>
      <c r="N909">
        <f>SUMPRODUCT(MID(0&amp;feed!N1187,LARGE(INDEX(ISNUMBER(--MID(feed!N1187,ROW($1:$5),1))*
ROW($1:$5),0),ROW($1:$5))+1,1)*10^ROW($1:$5)/10)</f>
        <v>298</v>
      </c>
      <c r="O909">
        <f>SUMPRODUCT(MID(0&amp;feed!O1187,LARGE(INDEX(ISNUMBER(--MID(feed!O1187,ROW($1:$5),1))*
ROW($1:$5),0),ROW($1:$5))+1,1)*10^ROW($1:$5)/10)</f>
        <v>376</v>
      </c>
      <c r="P909" t="str">
        <f>feed!P1187</f>
        <v>Untapped</v>
      </c>
      <c r="Q909">
        <f>IF(P909=0,40, IF(P909="Depleted",0, IF(P909="Near Depletion",10, IF(P909="Plentiful",70, IF(P909="Untapped",90,"Error")))))</f>
        <v>90</v>
      </c>
      <c r="R909" t="str">
        <f>feed!Q1187</f>
        <v>Meagre</v>
      </c>
      <c r="S909">
        <f>IF(R909="None",0, IF(R909="Meagre",1.5, IF(R909="Small",3, IF(R909="Mediocre",4.5, IF(R909="Somewhat Large",6, IF(R909="Large",7.5, IF(R909="Powerful",9, IF(R909="Very Powerful",10,"Error"))))))))</f>
        <v>1.5</v>
      </c>
      <c r="T909" t="str">
        <f>feed!R1187</f>
        <v>China</v>
      </c>
      <c r="U909" t="str">
        <f>feed!S1187</f>
        <v>United States</v>
      </c>
      <c r="V909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909" t="str">
        <f>feed!U1187</f>
        <v>http://blocgame.com/stats.php?id=65570</v>
      </c>
      <c r="X909" s="4">
        <f>SUMPRODUCT(MID(0&amp;feed!V1187,LARGE(INDEX(ISNUMBER(--MID(feed!V1187,ROW($1:$5),1))*
ROW($1:$5),0),ROW($1:$5))+1,1)*10^ROW($1:$5)/10)</f>
        <v>0</v>
      </c>
      <c r="Y909">
        <f>feed!W1187</f>
        <v>0</v>
      </c>
      <c r="Z909" s="4">
        <f>V909-H909*750-K909*375-L909*375</f>
        <v>18875</v>
      </c>
      <c r="AA909" s="8">
        <f>V909/N909</f>
        <v>67.114093959731548</v>
      </c>
      <c r="AB909" s="4">
        <f>N909/6</f>
        <v>49.666666666666664</v>
      </c>
      <c r="AC909" s="4">
        <f>V909/6</f>
        <v>3333.3333333333335</v>
      </c>
    </row>
    <row r="910" spans="1:29" hidden="1" x14ac:dyDescent="0.25">
      <c r="A910" t="str">
        <f>feed!A1062</f>
        <v>ragor</v>
      </c>
      <c r="B910" t="str">
        <f>feed!B1062</f>
        <v>General Rackhem</v>
      </c>
      <c r="C910" t="str">
        <f>feed!C1062</f>
        <v>Global Sovereignty</v>
      </c>
      <c r="D910">
        <f>SUMPRODUCT(MID(0&amp;feed!D1062,LARGE(INDEX(ISNUMBER(--MID(feed!D1062,ROW($1:$19),1))*
ROW($1:$19),0),ROW($1:$19))+1,1)*10^ROW($1:$19)/10)</f>
        <v>27</v>
      </c>
      <c r="E910">
        <f>SUMPRODUCT(MID(0&amp;feed!E1062,LARGE(INDEX(ISNUMBER(--MID(feed!E1062,ROW($1:$19),1))*
ROW($1:$19),0),ROW($1:$19))+1,1)*10^ROW($1:$19)/10)</f>
        <v>0</v>
      </c>
      <c r="F910" t="str">
        <f>feed!F1062</f>
        <v>First World War surplus</v>
      </c>
      <c r="G910" t="str">
        <f>feed!G1062</f>
        <v>Gandhi-like</v>
      </c>
      <c r="H910">
        <f>SUMPRODUCT(MID(0&amp;feed!H1062,LARGE(INDEX(ISNUMBER(--MID(feed!H1062,ROW($1:$19),1))*
ROW($1:$19),0),ROW($1:$19))+1,1)*10^ROW($1:$19)/10)</f>
        <v>0</v>
      </c>
      <c r="I910" t="str">
        <f>feed!I1062</f>
        <v>Elite</v>
      </c>
      <c r="J910">
        <f>SUMPRODUCT(MID(0&amp;feed!J1062,LARGE(INDEX(ISNUMBER(--MID(feed!J1062,ROW($1:$19),1))*
ROW($1:$19),0),ROW($1:$19))+1,1)*10^ROW($1:$19)/10)</f>
        <v>114</v>
      </c>
      <c r="K910">
        <f>SUMPRODUCT(MID(0&amp;feed!K1062,LARGE(INDEX(ISNUMBER(--MID(feed!K1062,ROW($1:$19),1))*
ROW($1:$19),0),ROW($1:$19))+1,1)*10^ROW($1:$19)/10)</f>
        <v>3</v>
      </c>
      <c r="L910">
        <f>SUMPRODUCT(MID(0&amp;feed!L1062,LARGE(INDEX(ISNUMBER(--MID(feed!L1062,ROW($1:$19),1))*
ROW($1:$19),0),ROW($1:$19))+1,1)*10^ROW($1:$19)/10)</f>
        <v>0</v>
      </c>
      <c r="M910" t="str">
        <f>feed!M1062</f>
        <v>Free Market</v>
      </c>
      <c r="N910">
        <f>SUMPRODUCT(MID(0&amp;feed!N1062,LARGE(INDEX(ISNUMBER(--MID(feed!N1062,ROW($1:$5),1))*
ROW($1:$5),0),ROW($1:$5))+1,1)*10^ROW($1:$5)/10)</f>
        <v>330</v>
      </c>
      <c r="O910">
        <f>SUMPRODUCT(MID(0&amp;feed!O1062,LARGE(INDEX(ISNUMBER(--MID(feed!O1062,ROW($1:$5),1))*
ROW($1:$5),0),ROW($1:$5))+1,1)*10^ROW($1:$5)/10)</f>
        <v>115</v>
      </c>
      <c r="P910" t="str">
        <f>feed!P1062</f>
        <v>Untapped</v>
      </c>
      <c r="Q910">
        <f>IF(P910=0,40, IF(P910="Depleted",0, IF(P910="Near Depletion",10, IF(P910="Plentiful",70, IF(P910="Untapped",90,"Error")))))</f>
        <v>90</v>
      </c>
      <c r="R910" t="str">
        <f>feed!Q1062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feed!R1062</f>
        <v>Southern Africa</v>
      </c>
      <c r="U910" t="str">
        <f>feed!S1062</f>
        <v>Soviet Union</v>
      </c>
      <c r="V910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910" t="str">
        <f>feed!U1062</f>
        <v>http://blocgame.com/stats.php?id=65535</v>
      </c>
      <c r="X910" s="4">
        <f>SUMPRODUCT(MID(0&amp;feed!V1062,LARGE(INDEX(ISNUMBER(--MID(feed!V1062,ROW($1:$5),1))*
ROW($1:$5),0),ROW($1:$5))+1,1)*10^ROW($1:$5)/10)</f>
        <v>0</v>
      </c>
      <c r="Y910">
        <f>feed!W1062</f>
        <v>0</v>
      </c>
      <c r="Z910" s="4">
        <f>V910-H910*750-K910*375-L910*375</f>
        <v>18875</v>
      </c>
      <c r="AA910" s="8">
        <f>V910/N910</f>
        <v>60.606060606060609</v>
      </c>
      <c r="AB910" s="4">
        <f>N910/6</f>
        <v>55</v>
      </c>
      <c r="AC910" s="4">
        <f>V910/6</f>
        <v>3333.3333333333335</v>
      </c>
    </row>
    <row r="911" spans="1:29" x14ac:dyDescent="0.25">
      <c r="A911" t="str">
        <f>feed!A1066</f>
        <v>Parthian Empire</v>
      </c>
      <c r="B911" t="str">
        <f>feed!B1066</f>
        <v>noodlehats</v>
      </c>
      <c r="C911">
        <f>feed!C1066</f>
        <v>0</v>
      </c>
      <c r="D911">
        <f>SUMPRODUCT(MID(0&amp;feed!D1066,LARGE(INDEX(ISNUMBER(--MID(feed!D1066,ROW($1:$19),1))*
ROW($1:$19),0),ROW($1:$19))+1,1)*10^ROW($1:$19)/10)</f>
        <v>20</v>
      </c>
      <c r="E911">
        <f>SUMPRODUCT(MID(0&amp;feed!E1066,LARGE(INDEX(ISNUMBER(--MID(feed!E1066,ROW($1:$19),1))*
ROW($1:$19),0),ROW($1:$19))+1,1)*10^ROW($1:$19)/10)</f>
        <v>0</v>
      </c>
      <c r="F911" t="str">
        <f>feed!F1066</f>
        <v>Finest of the 19th century</v>
      </c>
      <c r="G911" t="str">
        <f>feed!G1066</f>
        <v>Nice</v>
      </c>
      <c r="H911">
        <f>SUMPRODUCT(MID(0&amp;feed!H1066,LARGE(INDEX(ISNUMBER(--MID(feed!H1066,ROW($1:$19),1))*
ROW($1:$19),0),ROW($1:$19))+1,1)*10^ROW($1:$19)/10)</f>
        <v>0</v>
      </c>
      <c r="I911" t="str">
        <f>feed!I1066</f>
        <v>Standard</v>
      </c>
      <c r="J911">
        <f>SUMPRODUCT(MID(0&amp;feed!J1066,LARGE(INDEX(ISNUMBER(--MID(feed!J1066,ROW($1:$19),1))*
ROW($1:$19),0),ROW($1:$19))+1,1)*10^ROW($1:$19)/10)</f>
        <v>71</v>
      </c>
      <c r="K911">
        <f>SUMPRODUCT(MID(0&amp;feed!K1066,LARGE(INDEX(ISNUMBER(--MID(feed!K1066,ROW($1:$19),1))*
ROW($1:$19),0),ROW($1:$19))+1,1)*10^ROW($1:$19)/10)</f>
        <v>2</v>
      </c>
      <c r="L911">
        <f>SUMPRODUCT(MID(0&amp;feed!L1066,LARGE(INDEX(ISNUMBER(--MID(feed!L1066,ROW($1:$19),1))*
ROW($1:$19),0),ROW($1:$19))+1,1)*10^ROW($1:$19)/10)</f>
        <v>0</v>
      </c>
      <c r="M911" t="str">
        <f>feed!M1066</f>
        <v>Mixed Economy</v>
      </c>
      <c r="N911">
        <f>SUMPRODUCT(MID(0&amp;feed!N1066,LARGE(INDEX(ISNUMBER(--MID(feed!N1066,ROW($1:$5),1))*
ROW($1:$5),0),ROW($1:$5))+1,1)*10^ROW($1:$5)/10)</f>
        <v>330</v>
      </c>
      <c r="O911">
        <f>SUMPRODUCT(MID(0&amp;feed!O1066,LARGE(INDEX(ISNUMBER(--MID(feed!O1066,ROW($1:$5),1))*
ROW($1:$5),0),ROW($1:$5))+1,1)*10^ROW($1:$5)/10)</f>
        <v>0</v>
      </c>
      <c r="P911" t="str">
        <f>feed!P1066</f>
        <v>Untapped</v>
      </c>
      <c r="Q911">
        <f>IF(P911=0,40, IF(P911="Depleted",0, IF(P911="Near Depletion",10, IF(P911="Plentiful",70, IF(P911="Untapped",90,"Error")))))</f>
        <v>90</v>
      </c>
      <c r="R911" t="str">
        <f>feed!Q1066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feed!R1066</f>
        <v>Persia</v>
      </c>
      <c r="U911" t="str">
        <f>feed!S1066</f>
        <v>Neutral</v>
      </c>
      <c r="V911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911" t="str">
        <f>feed!U1066</f>
        <v>http://blocgame.com/stats.php?id=65644</v>
      </c>
      <c r="X911" s="4">
        <f>SUMPRODUCT(MID(0&amp;feed!V1066,LARGE(INDEX(ISNUMBER(--MID(feed!V1066,ROW($1:$5),1))*
ROW($1:$5),0),ROW($1:$5))+1,1)*10^ROW($1:$5)/10)</f>
        <v>0</v>
      </c>
      <c r="Y911">
        <f>feed!W1066</f>
        <v>0</v>
      </c>
      <c r="Z911" s="4">
        <f>V911-H911*750-K911*375-L911*375</f>
        <v>19250</v>
      </c>
      <c r="AA911" s="8">
        <f>V911/N911</f>
        <v>60.606060606060609</v>
      </c>
      <c r="AB911" s="4">
        <f>N911/6</f>
        <v>55</v>
      </c>
      <c r="AC911" s="4">
        <f>V911/6</f>
        <v>3333.3333333333335</v>
      </c>
    </row>
    <row r="912" spans="1:29" hidden="1" x14ac:dyDescent="0.25">
      <c r="A912" t="str">
        <f>feed!A1022</f>
        <v>Myred</v>
      </c>
      <c r="B912" t="str">
        <f>feed!B1022</f>
        <v>Constanite</v>
      </c>
      <c r="C912">
        <f>feed!C1022</f>
        <v>0</v>
      </c>
      <c r="D912">
        <f>SUMPRODUCT(MID(0&amp;feed!D1022,LARGE(INDEX(ISNUMBER(--MID(feed!D1022,ROW($1:$19),1))*
ROW($1:$19),0),ROW($1:$19))+1,1)*10^ROW($1:$19)/10)</f>
        <v>20</v>
      </c>
      <c r="E912">
        <f>SUMPRODUCT(MID(0&amp;feed!E1022,LARGE(INDEX(ISNUMBER(--MID(feed!E1022,ROW($1:$19),1))*
ROW($1:$19),0),ROW($1:$19))+1,1)*10^ROW($1:$19)/10)</f>
        <v>0</v>
      </c>
      <c r="F912" t="str">
        <f>feed!F1022</f>
        <v>Finest of the 19th century</v>
      </c>
      <c r="G912" t="str">
        <f>feed!G1022</f>
        <v>Gandhi-like</v>
      </c>
      <c r="H912">
        <f>SUMPRODUCT(MID(0&amp;feed!H1022,LARGE(INDEX(ISNUMBER(--MID(feed!H1022,ROW($1:$19),1))*
ROW($1:$19),0),ROW($1:$19))+1,1)*10^ROW($1:$19)/10)</f>
        <v>0</v>
      </c>
      <c r="I912" t="str">
        <f>feed!I1022</f>
        <v>Poor</v>
      </c>
      <c r="J912">
        <f>SUMPRODUCT(MID(0&amp;feed!J1022,LARGE(INDEX(ISNUMBER(--MID(feed!J1022,ROW($1:$19),1))*
ROW($1:$19),0),ROW($1:$19))+1,1)*10^ROW($1:$19)/10)</f>
        <v>113</v>
      </c>
      <c r="K912">
        <f>SUMPRODUCT(MID(0&amp;feed!K1022,LARGE(INDEX(ISNUMBER(--MID(feed!K1022,ROW($1:$19),1))*
ROW($1:$19),0),ROW($1:$19))+1,1)*10^ROW($1:$19)/10)</f>
        <v>2</v>
      </c>
      <c r="L912">
        <f>SUMPRODUCT(MID(0&amp;feed!L1022,LARGE(INDEX(ISNUMBER(--MID(feed!L1022,ROW($1:$19),1))*
ROW($1:$19),0),ROW($1:$19))+1,1)*10^ROW($1:$19)/10)</f>
        <v>0</v>
      </c>
      <c r="M912" t="str">
        <f>feed!M1022</f>
        <v>Mixed Economy</v>
      </c>
      <c r="N912">
        <f>SUMPRODUCT(MID(0&amp;feed!N1022,LARGE(INDEX(ISNUMBER(--MID(feed!N1022,ROW($1:$5),1))*
ROW($1:$5),0),ROW($1:$5))+1,1)*10^ROW($1:$5)/10)</f>
        <v>350</v>
      </c>
      <c r="O912">
        <f>SUMPRODUCT(MID(0&amp;feed!O1022,LARGE(INDEX(ISNUMBER(--MID(feed!O1022,ROW($1:$5),1))*
ROW($1:$5),0),ROW($1:$5))+1,1)*10^ROW($1:$5)/10)</f>
        <v>0</v>
      </c>
      <c r="P912" t="str">
        <f>feed!P1022</f>
        <v>Untapped</v>
      </c>
      <c r="Q912">
        <f>IF(P912=0,40, IF(P912="Depleted",0, IF(P912="Near Depletion",10, IF(P912="Plentiful",70, IF(P912="Untapped",90,"Error")))))</f>
        <v>90</v>
      </c>
      <c r="R912" t="str">
        <f>feed!Q1022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feed!R1022</f>
        <v>Caribbean</v>
      </c>
      <c r="U912" t="str">
        <f>feed!S1022</f>
        <v>Neutral</v>
      </c>
      <c r="V91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912" t="str">
        <f>feed!U1022</f>
        <v>http://blocgame.com/stats.php?id=65594</v>
      </c>
      <c r="X912" s="4">
        <f>SUMPRODUCT(MID(0&amp;feed!V1022,LARGE(INDEX(ISNUMBER(--MID(feed!V1022,ROW($1:$5),1))*
ROW($1:$5),0),ROW($1:$5))+1,1)*10^ROW($1:$5)/10)</f>
        <v>0</v>
      </c>
      <c r="Y912">
        <f>feed!W1022</f>
        <v>0</v>
      </c>
      <c r="Z912" s="4">
        <f>V912-H912*750-K912*375-L912*375</f>
        <v>19250</v>
      </c>
      <c r="AA912" s="8">
        <f>V912/N912</f>
        <v>57.142857142857146</v>
      </c>
      <c r="AB912" s="4">
        <f>N912/6</f>
        <v>58.333333333333336</v>
      </c>
      <c r="AC912" s="4">
        <f>V912/6</f>
        <v>3333.3333333333335</v>
      </c>
    </row>
    <row r="913" spans="1:29" hidden="1" x14ac:dyDescent="0.25">
      <c r="A913" t="str">
        <f>feed!A1065</f>
        <v>Venusia</v>
      </c>
      <c r="B913" t="str">
        <f>feed!B1065</f>
        <v>Aphrodita</v>
      </c>
      <c r="C913">
        <f>feed!C1065</f>
        <v>0</v>
      </c>
      <c r="D913">
        <f>SUMPRODUCT(MID(0&amp;feed!D1065,LARGE(INDEX(ISNUMBER(--MID(feed!D1065,ROW($1:$19),1))*
ROW($1:$19),0),ROW($1:$19))+1,1)*10^ROW($1:$19)/10)</f>
        <v>20</v>
      </c>
      <c r="E913">
        <f>SUMPRODUCT(MID(0&amp;feed!E1065,LARGE(INDEX(ISNUMBER(--MID(feed!E1065,ROW($1:$19),1))*
ROW($1:$19),0),ROW($1:$19))+1,1)*10^ROW($1:$19)/10)</f>
        <v>0</v>
      </c>
      <c r="F913" t="str">
        <f>feed!F1065</f>
        <v>Finest of the 19th century</v>
      </c>
      <c r="G913" t="str">
        <f>feed!G1065</f>
        <v>Gandhi-like</v>
      </c>
      <c r="H913">
        <f>SUMPRODUCT(MID(0&amp;feed!H1065,LARGE(INDEX(ISNUMBER(--MID(feed!H1065,ROW($1:$19),1))*
ROW($1:$19),0),ROW($1:$19))+1,1)*10^ROW($1:$19)/10)</f>
        <v>0</v>
      </c>
      <c r="I913" t="str">
        <f>feed!I1065</f>
        <v>Poor</v>
      </c>
      <c r="J913">
        <f>SUMPRODUCT(MID(0&amp;feed!J1065,LARGE(INDEX(ISNUMBER(--MID(feed!J1065,ROW($1:$19),1))*
ROW($1:$19),0),ROW($1:$19))+1,1)*10^ROW($1:$19)/10)</f>
        <v>112</v>
      </c>
      <c r="K913">
        <f>SUMPRODUCT(MID(0&amp;feed!K1065,LARGE(INDEX(ISNUMBER(--MID(feed!K1065,ROW($1:$19),1))*
ROW($1:$19),0),ROW($1:$19))+1,1)*10^ROW($1:$19)/10)</f>
        <v>2</v>
      </c>
      <c r="L913">
        <f>SUMPRODUCT(MID(0&amp;feed!L1065,LARGE(INDEX(ISNUMBER(--MID(feed!L1065,ROW($1:$19),1))*
ROW($1:$19),0),ROW($1:$19))+1,1)*10^ROW($1:$19)/10)</f>
        <v>0</v>
      </c>
      <c r="M913" t="str">
        <f>feed!M1065</f>
        <v>Free Market</v>
      </c>
      <c r="N913">
        <f>SUMPRODUCT(MID(0&amp;feed!N1065,LARGE(INDEX(ISNUMBER(--MID(feed!N1065,ROW($1:$5),1))*
ROW($1:$5),0),ROW($1:$5))+1,1)*10^ROW($1:$5)/10)</f>
        <v>330</v>
      </c>
      <c r="O913">
        <f>SUMPRODUCT(MID(0&amp;feed!O1065,LARGE(INDEX(ISNUMBER(--MID(feed!O1065,ROW($1:$5),1))*
ROW($1:$5),0),ROW($1:$5))+1,1)*10^ROW($1:$5)/10)</f>
        <v>0</v>
      </c>
      <c r="P913" t="str">
        <f>feed!P1065</f>
        <v>Untapped</v>
      </c>
      <c r="Q913">
        <f>IF(P913=0,40, IF(P913="Depleted",0, IF(P913="Near Depletion",10, IF(P913="Plentiful",70, IF(P913="Untapped",90,"Error")))))</f>
        <v>90</v>
      </c>
      <c r="R913" t="str">
        <f>feed!Q1065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feed!R1065</f>
        <v>Caribbean</v>
      </c>
      <c r="U913" t="str">
        <f>feed!S1065</f>
        <v>Neutral</v>
      </c>
      <c r="V913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913" t="str">
        <f>feed!U1065</f>
        <v>http://blocgame.com/stats.php?id=65597</v>
      </c>
      <c r="X913" s="4">
        <f>SUMPRODUCT(MID(0&amp;feed!V1065,LARGE(INDEX(ISNUMBER(--MID(feed!V1065,ROW($1:$5),1))*
ROW($1:$5),0),ROW($1:$5))+1,1)*10^ROW($1:$5)/10)</f>
        <v>0</v>
      </c>
      <c r="Y913">
        <f>feed!W1065</f>
        <v>0</v>
      </c>
      <c r="Z913" s="4">
        <f>V913-H913*750-K913*375-L913*375</f>
        <v>19250</v>
      </c>
      <c r="AA913" s="8">
        <f>V913/N913</f>
        <v>60.606060606060609</v>
      </c>
      <c r="AB913" s="4">
        <f>N913/6</f>
        <v>55</v>
      </c>
      <c r="AC913" s="4">
        <f>V913/6</f>
        <v>3333.3333333333335</v>
      </c>
    </row>
    <row r="914" spans="1:29" hidden="1" x14ac:dyDescent="0.25">
      <c r="A914" t="str">
        <f>feed!A920</f>
        <v>Kanem</v>
      </c>
      <c r="B914" t="str">
        <f>feed!B920</f>
        <v>KingQuan</v>
      </c>
      <c r="C914">
        <f>feed!C920</f>
        <v>0</v>
      </c>
      <c r="D914">
        <f>SUMPRODUCT(MID(0&amp;feed!D920,LARGE(INDEX(ISNUMBER(--MID(feed!D920,ROW($1:$19),1))*
ROW($1:$19),0),ROW($1:$19))+1,1)*10^ROW($1:$19)/10)</f>
        <v>20</v>
      </c>
      <c r="E914">
        <f>SUMPRODUCT(MID(0&amp;feed!E920,LARGE(INDEX(ISNUMBER(--MID(feed!E920,ROW($1:$19),1))*
ROW($1:$19),0),ROW($1:$19))+1,1)*10^ROW($1:$19)/10)</f>
        <v>0</v>
      </c>
      <c r="F914" t="str">
        <f>feed!F920</f>
        <v>First World War surplus</v>
      </c>
      <c r="G914" t="str">
        <f>feed!G920</f>
        <v>Gandhi-like</v>
      </c>
      <c r="H914">
        <f>SUMPRODUCT(MID(0&amp;feed!H920,LARGE(INDEX(ISNUMBER(--MID(feed!H920,ROW($1:$19),1))*
ROW($1:$19),0),ROW($1:$19))+1,1)*10^ROW($1:$19)/10)</f>
        <v>0</v>
      </c>
      <c r="I914" t="str">
        <f>feed!I920</f>
        <v>Poor</v>
      </c>
      <c r="J914">
        <f>SUMPRODUCT(MID(0&amp;feed!J920,LARGE(INDEX(ISNUMBER(--MID(feed!J920,ROW($1:$19),1))*
ROW($1:$19),0),ROW($1:$19))+1,1)*10^ROW($1:$19)/10)</f>
        <v>112</v>
      </c>
      <c r="K914">
        <f>SUMPRODUCT(MID(0&amp;feed!K920,LARGE(INDEX(ISNUMBER(--MID(feed!K920,ROW($1:$19),1))*
ROW($1:$19),0),ROW($1:$19))+1,1)*10^ROW($1:$19)/10)</f>
        <v>2</v>
      </c>
      <c r="L914">
        <f>SUMPRODUCT(MID(0&amp;feed!L920,LARGE(INDEX(ISNUMBER(--MID(feed!L920,ROW($1:$19),1))*
ROW($1:$19),0),ROW($1:$19))+1,1)*10^ROW($1:$19)/10)</f>
        <v>1</v>
      </c>
      <c r="M914" t="str">
        <f>feed!M920</f>
        <v>Central Planning</v>
      </c>
      <c r="N914">
        <f>SUMPRODUCT(MID(0&amp;feed!N920,LARGE(INDEX(ISNUMBER(--MID(feed!N920,ROW($1:$5),1))*
ROW($1:$5),0),ROW($1:$5))+1,1)*10^ROW($1:$5)/10)</f>
        <v>430</v>
      </c>
      <c r="O914">
        <f>SUMPRODUCT(MID(0&amp;feed!O920,LARGE(INDEX(ISNUMBER(--MID(feed!O920,ROW($1:$5),1))*
ROW($1:$5),0),ROW($1:$5))+1,1)*10^ROW($1:$5)/10)</f>
        <v>54</v>
      </c>
      <c r="P914" t="str">
        <f>feed!P920</f>
        <v>Untapped</v>
      </c>
      <c r="Q914">
        <f>IF(P914=0,40, IF(P914="Depleted",0, IF(P914="Near Depletion",10, IF(P914="Plentiful",70, IF(P914="Untapped",90,"Error")))))</f>
        <v>90</v>
      </c>
      <c r="R914" t="str">
        <f>feed!Q920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feed!R920</f>
        <v>West Africa</v>
      </c>
      <c r="U914" t="str">
        <f>feed!S920</f>
        <v>United States</v>
      </c>
      <c r="V91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14" t="str">
        <f>feed!U920</f>
        <v>http://blocgame.com/stats.php?id=65408</v>
      </c>
      <c r="X914" s="4">
        <f>SUMPRODUCT(MID(0&amp;feed!V920,LARGE(INDEX(ISNUMBER(--MID(feed!V920,ROW($1:$5),1))*
ROW($1:$5),0),ROW($1:$5))+1,1)*10^ROW($1:$5)/10)</f>
        <v>0</v>
      </c>
      <c r="Y914">
        <f>feed!W920</f>
        <v>0</v>
      </c>
      <c r="Z914" s="4">
        <f>V914-H914*750-K914*375-L914*375</f>
        <v>18875</v>
      </c>
      <c r="AA914" s="8">
        <f>V914/N914</f>
        <v>46.511627906976742</v>
      </c>
      <c r="AB914" s="4">
        <f>N914/6</f>
        <v>71.666666666666671</v>
      </c>
      <c r="AC914" s="4">
        <f>V914/6</f>
        <v>3333.3333333333335</v>
      </c>
    </row>
    <row r="915" spans="1:29" hidden="1" x14ac:dyDescent="0.25">
      <c r="A915" t="str">
        <f>feed!A1014</f>
        <v>Mathiland</v>
      </c>
      <c r="B915" t="str">
        <f>feed!B1014</f>
        <v>Mathisbj944</v>
      </c>
      <c r="C915">
        <f>feed!C1014</f>
        <v>0</v>
      </c>
      <c r="D915">
        <f>SUMPRODUCT(MID(0&amp;feed!D1014,LARGE(INDEX(ISNUMBER(--MID(feed!D1014,ROW($1:$19),1))*
ROW($1:$19),0),ROW($1:$19))+1,1)*10^ROW($1:$19)/10)</f>
        <v>16</v>
      </c>
      <c r="E915">
        <f>SUMPRODUCT(MID(0&amp;feed!E1014,LARGE(INDEX(ISNUMBER(--MID(feed!E1014,ROW($1:$19),1))*
ROW($1:$19),0),ROW($1:$19))+1,1)*10^ROW($1:$19)/10)</f>
        <v>0</v>
      </c>
      <c r="F915" t="str">
        <f>feed!F1014</f>
        <v>Finest of the 19th century</v>
      </c>
      <c r="G915" t="str">
        <f>feed!G1014</f>
        <v>Gandhi-like</v>
      </c>
      <c r="H915">
        <f>SUMPRODUCT(MID(0&amp;feed!H1014,LARGE(INDEX(ISNUMBER(--MID(feed!H1014,ROW($1:$19),1))*
ROW($1:$19),0),ROW($1:$19))+1,1)*10^ROW($1:$19)/10)</f>
        <v>0</v>
      </c>
      <c r="I915" t="str">
        <f>feed!I1014</f>
        <v>Standard</v>
      </c>
      <c r="J915">
        <f>SUMPRODUCT(MID(0&amp;feed!J1014,LARGE(INDEX(ISNUMBER(--MID(feed!J1014,ROW($1:$19),1))*
ROW($1:$19),0),ROW($1:$19))+1,1)*10^ROW($1:$19)/10)</f>
        <v>111</v>
      </c>
      <c r="K915">
        <f>SUMPRODUCT(MID(0&amp;feed!K1014,LARGE(INDEX(ISNUMBER(--MID(feed!K1014,ROW($1:$19),1))*
ROW($1:$19),0),ROW($1:$19))+1,1)*10^ROW($1:$19)/10)</f>
        <v>2</v>
      </c>
      <c r="L915">
        <f>SUMPRODUCT(MID(0&amp;feed!L1014,LARGE(INDEX(ISNUMBER(--MID(feed!L1014,ROW($1:$19),1))*
ROW($1:$19),0),ROW($1:$19))+1,1)*10^ROW($1:$19)/10)</f>
        <v>1</v>
      </c>
      <c r="M915" t="str">
        <f>feed!M1014</f>
        <v>Free Market</v>
      </c>
      <c r="N915">
        <f>SUMPRODUCT(MID(0&amp;feed!N1014,LARGE(INDEX(ISNUMBER(--MID(feed!N1014,ROW($1:$5),1))*
ROW($1:$5),0),ROW($1:$5))+1,1)*10^ROW($1:$5)/10)</f>
        <v>351</v>
      </c>
      <c r="O915">
        <f>SUMPRODUCT(MID(0&amp;feed!O1014,LARGE(INDEX(ISNUMBER(--MID(feed!O1014,ROW($1:$5),1))*
ROW($1:$5),0),ROW($1:$5))+1,1)*10^ROW($1:$5)/10)</f>
        <v>146</v>
      </c>
      <c r="P915" t="str">
        <f>feed!P1014</f>
        <v>Untapped</v>
      </c>
      <c r="Q915">
        <f>IF(P915=0,40, IF(P915="Depleted",0, IF(P915="Near Depletion",10, IF(P915="Plentiful",70, IF(P915="Untapped",90,"Error")))))</f>
        <v>90</v>
      </c>
      <c r="R915" t="str">
        <f>feed!Q1014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feed!R1014</f>
        <v>Caribbean</v>
      </c>
      <c r="U915" t="str">
        <f>feed!S1014</f>
        <v>United States</v>
      </c>
      <c r="V915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915" t="str">
        <f>feed!U1014</f>
        <v>http://blocgame.com/stats.php?id=65599</v>
      </c>
      <c r="X915" s="4">
        <f>SUMPRODUCT(MID(0&amp;feed!V1014,LARGE(INDEX(ISNUMBER(--MID(feed!V1014,ROW($1:$5),1))*
ROW($1:$5),0),ROW($1:$5))+1,1)*10^ROW($1:$5)/10)</f>
        <v>0</v>
      </c>
      <c r="Y915">
        <f>feed!W1014</f>
        <v>0</v>
      </c>
      <c r="Z915" s="4">
        <f>V915-H915*750-K915*375-L915*375</f>
        <v>18875</v>
      </c>
      <c r="AA915" s="8">
        <f>V915/N915</f>
        <v>56.980056980056979</v>
      </c>
      <c r="AB915" s="4">
        <f>N915/6</f>
        <v>58.5</v>
      </c>
      <c r="AC915" s="4">
        <f>V915/6</f>
        <v>3333.3333333333335</v>
      </c>
    </row>
    <row r="916" spans="1:29" hidden="1" x14ac:dyDescent="0.25">
      <c r="A916" t="str">
        <f>feed!A956</f>
        <v>Gombak</v>
      </c>
      <c r="B916" t="str">
        <f>feed!B956</f>
        <v>ArericH</v>
      </c>
      <c r="C916">
        <f>feed!C956</f>
        <v>0</v>
      </c>
      <c r="D916">
        <f>SUMPRODUCT(MID(0&amp;feed!D956,LARGE(INDEX(ISNUMBER(--MID(feed!D956,ROW($1:$19),1))*
ROW($1:$19),0),ROW($1:$19))+1,1)*10^ROW($1:$19)/10)</f>
        <v>25</v>
      </c>
      <c r="E916">
        <f>SUMPRODUCT(MID(0&amp;feed!E956,LARGE(INDEX(ISNUMBER(--MID(feed!E956,ROW($1:$19),1))*
ROW($1:$19),0),ROW($1:$19))+1,1)*10^ROW($1:$19)/10)</f>
        <v>0</v>
      </c>
      <c r="F916" t="str">
        <f>feed!F956</f>
        <v>First World War surplus</v>
      </c>
      <c r="G916" t="str">
        <f>feed!G956</f>
        <v>Gandhi-like</v>
      </c>
      <c r="H916">
        <f>SUMPRODUCT(MID(0&amp;feed!H956,LARGE(INDEX(ISNUMBER(--MID(feed!H956,ROW($1:$19),1))*
ROW($1:$19),0),ROW($1:$19))+1,1)*10^ROW($1:$19)/10)</f>
        <v>0</v>
      </c>
      <c r="I916" t="str">
        <f>feed!I956</f>
        <v>Good</v>
      </c>
      <c r="J916">
        <f>SUMPRODUCT(MID(0&amp;feed!J956,LARGE(INDEX(ISNUMBER(--MID(feed!J956,ROW($1:$19),1))*
ROW($1:$19),0),ROW($1:$19))+1,1)*10^ROW($1:$19)/10)</f>
        <v>111</v>
      </c>
      <c r="K916">
        <f>SUMPRODUCT(MID(0&amp;feed!K956,LARGE(INDEX(ISNUMBER(--MID(feed!K956,ROW($1:$19),1))*
ROW($1:$19),0),ROW($1:$19))+1,1)*10^ROW($1:$19)/10)</f>
        <v>3</v>
      </c>
      <c r="L916">
        <f>SUMPRODUCT(MID(0&amp;feed!L956,LARGE(INDEX(ISNUMBER(--MID(feed!L956,ROW($1:$19),1))*
ROW($1:$19),0),ROW($1:$19))+1,1)*10^ROW($1:$19)/10)</f>
        <v>2</v>
      </c>
      <c r="M916" t="str">
        <f>feed!M956</f>
        <v>Central Planning</v>
      </c>
      <c r="N916">
        <f>SUMPRODUCT(MID(0&amp;feed!N956,LARGE(INDEX(ISNUMBER(--MID(feed!N956,ROW($1:$5),1))*
ROW($1:$5),0),ROW($1:$5))+1,1)*10^ROW($1:$5)/10)</f>
        <v>393</v>
      </c>
      <c r="O916">
        <f>SUMPRODUCT(MID(0&amp;feed!O956,LARGE(INDEX(ISNUMBER(--MID(feed!O956,ROW($1:$5),1))*
ROW($1:$5),0),ROW($1:$5))+1,1)*10^ROW($1:$5)/10)</f>
        <v>93</v>
      </c>
      <c r="P916" t="str">
        <f>feed!P956</f>
        <v>Untapped</v>
      </c>
      <c r="Q916">
        <f>IF(P916=0,40, IF(P916="Depleted",0, IF(P916="Near Depletion",10, IF(P916="Plentiful",70, IF(P916="Untapped",90,"Error")))))</f>
        <v>90</v>
      </c>
      <c r="R916" t="str">
        <f>feed!Q956</f>
        <v>Meagre</v>
      </c>
      <c r="S916">
        <f>IF(R916="None",0, IF(R916="Meagre",1.5, IF(R916="Small",3, IF(R916="Mediocre",4.5, IF(R916="Somewhat Large",6, IF(R916="Large",7.5, IF(R916="Powerful",9, IF(R916="Very Powerful",10,"Error"))))))))</f>
        <v>1.5</v>
      </c>
      <c r="T916" t="str">
        <f>feed!R956</f>
        <v>Pacific Rim</v>
      </c>
      <c r="U916" t="str">
        <f>feed!S956</f>
        <v>Neutral</v>
      </c>
      <c r="V91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16" t="str">
        <f>feed!U956</f>
        <v>http://blocgame.com/stats.php?id=60568</v>
      </c>
      <c r="X916" s="4">
        <f>SUMPRODUCT(MID(0&amp;feed!V956,LARGE(INDEX(ISNUMBER(--MID(feed!V956,ROW($1:$5),1))*
ROW($1:$5),0),ROW($1:$5))+1,1)*10^ROW($1:$5)/10)</f>
        <v>0</v>
      </c>
      <c r="Y916">
        <f>feed!W956</f>
        <v>0</v>
      </c>
      <c r="Z916" s="4">
        <f>V916-H916*750-K916*375-L916*375</f>
        <v>18125</v>
      </c>
      <c r="AA916" s="8">
        <f>V916/N916</f>
        <v>50.890585241730278</v>
      </c>
      <c r="AB916" s="4">
        <f>N916/6</f>
        <v>65.5</v>
      </c>
      <c r="AC916" s="4">
        <f>V916/6</f>
        <v>3333.3333333333335</v>
      </c>
    </row>
    <row r="917" spans="1:29" hidden="1" x14ac:dyDescent="0.25">
      <c r="A917" t="str">
        <f>feed!A1109</f>
        <v>Woodzy</v>
      </c>
      <c r="B917" t="str">
        <f>feed!B1109</f>
        <v>Woodzy</v>
      </c>
      <c r="C917">
        <f>feed!C1109</f>
        <v>0</v>
      </c>
      <c r="D917">
        <f>SUMPRODUCT(MID(0&amp;feed!D1109,LARGE(INDEX(ISNUMBER(--MID(feed!D1109,ROW($1:$19),1))*
ROW($1:$19),0),ROW($1:$19))+1,1)*10^ROW($1:$19)/10)</f>
        <v>20</v>
      </c>
      <c r="E917">
        <f>SUMPRODUCT(MID(0&amp;feed!E1109,LARGE(INDEX(ISNUMBER(--MID(feed!E1109,ROW($1:$19),1))*
ROW($1:$19),0),ROW($1:$19))+1,1)*10^ROW($1:$19)/10)</f>
        <v>0</v>
      </c>
      <c r="F917" t="str">
        <f>feed!F1109</f>
        <v>Finest of the 19th century</v>
      </c>
      <c r="G917" t="str">
        <f>feed!G1109</f>
        <v>Angelic</v>
      </c>
      <c r="H917">
        <f>SUMPRODUCT(MID(0&amp;feed!H1109,LARGE(INDEX(ISNUMBER(--MID(feed!H1109,ROW($1:$19),1))*
ROW($1:$19),0),ROW($1:$19))+1,1)*10^ROW($1:$19)/10)</f>
        <v>0</v>
      </c>
      <c r="I917" t="str">
        <f>feed!I1109</f>
        <v>Standard</v>
      </c>
      <c r="J917">
        <f>SUMPRODUCT(MID(0&amp;feed!J1109,LARGE(INDEX(ISNUMBER(--MID(feed!J1109,ROW($1:$19),1))*
ROW($1:$19),0),ROW($1:$19))+1,1)*10^ROW($1:$19)/10)</f>
        <v>109</v>
      </c>
      <c r="K917">
        <f>SUMPRODUCT(MID(0&amp;feed!K1109,LARGE(INDEX(ISNUMBER(--MID(feed!K1109,ROW($1:$19),1))*
ROW($1:$19),0),ROW($1:$19))+1,1)*10^ROW($1:$19)/10)</f>
        <v>4</v>
      </c>
      <c r="L917">
        <f>SUMPRODUCT(MID(0&amp;feed!L1109,LARGE(INDEX(ISNUMBER(--MID(feed!L1109,ROW($1:$19),1))*
ROW($1:$19),0),ROW($1:$19))+1,1)*10^ROW($1:$19)/10)</f>
        <v>0</v>
      </c>
      <c r="M917" t="str">
        <f>feed!M1109</f>
        <v>Mixed Economy</v>
      </c>
      <c r="N917">
        <f>SUMPRODUCT(MID(0&amp;feed!N1109,LARGE(INDEX(ISNUMBER(--MID(feed!N1109,ROW($1:$5),1))*
ROW($1:$5),0),ROW($1:$5))+1,1)*10^ROW($1:$5)/10)</f>
        <v>315</v>
      </c>
      <c r="O917">
        <f>SUMPRODUCT(MID(0&amp;feed!O1109,LARGE(INDEX(ISNUMBER(--MID(feed!O1109,ROW($1:$5),1))*
ROW($1:$5),0),ROW($1:$5))+1,1)*10^ROW($1:$5)/10)</f>
        <v>0</v>
      </c>
      <c r="P917" t="str">
        <f>feed!P1109</f>
        <v>Untapped</v>
      </c>
      <c r="Q917">
        <f>IF(P917=0,40, IF(P917="Depleted",0, IF(P917="Near Depletion",10, IF(P917="Plentiful",70, IF(P917="Untapped",90,"Error")))))</f>
        <v>90</v>
      </c>
      <c r="R917" t="str">
        <f>feed!Q1109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feed!R1109</f>
        <v>Pacific Rim</v>
      </c>
      <c r="U917" t="str">
        <f>feed!S1109</f>
        <v>Neutral</v>
      </c>
      <c r="V91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917" t="str">
        <f>feed!U1109</f>
        <v>http://blocgame.com/stats.php?id=65602</v>
      </c>
      <c r="X917" s="4">
        <f>SUMPRODUCT(MID(0&amp;feed!V1109,LARGE(INDEX(ISNUMBER(--MID(feed!V1109,ROW($1:$5),1))*
ROW($1:$5),0),ROW($1:$5))+1,1)*10^ROW($1:$5)/10)</f>
        <v>0</v>
      </c>
      <c r="Y917">
        <f>feed!W1109</f>
        <v>0</v>
      </c>
      <c r="Z917" s="4">
        <f>V917-H917*750-K917*375-L917*375</f>
        <v>18500</v>
      </c>
      <c r="AA917" s="8">
        <f>V917/N917</f>
        <v>63.492063492063494</v>
      </c>
      <c r="AB917" s="4">
        <f>N917/6</f>
        <v>52.5</v>
      </c>
      <c r="AC917" s="4">
        <f>V917/6</f>
        <v>3333.3333333333335</v>
      </c>
    </row>
    <row r="918" spans="1:29" hidden="1" x14ac:dyDescent="0.25">
      <c r="A918" t="str">
        <f>feed!A724</f>
        <v>New Guineaa</v>
      </c>
      <c r="B918" t="str">
        <f>feed!B724</f>
        <v>kemwe</v>
      </c>
      <c r="C918">
        <f>feed!C724</f>
        <v>0</v>
      </c>
      <c r="D918">
        <f>SUMPRODUCT(MID(0&amp;feed!D724,LARGE(INDEX(ISNUMBER(--MID(feed!D724,ROW($1:$19),1))*
ROW($1:$19),0),ROW($1:$19))+1,1)*10^ROW($1:$19)/10)</f>
        <v>7</v>
      </c>
      <c r="E918">
        <f>SUMPRODUCT(MID(0&amp;feed!E724,LARGE(INDEX(ISNUMBER(--MID(feed!E724,ROW($1:$19),1))*
ROW($1:$19),0),ROW($1:$19))+1,1)*10^ROW($1:$19)/10)</f>
        <v>0</v>
      </c>
      <c r="F918" t="str">
        <f>feed!F724</f>
        <v>Finest of the 19th century</v>
      </c>
      <c r="G918" t="str">
        <f>feed!G724</f>
        <v>Gandhi-like</v>
      </c>
      <c r="H918">
        <f>SUMPRODUCT(MID(0&amp;feed!H724,LARGE(INDEX(ISNUMBER(--MID(feed!H724,ROW($1:$19),1))*
ROW($1:$19),0),ROW($1:$19))+1,1)*10^ROW($1:$19)/10)</f>
        <v>0</v>
      </c>
      <c r="I918" t="str">
        <f>feed!I724</f>
        <v>Poor</v>
      </c>
      <c r="J918">
        <f>SUMPRODUCT(MID(0&amp;feed!J724,LARGE(INDEX(ISNUMBER(--MID(feed!J724,ROW($1:$19),1))*
ROW($1:$19),0),ROW($1:$19))+1,1)*10^ROW($1:$19)/10)</f>
        <v>108</v>
      </c>
      <c r="K918">
        <f>SUMPRODUCT(MID(0&amp;feed!K724,LARGE(INDEX(ISNUMBER(--MID(feed!K724,ROW($1:$19),1))*
ROW($1:$19),0),ROW($1:$19))+1,1)*10^ROW($1:$19)/10)</f>
        <v>7</v>
      </c>
      <c r="L918">
        <f>SUMPRODUCT(MID(0&amp;feed!L724,LARGE(INDEX(ISNUMBER(--MID(feed!L724,ROW($1:$19),1))*
ROW($1:$19),0),ROW($1:$19))+1,1)*10^ROW($1:$19)/10)</f>
        <v>1</v>
      </c>
      <c r="M918" t="str">
        <f>feed!M724</f>
        <v>Mixed Economy</v>
      </c>
      <c r="N918">
        <f>SUMPRODUCT(MID(0&amp;feed!N724,LARGE(INDEX(ISNUMBER(--MID(feed!N724,ROW($1:$5),1))*
ROW($1:$5),0),ROW($1:$5))+1,1)*10^ROW($1:$5)/10)</f>
        <v>753</v>
      </c>
      <c r="O918">
        <f>SUMPRODUCT(MID(0&amp;feed!O724,LARGE(INDEX(ISNUMBER(--MID(feed!O724,ROW($1:$5),1))*
ROW($1:$5),0),ROW($1:$5))+1,1)*10^ROW($1:$5)/10)</f>
        <v>96</v>
      </c>
      <c r="P918" t="str">
        <f>feed!P724</f>
        <v>Untapped</v>
      </c>
      <c r="Q918">
        <f>IF(P918=0,40, IF(P918="Depleted",0, IF(P918="Near Depletion",10, IF(P918="Plentiful",70, IF(P918="Untapped",90,"Error")))))</f>
        <v>90</v>
      </c>
      <c r="R918" t="str">
        <f>feed!Q724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feed!R724</f>
        <v>Guinea</v>
      </c>
      <c r="U918" t="str">
        <f>feed!S724</f>
        <v>Neutral</v>
      </c>
      <c r="V918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11063</v>
      </c>
      <c r="W918" t="str">
        <f>feed!U724</f>
        <v>http://blocgame.com/stats.php?id=65239</v>
      </c>
      <c r="X918" s="4">
        <f>SUMPRODUCT(MID(0&amp;feed!V724,LARGE(INDEX(ISNUMBER(--MID(feed!V724,ROW($1:$5),1))*
ROW($1:$5),0),ROW($1:$5))+1,1)*10^ROW($1:$5)/10)</f>
        <v>0</v>
      </c>
      <c r="Y918">
        <f>feed!W724</f>
        <v>0</v>
      </c>
      <c r="Z918" s="4">
        <f>V918-H918*750-K918*375-L918*375</f>
        <v>8063</v>
      </c>
      <c r="AA918" s="8">
        <f>V918/N918</f>
        <v>14.691899070385126</v>
      </c>
      <c r="AB918" s="4">
        <f>N918/6</f>
        <v>125.5</v>
      </c>
      <c r="AC918" s="4">
        <f>V918/6</f>
        <v>1843.8333333333333</v>
      </c>
    </row>
    <row r="919" spans="1:29" hidden="1" x14ac:dyDescent="0.25">
      <c r="A919" t="str">
        <f>feed!A1106</f>
        <v>June</v>
      </c>
      <c r="B919" t="str">
        <f>feed!B1106</f>
        <v>June</v>
      </c>
      <c r="C919">
        <f>feed!C1106</f>
        <v>0</v>
      </c>
      <c r="D919">
        <f>SUMPRODUCT(MID(0&amp;feed!D1106,LARGE(INDEX(ISNUMBER(--MID(feed!D1106,ROW($1:$19),1))*
ROW($1:$19),0),ROW($1:$19))+1,1)*10^ROW($1:$19)/10)</f>
        <v>20</v>
      </c>
      <c r="E919">
        <f>SUMPRODUCT(MID(0&amp;feed!E1106,LARGE(INDEX(ISNUMBER(--MID(feed!E1106,ROW($1:$19),1))*
ROW($1:$19),0),ROW($1:$19))+1,1)*10^ROW($1:$19)/10)</f>
        <v>0</v>
      </c>
      <c r="F919" t="str">
        <f>feed!F1106</f>
        <v>Finest of the 19th century</v>
      </c>
      <c r="G919" t="str">
        <f>feed!G1106</f>
        <v>Angelic</v>
      </c>
      <c r="H919">
        <f>SUMPRODUCT(MID(0&amp;feed!H1106,LARGE(INDEX(ISNUMBER(--MID(feed!H1106,ROW($1:$19),1))*
ROW($1:$19),0),ROW($1:$19))+1,1)*10^ROW($1:$19)/10)</f>
        <v>0</v>
      </c>
      <c r="I919" t="str">
        <f>feed!I1106</f>
        <v>Standard</v>
      </c>
      <c r="J919">
        <f>SUMPRODUCT(MID(0&amp;feed!J1106,LARGE(INDEX(ISNUMBER(--MID(feed!J1106,ROW($1:$19),1))*
ROW($1:$19),0),ROW($1:$19))+1,1)*10^ROW($1:$19)/10)</f>
        <v>107</v>
      </c>
      <c r="K919">
        <f>SUMPRODUCT(MID(0&amp;feed!K1106,LARGE(INDEX(ISNUMBER(--MID(feed!K1106,ROW($1:$19),1))*
ROW($1:$19),0),ROW($1:$19))+1,1)*10^ROW($1:$19)/10)</f>
        <v>3</v>
      </c>
      <c r="L919">
        <f>SUMPRODUCT(MID(0&amp;feed!L1106,LARGE(INDEX(ISNUMBER(--MID(feed!L1106,ROW($1:$19),1))*
ROW($1:$19),0),ROW($1:$19))+1,1)*10^ROW($1:$19)/10)</f>
        <v>0</v>
      </c>
      <c r="M919" t="str">
        <f>feed!M1106</f>
        <v>Central Planning</v>
      </c>
      <c r="N919">
        <f>SUMPRODUCT(MID(0&amp;feed!N1106,LARGE(INDEX(ISNUMBER(--MID(feed!N1106,ROW($1:$5),1))*
ROW($1:$5),0),ROW($1:$5))+1,1)*10^ROW($1:$5)/10)</f>
        <v>316</v>
      </c>
      <c r="O919">
        <f>SUMPRODUCT(MID(0&amp;feed!O1106,LARGE(INDEX(ISNUMBER(--MID(feed!O1106,ROW($1:$5),1))*
ROW($1:$5),0),ROW($1:$5))+1,1)*10^ROW($1:$5)/10)</f>
        <v>0</v>
      </c>
      <c r="P919" t="str">
        <f>feed!P1106</f>
        <v>Untapped</v>
      </c>
      <c r="Q919">
        <f>IF(P919=0,40, IF(P919="Depleted",0, IF(P919="Near Depletion",10, IF(P919="Plentiful",70, IF(P919="Untapped",90,"Error")))))</f>
        <v>90</v>
      </c>
      <c r="R919" t="str">
        <f>feed!Q1106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feed!R1106</f>
        <v>Pacific Rim</v>
      </c>
      <c r="U919" t="str">
        <f>feed!S1106</f>
        <v>Neutral</v>
      </c>
      <c r="V919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919" t="str">
        <f>feed!U1106</f>
        <v>http://blocgame.com/stats.php?id=65603</v>
      </c>
      <c r="X919" s="4">
        <f>SUMPRODUCT(MID(0&amp;feed!V1106,LARGE(INDEX(ISNUMBER(--MID(feed!V1106,ROW($1:$5),1))*
ROW($1:$5),0),ROW($1:$5))+1,1)*10^ROW($1:$5)/10)</f>
        <v>0</v>
      </c>
      <c r="Y919">
        <f>feed!W1106</f>
        <v>0</v>
      </c>
      <c r="Z919" s="4">
        <f>V919-H919*750-K919*375-L919*375</f>
        <v>18875</v>
      </c>
      <c r="AA919" s="8">
        <f>V919/N919</f>
        <v>63.291139240506332</v>
      </c>
      <c r="AB919" s="4">
        <f>N919/6</f>
        <v>52.666666666666664</v>
      </c>
      <c r="AC919" s="4">
        <f>V919/6</f>
        <v>3333.3333333333335</v>
      </c>
    </row>
    <row r="920" spans="1:29" hidden="1" x14ac:dyDescent="0.25">
      <c r="A920" t="str">
        <f>feed!A1054</f>
        <v>Maribar</v>
      </c>
      <c r="B920" t="str">
        <f>feed!B1054</f>
        <v>beazfour</v>
      </c>
      <c r="C920">
        <f>feed!C1054</f>
        <v>0</v>
      </c>
      <c r="D920">
        <f>SUMPRODUCT(MID(0&amp;feed!D1054,LARGE(INDEX(ISNUMBER(--MID(feed!D1054,ROW($1:$19),1))*
ROW($1:$19),0),ROW($1:$19))+1,1)*10^ROW($1:$19)/10)</f>
        <v>25</v>
      </c>
      <c r="E920">
        <f>SUMPRODUCT(MID(0&amp;feed!E1054,LARGE(INDEX(ISNUMBER(--MID(feed!E1054,ROW($1:$19),1))*
ROW($1:$19),0),ROW($1:$19))+1,1)*10^ROW($1:$19)/10)</f>
        <v>0</v>
      </c>
      <c r="F920" t="str">
        <f>feed!F1054</f>
        <v>First World War surplus</v>
      </c>
      <c r="G920" t="str">
        <f>feed!G1054</f>
        <v>Angelic</v>
      </c>
      <c r="H920">
        <f>SUMPRODUCT(MID(0&amp;feed!H1054,LARGE(INDEX(ISNUMBER(--MID(feed!H1054,ROW($1:$19),1))*
ROW($1:$19),0),ROW($1:$19))+1,1)*10^ROW($1:$19)/10)</f>
        <v>0</v>
      </c>
      <c r="I920" t="str">
        <f>feed!I1054</f>
        <v>Elite</v>
      </c>
      <c r="J920">
        <f>SUMPRODUCT(MID(0&amp;feed!J1054,LARGE(INDEX(ISNUMBER(--MID(feed!J1054,ROW($1:$19),1))*
ROW($1:$19),0),ROW($1:$19))+1,1)*10^ROW($1:$19)/10)</f>
        <v>107</v>
      </c>
      <c r="K920">
        <f>SUMPRODUCT(MID(0&amp;feed!K1054,LARGE(INDEX(ISNUMBER(--MID(feed!K1054,ROW($1:$19),1))*
ROW($1:$19),0),ROW($1:$19))+1,1)*10^ROW($1:$19)/10)</f>
        <v>2</v>
      </c>
      <c r="L920">
        <f>SUMPRODUCT(MID(0&amp;feed!L1054,LARGE(INDEX(ISNUMBER(--MID(feed!L1054,ROW($1:$19),1))*
ROW($1:$19),0),ROW($1:$19))+1,1)*10^ROW($1:$19)/10)</f>
        <v>0</v>
      </c>
      <c r="M920" t="str">
        <f>feed!M1054</f>
        <v>Central Planning</v>
      </c>
      <c r="N920">
        <f>SUMPRODUCT(MID(0&amp;feed!N1054,LARGE(INDEX(ISNUMBER(--MID(feed!N1054,ROW($1:$5),1))*
ROW($1:$5),0),ROW($1:$5))+1,1)*10^ROW($1:$5)/10)</f>
        <v>333</v>
      </c>
      <c r="O920">
        <f>SUMPRODUCT(MID(0&amp;feed!O1054,LARGE(INDEX(ISNUMBER(--MID(feed!O1054,ROW($1:$5),1))*
ROW($1:$5),0),ROW($1:$5))+1,1)*10^ROW($1:$5)/10)</f>
        <v>0</v>
      </c>
      <c r="P920" t="str">
        <f>feed!P1054</f>
        <v>Untapped</v>
      </c>
      <c r="Q920">
        <f>IF(P920=0,40, IF(P920="Depleted",0, IF(P920="Near Depletion",10, IF(P920="Plentiful",70, IF(P920="Untapped",90,"Error")))))</f>
        <v>90</v>
      </c>
      <c r="R920" t="str">
        <f>feed!Q1054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feed!R1054</f>
        <v>East Indies</v>
      </c>
      <c r="U920" t="str">
        <f>feed!S1054</f>
        <v>Neutral</v>
      </c>
      <c r="V920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920" t="str">
        <f>feed!U1054</f>
        <v>http://blocgame.com/stats.php?id=65604</v>
      </c>
      <c r="X920" s="4">
        <f>SUMPRODUCT(MID(0&amp;feed!V1054,LARGE(INDEX(ISNUMBER(--MID(feed!V1054,ROW($1:$5),1))*
ROW($1:$5),0),ROW($1:$5))+1,1)*10^ROW($1:$5)/10)</f>
        <v>0</v>
      </c>
      <c r="Y920">
        <f>feed!W1054</f>
        <v>0</v>
      </c>
      <c r="Z920" s="4">
        <f>V920-H920*750-K920*375-L920*375</f>
        <v>19250</v>
      </c>
      <c r="AA920" s="8">
        <f>V920/N920</f>
        <v>60.06006006006006</v>
      </c>
      <c r="AB920" s="4">
        <f>N920/6</f>
        <v>55.5</v>
      </c>
      <c r="AC920" s="4">
        <f>V920/6</f>
        <v>3333.3333333333335</v>
      </c>
    </row>
    <row r="921" spans="1:29" hidden="1" x14ac:dyDescent="0.25">
      <c r="A921" t="str">
        <f>feed!A722</f>
        <v>Mawlid</v>
      </c>
      <c r="B921" t="str">
        <f>feed!B722</f>
        <v>rotazairo</v>
      </c>
      <c r="C921">
        <f>feed!C722</f>
        <v>0</v>
      </c>
      <c r="D921">
        <f>SUMPRODUCT(MID(0&amp;feed!D722,LARGE(INDEX(ISNUMBER(--MID(feed!D722,ROW($1:$19),1))*
ROW($1:$19),0),ROW($1:$19))+1,1)*10^ROW($1:$19)/10)</f>
        <v>10</v>
      </c>
      <c r="E921">
        <f>SUMPRODUCT(MID(0&amp;feed!E722,LARGE(INDEX(ISNUMBER(--MID(feed!E722,ROW($1:$19),1))*
ROW($1:$19),0),ROW($1:$19))+1,1)*10^ROW($1:$19)/10)</f>
        <v>0</v>
      </c>
      <c r="F921" t="str">
        <f>feed!F722</f>
        <v>First World War surplus</v>
      </c>
      <c r="G921" t="str">
        <f>feed!G722</f>
        <v>Gandhi-like</v>
      </c>
      <c r="H921">
        <f>SUMPRODUCT(MID(0&amp;feed!H722,LARGE(INDEX(ISNUMBER(--MID(feed!H722,ROW($1:$19),1))*
ROW($1:$19),0),ROW($1:$19))+1,1)*10^ROW($1:$19)/10)</f>
        <v>0</v>
      </c>
      <c r="I921" t="str">
        <f>feed!I722</f>
        <v>Standard</v>
      </c>
      <c r="J921">
        <f>SUMPRODUCT(MID(0&amp;feed!J722,LARGE(INDEX(ISNUMBER(--MID(feed!J722,ROW($1:$19),1))*
ROW($1:$19),0),ROW($1:$19))+1,1)*10^ROW($1:$19)/10)</f>
        <v>106</v>
      </c>
      <c r="K921">
        <f>SUMPRODUCT(MID(0&amp;feed!K722,LARGE(INDEX(ISNUMBER(--MID(feed!K722,ROW($1:$19),1))*
ROW($1:$19),0),ROW($1:$19))+1,1)*10^ROW($1:$19)/10)</f>
        <v>4</v>
      </c>
      <c r="L921">
        <f>SUMPRODUCT(MID(0&amp;feed!L722,LARGE(INDEX(ISNUMBER(--MID(feed!L722,ROW($1:$19),1))*
ROW($1:$19),0),ROW($1:$19))+1,1)*10^ROW($1:$19)/10)</f>
        <v>2</v>
      </c>
      <c r="M921" t="str">
        <f>feed!M722</f>
        <v>Free Market</v>
      </c>
      <c r="N921">
        <f>SUMPRODUCT(MID(0&amp;feed!N722,LARGE(INDEX(ISNUMBER(--MID(feed!N722,ROW($1:$5),1))*
ROW($1:$5),0),ROW($1:$5))+1,1)*10^ROW($1:$5)/10)</f>
        <v>757</v>
      </c>
      <c r="O921">
        <f>SUMPRODUCT(MID(0&amp;feed!O722,LARGE(INDEX(ISNUMBER(--MID(feed!O722,ROW($1:$5),1))*
ROW($1:$5),0),ROW($1:$5))+1,1)*10^ROW($1:$5)/10)</f>
        <v>264</v>
      </c>
      <c r="P921" t="str">
        <f>feed!P722</f>
        <v>Untapped</v>
      </c>
      <c r="Q921">
        <f>IF(P921=0,40, IF(P921="Depleted",0, IF(P921="Near Depletion",10, IF(P921="Plentiful",70, IF(P921="Untapped",90,"Error")))))</f>
        <v>90</v>
      </c>
      <c r="R921" t="str">
        <f>feed!Q722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feed!R722</f>
        <v>Indochina</v>
      </c>
      <c r="U921" t="str">
        <f>feed!S722</f>
        <v>Neutral</v>
      </c>
      <c r="V921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13613</v>
      </c>
      <c r="W921" t="str">
        <f>feed!U722</f>
        <v>http://blocgame.com/stats.php?id=62403</v>
      </c>
      <c r="X921" s="4">
        <f>SUMPRODUCT(MID(0&amp;feed!V722,LARGE(INDEX(ISNUMBER(--MID(feed!V722,ROW($1:$5),1))*
ROW($1:$5),0),ROW($1:$5))+1,1)*10^ROW($1:$5)/10)</f>
        <v>0</v>
      </c>
      <c r="Y921">
        <f>feed!W722</f>
        <v>0</v>
      </c>
      <c r="Z921" s="4">
        <f>V921-H921*750-K921*375-L921*375</f>
        <v>11363</v>
      </c>
      <c r="AA921" s="8">
        <f>V921/N921</f>
        <v>17.982826948480845</v>
      </c>
      <c r="AB921" s="4">
        <f>N921/6</f>
        <v>126.16666666666667</v>
      </c>
      <c r="AC921" s="4">
        <f>V921/6</f>
        <v>2268.8333333333335</v>
      </c>
    </row>
    <row r="922" spans="1:29" hidden="1" x14ac:dyDescent="0.25">
      <c r="A922" t="str">
        <f>feed!A385</f>
        <v>Retardia</v>
      </c>
      <c r="B922" t="str">
        <f>feed!B385</f>
        <v>tot547</v>
      </c>
      <c r="C922">
        <f>feed!C385</f>
        <v>0</v>
      </c>
      <c r="D922">
        <f>SUMPRODUCT(MID(0&amp;feed!D385,LARGE(INDEX(ISNUMBER(--MID(feed!D385,ROW($1:$19),1))*
ROW($1:$19),0),ROW($1:$19))+1,1)*10^ROW($1:$19)/10)</f>
        <v>0</v>
      </c>
      <c r="E922">
        <f>SUMPRODUCT(MID(0&amp;feed!E385,LARGE(INDEX(ISNUMBER(--MID(feed!E385,ROW($1:$19),1))*
ROW($1:$19),0),ROW($1:$19))+1,1)*10^ROW($1:$19)/10)</f>
        <v>0</v>
      </c>
      <c r="F922" t="str">
        <f>feed!F385</f>
        <v>Second World War surplus</v>
      </c>
      <c r="G922" t="str">
        <f>feed!G385</f>
        <v>Gandhi-like</v>
      </c>
      <c r="H922">
        <f>SUMPRODUCT(MID(0&amp;feed!H385,LARGE(INDEX(ISNUMBER(--MID(feed!H385,ROW($1:$19),1))*
ROW($1:$19),0),ROW($1:$19))+1,1)*10^ROW($1:$19)/10)</f>
        <v>0</v>
      </c>
      <c r="I922" t="str">
        <f>feed!I385</f>
        <v>Standard</v>
      </c>
      <c r="J922">
        <f>SUMPRODUCT(MID(0&amp;feed!J385,LARGE(INDEX(ISNUMBER(--MID(feed!J385,ROW($1:$19),1))*
ROW($1:$19),0),ROW($1:$19))+1,1)*10^ROW($1:$19)/10)</f>
        <v>104</v>
      </c>
      <c r="K922">
        <f>SUMPRODUCT(MID(0&amp;feed!K385,LARGE(INDEX(ISNUMBER(--MID(feed!K385,ROW($1:$19),1))*
ROW($1:$19),0),ROW($1:$19))+1,1)*10^ROW($1:$19)/10)</f>
        <v>3</v>
      </c>
      <c r="L922">
        <f>SUMPRODUCT(MID(0&amp;feed!L385,LARGE(INDEX(ISNUMBER(--MID(feed!L385,ROW($1:$19),1))*
ROW($1:$19),0),ROW($1:$19))+1,1)*10^ROW($1:$19)/10)</f>
        <v>0</v>
      </c>
      <c r="M922" t="str">
        <f>feed!M385</f>
        <v>Mixed Economy</v>
      </c>
      <c r="N922">
        <f>SUMPRODUCT(MID(0&amp;feed!N385,LARGE(INDEX(ISNUMBER(--MID(feed!N385,ROW($1:$5),1))*
ROW($1:$5),0),ROW($1:$5))+1,1)*10^ROW($1:$5)/10)</f>
        <v>1705</v>
      </c>
      <c r="O922">
        <f>SUMPRODUCT(MID(0&amp;feed!O385,LARGE(INDEX(ISNUMBER(--MID(feed!O385,ROW($1:$5),1))*
ROW($1:$5),0),ROW($1:$5))+1,1)*10^ROW($1:$5)/10)</f>
        <v>0</v>
      </c>
      <c r="P922" t="str">
        <f>feed!P385</f>
        <v>Untapped</v>
      </c>
      <c r="Q922">
        <f>IF(P922=0,40, IF(P922="Depleted",0, IF(P922="Near Depletion",10, IF(P922="Plentiful",70, IF(P922="Untapped",90,"Error")))))</f>
        <v>90</v>
      </c>
      <c r="R922" t="str">
        <f>feed!Q385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feed!R385</f>
        <v>Pacific Rim</v>
      </c>
      <c r="U922" t="str">
        <f>feed!S385</f>
        <v>Neutral</v>
      </c>
      <c r="V92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8814</v>
      </c>
      <c r="W922" t="str">
        <f>feed!U385</f>
        <v>http://blocgame.com/stats.php?id=41553</v>
      </c>
      <c r="X922" s="4">
        <f>SUMPRODUCT(MID(0&amp;feed!V385,LARGE(INDEX(ISNUMBER(--MID(feed!V385,ROW($1:$5),1))*
ROW($1:$5),0),ROW($1:$5))+1,1)*10^ROW($1:$5)/10)</f>
        <v>0</v>
      </c>
      <c r="Y922">
        <f>feed!W385</f>
        <v>0</v>
      </c>
      <c r="Z922" s="4">
        <f>V922-H922*750-K922*375-L922*375</f>
        <v>7689</v>
      </c>
      <c r="AA922" s="8">
        <f>V922/N922</f>
        <v>5.1695014662756602</v>
      </c>
      <c r="AB922" s="4">
        <f>N922/6</f>
        <v>284.16666666666669</v>
      </c>
      <c r="AC922" s="4">
        <f>V922/6</f>
        <v>1469</v>
      </c>
    </row>
    <row r="923" spans="1:29" hidden="1" x14ac:dyDescent="0.25">
      <c r="A923" t="str">
        <f>feed!A822</f>
        <v>Koligras</v>
      </c>
      <c r="B923" t="str">
        <f>feed!B822</f>
        <v>PM Jack Stolov</v>
      </c>
      <c r="C923">
        <f>feed!C822</f>
        <v>0</v>
      </c>
      <c r="D923">
        <f>SUMPRODUCT(MID(0&amp;feed!D822,LARGE(INDEX(ISNUMBER(--MID(feed!D822,ROW($1:$19),1))*
ROW($1:$19),0),ROW($1:$19))+1,1)*10^ROW($1:$19)/10)</f>
        <v>9</v>
      </c>
      <c r="E923">
        <f>SUMPRODUCT(MID(0&amp;feed!E822,LARGE(INDEX(ISNUMBER(--MID(feed!E822,ROW($1:$19),1))*
ROW($1:$19),0),ROW($1:$19))+1,1)*10^ROW($1:$19)/10)</f>
        <v>0</v>
      </c>
      <c r="F923" t="str">
        <f>feed!F822</f>
        <v>Finest of the 19th century</v>
      </c>
      <c r="G923" t="str">
        <f>feed!G822</f>
        <v>Nice</v>
      </c>
      <c r="H923">
        <f>SUMPRODUCT(MID(0&amp;feed!H822,LARGE(INDEX(ISNUMBER(--MID(feed!H822,ROW($1:$19),1))*
ROW($1:$19),0),ROW($1:$19))+1,1)*10^ROW($1:$19)/10)</f>
        <v>0</v>
      </c>
      <c r="I923" t="str">
        <f>feed!I822</f>
        <v>Undisciplined Rabble</v>
      </c>
      <c r="J923">
        <f>SUMPRODUCT(MID(0&amp;feed!J822,LARGE(INDEX(ISNUMBER(--MID(feed!J822,ROW($1:$19),1))*
ROW($1:$19),0),ROW($1:$19))+1,1)*10^ROW($1:$19)/10)</f>
        <v>103</v>
      </c>
      <c r="K923">
        <f>SUMPRODUCT(MID(0&amp;feed!K822,LARGE(INDEX(ISNUMBER(--MID(feed!K822,ROW($1:$19),1))*
ROW($1:$19),0),ROW($1:$19))+1,1)*10^ROW($1:$19)/10)</f>
        <v>2</v>
      </c>
      <c r="L923">
        <f>SUMPRODUCT(MID(0&amp;feed!L822,LARGE(INDEX(ISNUMBER(--MID(feed!L822,ROW($1:$19),1))*
ROW($1:$19),0),ROW($1:$19))+1,1)*10^ROW($1:$19)/10)</f>
        <v>1</v>
      </c>
      <c r="M923" t="str">
        <f>feed!M822</f>
        <v>Mixed Economy</v>
      </c>
      <c r="N923">
        <f>SUMPRODUCT(MID(0&amp;feed!N822,LARGE(INDEX(ISNUMBER(--MID(feed!N822,ROW($1:$5),1))*
ROW($1:$5),0),ROW($1:$5))+1,1)*10^ROW($1:$5)/10)</f>
        <v>555</v>
      </c>
      <c r="O923">
        <f>SUMPRODUCT(MID(0&amp;feed!O822,LARGE(INDEX(ISNUMBER(--MID(feed!O822,ROW($1:$5),1))*
ROW($1:$5),0),ROW($1:$5))+1,1)*10^ROW($1:$5)/10)</f>
        <v>1378</v>
      </c>
      <c r="P923" t="str">
        <f>feed!P822</f>
        <v>Untapped</v>
      </c>
      <c r="Q923">
        <f>IF(P923=0,40, IF(P923="Depleted",0, IF(P923="Near Depletion",10, IF(P923="Plentiful",70, IF(P923="Untapped",90,"Error")))))</f>
        <v>90</v>
      </c>
      <c r="R923" t="str">
        <f>feed!Q822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feed!R822</f>
        <v>Mesopotamia</v>
      </c>
      <c r="U923" t="str">
        <f>feed!S822</f>
        <v>Neutral</v>
      </c>
      <c r="V923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8767</v>
      </c>
      <c r="W923" t="str">
        <f>feed!U822</f>
        <v>http://blocgame.com/stats.php?id=64741</v>
      </c>
      <c r="X923" s="4">
        <f>SUMPRODUCT(MID(0&amp;feed!V822,LARGE(INDEX(ISNUMBER(--MID(feed!V822,ROW($1:$5),1))*
ROW($1:$5),0),ROW($1:$5))+1,1)*10^ROW($1:$5)/10)</f>
        <v>0</v>
      </c>
      <c r="Y923">
        <f>feed!W822</f>
        <v>0</v>
      </c>
      <c r="Z923" s="4">
        <f>V923-H923*750-K923*375-L923*375</f>
        <v>7642</v>
      </c>
      <c r="AA923" s="8">
        <f>V923/N923</f>
        <v>15.796396396396396</v>
      </c>
      <c r="AB923" s="4">
        <f>N923/6</f>
        <v>92.5</v>
      </c>
      <c r="AC923" s="4">
        <f>V923/6</f>
        <v>1461.1666666666667</v>
      </c>
    </row>
    <row r="924" spans="1:29" hidden="1" x14ac:dyDescent="0.25">
      <c r="A924" t="str">
        <f>feed!A1081</f>
        <v>Ferrero</v>
      </c>
      <c r="B924" t="str">
        <f>feed!B1081</f>
        <v>WynterFerrero</v>
      </c>
      <c r="C924">
        <f>feed!C1081</f>
        <v>0</v>
      </c>
      <c r="D924">
        <f>SUMPRODUCT(MID(0&amp;feed!D1081,LARGE(INDEX(ISNUMBER(--MID(feed!D1081,ROW($1:$19),1))*
ROW($1:$19),0),ROW($1:$19))+1,1)*10^ROW($1:$19)/10)</f>
        <v>27</v>
      </c>
      <c r="E924">
        <f>SUMPRODUCT(MID(0&amp;feed!E1081,LARGE(INDEX(ISNUMBER(--MID(feed!E1081,ROW($1:$19),1))*
ROW($1:$19),0),ROW($1:$19))+1,1)*10^ROW($1:$19)/10)</f>
        <v>0</v>
      </c>
      <c r="F924" t="str">
        <f>feed!F1081</f>
        <v>First World War surplus</v>
      </c>
      <c r="G924" t="str">
        <f>feed!G1081</f>
        <v>Angelic</v>
      </c>
      <c r="H924">
        <f>SUMPRODUCT(MID(0&amp;feed!H1081,LARGE(INDEX(ISNUMBER(--MID(feed!H1081,ROW($1:$19),1))*
ROW($1:$19),0),ROW($1:$19))+1,1)*10^ROW($1:$19)/10)</f>
        <v>0</v>
      </c>
      <c r="I924" t="str">
        <f>feed!I1081</f>
        <v>Elite</v>
      </c>
      <c r="J924">
        <f>SUMPRODUCT(MID(0&amp;feed!J1081,LARGE(INDEX(ISNUMBER(--MID(feed!J1081,ROW($1:$19),1))*
ROW($1:$19),0),ROW($1:$19))+1,1)*10^ROW($1:$19)/10)</f>
        <v>101</v>
      </c>
      <c r="K924">
        <f>SUMPRODUCT(MID(0&amp;feed!K1081,LARGE(INDEX(ISNUMBER(--MID(feed!K1081,ROW($1:$19),1))*
ROW($1:$19),0),ROW($1:$19))+1,1)*10^ROW($1:$19)/10)</f>
        <v>2</v>
      </c>
      <c r="L924">
        <f>SUMPRODUCT(MID(0&amp;feed!L1081,LARGE(INDEX(ISNUMBER(--MID(feed!L1081,ROW($1:$19),1))*
ROW($1:$19),0),ROW($1:$19))+1,1)*10^ROW($1:$19)/10)</f>
        <v>0</v>
      </c>
      <c r="M924" t="str">
        <f>feed!M1081</f>
        <v>Central Planning</v>
      </c>
      <c r="N924">
        <f>SUMPRODUCT(MID(0&amp;feed!N1081,LARGE(INDEX(ISNUMBER(--MID(feed!N1081,ROW($1:$5),1))*
ROW($1:$5),0),ROW($1:$5))+1,1)*10^ROW($1:$5)/10)</f>
        <v>324</v>
      </c>
      <c r="O924">
        <f>SUMPRODUCT(MID(0&amp;feed!O1081,LARGE(INDEX(ISNUMBER(--MID(feed!O1081,ROW($1:$5),1))*
ROW($1:$5),0),ROW($1:$5))+1,1)*10^ROW($1:$5)/10)</f>
        <v>0</v>
      </c>
      <c r="P924" t="str">
        <f>feed!P1081</f>
        <v>Untapped</v>
      </c>
      <c r="Q924">
        <f>IF(P924=0,40, IF(P924="Depleted",0, IF(P924="Near Depletion",10, IF(P924="Plentiful",70, IF(P924="Untapped",90,"Error")))))</f>
        <v>90</v>
      </c>
      <c r="R924" t="str">
        <f>feed!Q1081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feed!R1081</f>
        <v>Arabia</v>
      </c>
      <c r="U924" t="str">
        <f>feed!S1081</f>
        <v>Neutral</v>
      </c>
      <c r="V924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924" t="str">
        <f>feed!U1081</f>
        <v>http://blocgame.com/stats.php?id=65605</v>
      </c>
      <c r="X924" s="4">
        <f>SUMPRODUCT(MID(0&amp;feed!V1081,LARGE(INDEX(ISNUMBER(--MID(feed!V1081,ROW($1:$5),1))*
ROW($1:$5),0),ROW($1:$5))+1,1)*10^ROW($1:$5)/10)</f>
        <v>0</v>
      </c>
      <c r="Y924">
        <f>feed!W1081</f>
        <v>0</v>
      </c>
      <c r="Z924" s="4">
        <f>V924-H924*750-K924*375-L924*375</f>
        <v>19250</v>
      </c>
      <c r="AA924" s="8">
        <f>V924/N924</f>
        <v>61.728395061728392</v>
      </c>
      <c r="AB924" s="4">
        <f>N924/6</f>
        <v>54</v>
      </c>
      <c r="AC924" s="4">
        <f>V924/6</f>
        <v>3333.3333333333335</v>
      </c>
    </row>
    <row r="925" spans="1:29" hidden="1" x14ac:dyDescent="0.25">
      <c r="A925" t="str">
        <f>feed!A655</f>
        <v>Del</v>
      </c>
      <c r="B925" t="str">
        <f>feed!B655</f>
        <v>arnoldNYAAAA</v>
      </c>
      <c r="C925">
        <f>feed!C655</f>
        <v>0</v>
      </c>
      <c r="D925">
        <f>SUMPRODUCT(MID(0&amp;feed!D655,LARGE(INDEX(ISNUMBER(--MID(feed!D655,ROW($1:$19),1))*
ROW($1:$19),0),ROW($1:$19))+1,1)*10^ROW($1:$19)/10)</f>
        <v>10</v>
      </c>
      <c r="E925">
        <f>SUMPRODUCT(MID(0&amp;feed!E655,LARGE(INDEX(ISNUMBER(--MID(feed!E655,ROW($1:$19),1))*
ROW($1:$19),0),ROW($1:$19))+1,1)*10^ROW($1:$19)/10)</f>
        <v>0</v>
      </c>
      <c r="F925" t="str">
        <f>feed!F655</f>
        <v>Finest of the 19th century</v>
      </c>
      <c r="G925" t="str">
        <f>feed!G655</f>
        <v>Gandhi-like</v>
      </c>
      <c r="H925">
        <f>SUMPRODUCT(MID(0&amp;feed!H655,LARGE(INDEX(ISNUMBER(--MID(feed!H655,ROW($1:$19),1))*
ROW($1:$19),0),ROW($1:$19))+1,1)*10^ROW($1:$19)/10)</f>
        <v>0</v>
      </c>
      <c r="I925" t="str">
        <f>feed!I655</f>
        <v>Good</v>
      </c>
      <c r="J925">
        <f>SUMPRODUCT(MID(0&amp;feed!J655,LARGE(INDEX(ISNUMBER(--MID(feed!J655,ROW($1:$19),1))*
ROW($1:$19),0),ROW($1:$19))+1,1)*10^ROW($1:$19)/10)</f>
        <v>101</v>
      </c>
      <c r="K925">
        <f>SUMPRODUCT(MID(0&amp;feed!K655,LARGE(INDEX(ISNUMBER(--MID(feed!K655,ROW($1:$19),1))*
ROW($1:$19),0),ROW($1:$19))+1,1)*10^ROW($1:$19)/10)</f>
        <v>2</v>
      </c>
      <c r="L925">
        <f>SUMPRODUCT(MID(0&amp;feed!L655,LARGE(INDEX(ISNUMBER(--MID(feed!L655,ROW($1:$19),1))*
ROW($1:$19),0),ROW($1:$19))+1,1)*10^ROW($1:$19)/10)</f>
        <v>0</v>
      </c>
      <c r="M925" t="str">
        <f>feed!M655</f>
        <v>Central Planning</v>
      </c>
      <c r="N925">
        <f>SUMPRODUCT(MID(0&amp;feed!N655,LARGE(INDEX(ISNUMBER(--MID(feed!N655,ROW($1:$5),1))*
ROW($1:$5),0),ROW($1:$5))+1,1)*10^ROW($1:$5)/10)</f>
        <v>897</v>
      </c>
      <c r="O925">
        <f>SUMPRODUCT(MID(0&amp;feed!O655,LARGE(INDEX(ISNUMBER(--MID(feed!O655,ROW($1:$5),1))*
ROW($1:$5),0),ROW($1:$5))+1,1)*10^ROW($1:$5)/10)</f>
        <v>0</v>
      </c>
      <c r="P925" t="str">
        <f>feed!P655</f>
        <v>Untapped</v>
      </c>
      <c r="Q925">
        <f>IF(P925=0,40, IF(P925="Depleted",0, IF(P925="Near Depletion",10, IF(P925="Plentiful",70, IF(P925="Untapped",90,"Error")))))</f>
        <v>90</v>
      </c>
      <c r="R925" t="str">
        <f>feed!Q655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feed!R655</f>
        <v>Mesopotamia</v>
      </c>
      <c r="U925" t="str">
        <f>feed!S655</f>
        <v>Neutral</v>
      </c>
      <c r="V92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925" t="str">
        <f>feed!U655</f>
        <v>http://blocgame.com/stats.php?id=59586</v>
      </c>
      <c r="X925" s="4">
        <f>SUMPRODUCT(MID(0&amp;feed!V655,LARGE(INDEX(ISNUMBER(--MID(feed!V655,ROW($1:$5),1))*
ROW($1:$5),0),ROW($1:$5))+1,1)*10^ROW($1:$5)/10)</f>
        <v>0</v>
      </c>
      <c r="Y925">
        <f>feed!W655</f>
        <v>0</v>
      </c>
      <c r="Z925" s="4">
        <f>V925-H925*750-K925*375-L925*375</f>
        <v>10595</v>
      </c>
      <c r="AA925" s="8">
        <f>V925/N925</f>
        <v>12.647714604236343</v>
      </c>
      <c r="AB925" s="4">
        <f>N925/6</f>
        <v>149.5</v>
      </c>
      <c r="AC925" s="4">
        <f>V925/6</f>
        <v>1890.8333333333333</v>
      </c>
    </row>
    <row r="926" spans="1:29" x14ac:dyDescent="0.25">
      <c r="A926" t="str">
        <f>feed!A1047</f>
        <v>Milltopia</v>
      </c>
      <c r="B926" t="str">
        <f>feed!B1047</f>
        <v>JakeMiller</v>
      </c>
      <c r="C926">
        <f>feed!C1047</f>
        <v>0</v>
      </c>
      <c r="D926">
        <f>SUMPRODUCT(MID(0&amp;feed!D1047,LARGE(INDEX(ISNUMBER(--MID(feed!D1047,ROW($1:$19),1))*
ROW($1:$19),0),ROW($1:$19))+1,1)*10^ROW($1:$19)/10)</f>
        <v>20</v>
      </c>
      <c r="E926">
        <f>SUMPRODUCT(MID(0&amp;feed!E1047,LARGE(INDEX(ISNUMBER(--MID(feed!E1047,ROW($1:$19),1))*
ROW($1:$19),0),ROW($1:$19))+1,1)*10^ROW($1:$19)/10)</f>
        <v>0</v>
      </c>
      <c r="F926" t="str">
        <f>feed!F1047</f>
        <v>Finest of the 19th century</v>
      </c>
      <c r="G926" t="str">
        <f>feed!G1047</f>
        <v>Angelic</v>
      </c>
      <c r="H926">
        <f>SUMPRODUCT(MID(0&amp;feed!H1047,LARGE(INDEX(ISNUMBER(--MID(feed!H1047,ROW($1:$19),1))*
ROW($1:$19),0),ROW($1:$19))+1,1)*10^ROW($1:$19)/10)</f>
        <v>0</v>
      </c>
      <c r="I926" t="str">
        <f>feed!I1047</f>
        <v>Standard</v>
      </c>
      <c r="J926">
        <f>SUMPRODUCT(MID(0&amp;feed!J1047,LARGE(INDEX(ISNUMBER(--MID(feed!J1047,ROW($1:$19),1))*
ROW($1:$19),0),ROW($1:$19))+1,1)*10^ROW($1:$19)/10)</f>
        <v>95</v>
      </c>
      <c r="K926">
        <f>SUMPRODUCT(MID(0&amp;feed!K1047,LARGE(INDEX(ISNUMBER(--MID(feed!K1047,ROW($1:$19),1))*
ROW($1:$19),0),ROW($1:$19))+1,1)*10^ROW($1:$19)/10)</f>
        <v>2</v>
      </c>
      <c r="L926">
        <f>SUMPRODUCT(MID(0&amp;feed!L1047,LARGE(INDEX(ISNUMBER(--MID(feed!L1047,ROW($1:$19),1))*
ROW($1:$19),0),ROW($1:$19))+1,1)*10^ROW($1:$19)/10)</f>
        <v>0</v>
      </c>
      <c r="M926" t="str">
        <f>feed!M1047</f>
        <v>Mixed Economy</v>
      </c>
      <c r="N926">
        <f>SUMPRODUCT(MID(0&amp;feed!N1047,LARGE(INDEX(ISNUMBER(--MID(feed!N1047,ROW($1:$5),1))*
ROW($1:$5),0),ROW($1:$5))+1,1)*10^ROW($1:$5)/10)</f>
        <v>334</v>
      </c>
      <c r="O926">
        <f>SUMPRODUCT(MID(0&amp;feed!O1047,LARGE(INDEX(ISNUMBER(--MID(feed!O1047,ROW($1:$5),1))*
ROW($1:$5),0),ROW($1:$5))+1,1)*10^ROW($1:$5)/10)</f>
        <v>0</v>
      </c>
      <c r="P926" t="str">
        <f>feed!P1047</f>
        <v>Untapped</v>
      </c>
      <c r="Q926">
        <f>IF(P926=0,40, IF(P926="Depleted",0, IF(P926="Near Depletion",10, IF(P926="Plentiful",70, IF(P926="Untapped",90,"Error")))))</f>
        <v>90</v>
      </c>
      <c r="R926" t="str">
        <f>feed!Q1047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feed!R1047</f>
        <v>Persia</v>
      </c>
      <c r="U926" t="str">
        <f>feed!S1047</f>
        <v>Neutral</v>
      </c>
      <c r="V926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926" t="str">
        <f>feed!U1047</f>
        <v>http://blocgame.com/stats.php?id=61411</v>
      </c>
      <c r="X926" s="4">
        <f>SUMPRODUCT(MID(0&amp;feed!V1047,LARGE(INDEX(ISNUMBER(--MID(feed!V1047,ROW($1:$5),1))*
ROW($1:$5),0),ROW($1:$5))+1,1)*10^ROW($1:$5)/10)</f>
        <v>0</v>
      </c>
      <c r="Y926">
        <f>feed!W1047</f>
        <v>0</v>
      </c>
      <c r="Z926" s="4">
        <f>V926-H926*750-K926*375-L926*375</f>
        <v>19250</v>
      </c>
      <c r="AA926" s="8">
        <f>V926/N926</f>
        <v>59.880239520958085</v>
      </c>
      <c r="AB926" s="4">
        <f>N926/6</f>
        <v>55.666666666666664</v>
      </c>
      <c r="AC926" s="4">
        <f>V926/6</f>
        <v>3333.3333333333335</v>
      </c>
    </row>
    <row r="927" spans="1:29" hidden="1" x14ac:dyDescent="0.25">
      <c r="A927" t="str">
        <f>feed!A1168</f>
        <v>RioGeneria</v>
      </c>
      <c r="B927" t="str">
        <f>feed!B1168</f>
        <v>Sumit-Ali</v>
      </c>
      <c r="C927">
        <f>feed!C1168</f>
        <v>0</v>
      </c>
      <c r="D927">
        <f>SUMPRODUCT(MID(0&amp;feed!D1168,LARGE(INDEX(ISNUMBER(--MID(feed!D1168,ROW($1:$19),1))*
ROW($1:$19),0),ROW($1:$19))+1,1)*10^ROW($1:$19)/10)</f>
        <v>20</v>
      </c>
      <c r="E927">
        <f>SUMPRODUCT(MID(0&amp;feed!E1168,LARGE(INDEX(ISNUMBER(--MID(feed!E1168,ROW($1:$19),1))*
ROW($1:$19),0),ROW($1:$19))+1,1)*10^ROW($1:$19)/10)</f>
        <v>0</v>
      </c>
      <c r="F927" t="str">
        <f>feed!F1168</f>
        <v>Finest of the 19th century</v>
      </c>
      <c r="G927" t="str">
        <f>feed!G1168</f>
        <v>Angelic</v>
      </c>
      <c r="H927">
        <f>SUMPRODUCT(MID(0&amp;feed!H1168,LARGE(INDEX(ISNUMBER(--MID(feed!H1168,ROW($1:$19),1))*
ROW($1:$19),0),ROW($1:$19))+1,1)*10^ROW($1:$19)/10)</f>
        <v>0</v>
      </c>
      <c r="I927" t="str">
        <f>feed!I1168</f>
        <v>Elite</v>
      </c>
      <c r="J927">
        <f>SUMPRODUCT(MID(0&amp;feed!J1168,LARGE(INDEX(ISNUMBER(--MID(feed!J1168,ROW($1:$19),1))*
ROW($1:$19),0),ROW($1:$19))+1,1)*10^ROW($1:$19)/10)</f>
        <v>98</v>
      </c>
      <c r="K927">
        <f>SUMPRODUCT(MID(0&amp;feed!K1168,LARGE(INDEX(ISNUMBER(--MID(feed!K1168,ROW($1:$19),1))*
ROW($1:$19),0),ROW($1:$19))+1,1)*10^ROW($1:$19)/10)</f>
        <v>2</v>
      </c>
      <c r="L927">
        <f>SUMPRODUCT(MID(0&amp;feed!L1168,LARGE(INDEX(ISNUMBER(--MID(feed!L1168,ROW($1:$19),1))*
ROW($1:$19),0),ROW($1:$19))+1,1)*10^ROW($1:$19)/10)</f>
        <v>0</v>
      </c>
      <c r="M927" t="str">
        <f>feed!M1168</f>
        <v>Free Market</v>
      </c>
      <c r="N927">
        <f>SUMPRODUCT(MID(0&amp;feed!N1168,LARGE(INDEX(ISNUMBER(--MID(feed!N1168,ROW($1:$5),1))*
ROW($1:$5),0),ROW($1:$5))+1,1)*10^ROW($1:$5)/10)</f>
        <v>304</v>
      </c>
      <c r="O927">
        <f>SUMPRODUCT(MID(0&amp;feed!O1168,LARGE(INDEX(ISNUMBER(--MID(feed!O1168,ROW($1:$5),1))*
ROW($1:$5),0),ROW($1:$5))+1,1)*10^ROW($1:$5)/10)</f>
        <v>0</v>
      </c>
      <c r="P927" t="str">
        <f>feed!P1168</f>
        <v>Untapped</v>
      </c>
      <c r="Q927">
        <f>IF(P927=0,40, IF(P927="Depleted",0, IF(P927="Near Depletion",10, IF(P927="Plentiful",70, IF(P927="Untapped",90,"Error")))))</f>
        <v>90</v>
      </c>
      <c r="R927" t="str">
        <f>feed!Q1168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feed!R1168</f>
        <v>Mesoamerica</v>
      </c>
      <c r="U927" t="str">
        <f>feed!S1168</f>
        <v>United States</v>
      </c>
      <c r="V927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927" t="str">
        <f>feed!U1168</f>
        <v>http://blocgame.com/stats.php?id=65608</v>
      </c>
      <c r="X927" s="4">
        <f>SUMPRODUCT(MID(0&amp;feed!V1168,LARGE(INDEX(ISNUMBER(--MID(feed!V1168,ROW($1:$5),1))*
ROW($1:$5),0),ROW($1:$5))+1,1)*10^ROW($1:$5)/10)</f>
        <v>0</v>
      </c>
      <c r="Y927">
        <f>feed!W1168</f>
        <v>0</v>
      </c>
      <c r="Z927" s="4">
        <f>V927-H927*750-K927*375-L927*375</f>
        <v>19250</v>
      </c>
      <c r="AA927" s="8">
        <f>V927/N927</f>
        <v>65.78947368421052</v>
      </c>
      <c r="AB927" s="4">
        <f>N927/6</f>
        <v>50.666666666666664</v>
      </c>
      <c r="AC927" s="4">
        <f>V927/6</f>
        <v>3333.3333333333335</v>
      </c>
    </row>
    <row r="928" spans="1:29" hidden="1" x14ac:dyDescent="0.25">
      <c r="A928" t="str">
        <f>feed!A924</f>
        <v>Azbackastan</v>
      </c>
      <c r="B928" t="str">
        <f>feed!B924</f>
        <v>Gritowski</v>
      </c>
      <c r="C928">
        <f>feed!C924</f>
        <v>0</v>
      </c>
      <c r="D928">
        <f>SUMPRODUCT(MID(0&amp;feed!D924,LARGE(INDEX(ISNUMBER(--MID(feed!D924,ROW($1:$19),1))*
ROW($1:$19),0),ROW($1:$19))+1,1)*10^ROW($1:$19)/10)</f>
        <v>6</v>
      </c>
      <c r="E928">
        <f>SUMPRODUCT(MID(0&amp;feed!E924,LARGE(INDEX(ISNUMBER(--MID(feed!E924,ROW($1:$19),1))*
ROW($1:$19),0),ROW($1:$19))+1,1)*10^ROW($1:$19)/10)</f>
        <v>0</v>
      </c>
      <c r="F928" t="str">
        <f>feed!F924</f>
        <v>Finest of the 19th century</v>
      </c>
      <c r="G928" t="str">
        <f>feed!G924</f>
        <v>Nice</v>
      </c>
      <c r="H928">
        <f>SUMPRODUCT(MID(0&amp;feed!H924,LARGE(INDEX(ISNUMBER(--MID(feed!H924,ROW($1:$19),1))*
ROW($1:$19),0),ROW($1:$19))+1,1)*10^ROW($1:$19)/10)</f>
        <v>0</v>
      </c>
      <c r="I928" t="str">
        <f>feed!I924</f>
        <v>Standard</v>
      </c>
      <c r="J928">
        <f>SUMPRODUCT(MID(0&amp;feed!J924,LARGE(INDEX(ISNUMBER(--MID(feed!J924,ROW($1:$19),1))*
ROW($1:$19),0),ROW($1:$19))+1,1)*10^ROW($1:$19)/10)</f>
        <v>98</v>
      </c>
      <c r="K928">
        <f>SUMPRODUCT(MID(0&amp;feed!K924,LARGE(INDEX(ISNUMBER(--MID(feed!K924,ROW($1:$19),1))*
ROW($1:$19),0),ROW($1:$19))+1,1)*10^ROW($1:$19)/10)</f>
        <v>3</v>
      </c>
      <c r="L928">
        <f>SUMPRODUCT(MID(0&amp;feed!L924,LARGE(INDEX(ISNUMBER(--MID(feed!L924,ROW($1:$19),1))*
ROW($1:$19),0),ROW($1:$19))+1,1)*10^ROW($1:$19)/10)</f>
        <v>0</v>
      </c>
      <c r="M928" t="str">
        <f>feed!M924</f>
        <v>Central Planning</v>
      </c>
      <c r="N928">
        <f>SUMPRODUCT(MID(0&amp;feed!N924,LARGE(INDEX(ISNUMBER(--MID(feed!N924,ROW($1:$5),1))*
ROW($1:$5),0),ROW($1:$5))+1,1)*10^ROW($1:$5)/10)</f>
        <v>426</v>
      </c>
      <c r="O928">
        <f>SUMPRODUCT(MID(0&amp;feed!O924,LARGE(INDEX(ISNUMBER(--MID(feed!O924,ROW($1:$5),1))*
ROW($1:$5),0),ROW($1:$5))+1,1)*10^ROW($1:$5)/10)</f>
        <v>0</v>
      </c>
      <c r="P928" t="str">
        <f>feed!P924</f>
        <v>Untapped</v>
      </c>
      <c r="Q928">
        <f>IF(P928=0,40, IF(P928="Depleted",0, IF(P928="Near Depletion",10, IF(P928="Plentiful",70, IF(P928="Untapped",90,"Error")))))</f>
        <v>90</v>
      </c>
      <c r="R928" t="str">
        <f>feed!Q924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feed!R924</f>
        <v>Congo</v>
      </c>
      <c r="U928" t="str">
        <f>feed!S924</f>
        <v>Soviet Union</v>
      </c>
      <c r="V928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8" t="str">
        <f>feed!U924</f>
        <v>http://blocgame.com/stats.php?id=65609</v>
      </c>
      <c r="X928" s="4">
        <f>SUMPRODUCT(MID(0&amp;feed!V924,LARGE(INDEX(ISNUMBER(--MID(feed!V924,ROW($1:$5),1))*
ROW($1:$5),0),ROW($1:$5))+1,1)*10^ROW($1:$5)/10)</f>
        <v>0</v>
      </c>
      <c r="Y928">
        <f>feed!W924</f>
        <v>0</v>
      </c>
      <c r="Z928" s="4">
        <f>V928-H928*750-K928*375-L928*375</f>
        <v>18875</v>
      </c>
      <c r="AA928" s="8">
        <f>V928/N928</f>
        <v>46.948356807511736</v>
      </c>
      <c r="AB928" s="4">
        <f>N928/6</f>
        <v>71</v>
      </c>
      <c r="AC928" s="4">
        <f>V928/6</f>
        <v>3333.3333333333335</v>
      </c>
    </row>
    <row r="929" spans="1:29" hidden="1" x14ac:dyDescent="0.25">
      <c r="A929" t="str">
        <f>feed!A1023</f>
        <v>Wo\\\'ruin</v>
      </c>
      <c r="B929" t="str">
        <f>feed!B1023</f>
        <v>Ajaxian</v>
      </c>
      <c r="C929">
        <f>feed!C1023</f>
        <v>0</v>
      </c>
      <c r="D929">
        <f>SUMPRODUCT(MID(0&amp;feed!D1023,LARGE(INDEX(ISNUMBER(--MID(feed!D1023,ROW($1:$19),1))*
ROW($1:$19),0),ROW($1:$19))+1,1)*10^ROW($1:$19)/10)</f>
        <v>8</v>
      </c>
      <c r="E929">
        <f>SUMPRODUCT(MID(0&amp;feed!E1023,LARGE(INDEX(ISNUMBER(--MID(feed!E1023,ROW($1:$19),1))*
ROW($1:$19),0),ROW($1:$19))+1,1)*10^ROW($1:$19)/10)</f>
        <v>0</v>
      </c>
      <c r="F929" t="str">
        <f>feed!F1023</f>
        <v>Finest of the 19th century</v>
      </c>
      <c r="G929" t="str">
        <f>feed!G1023</f>
        <v>Nice</v>
      </c>
      <c r="H929">
        <f>SUMPRODUCT(MID(0&amp;feed!H1023,LARGE(INDEX(ISNUMBER(--MID(feed!H1023,ROW($1:$19),1))*
ROW($1:$19),0),ROW($1:$19))+1,1)*10^ROW($1:$19)/10)</f>
        <v>0</v>
      </c>
      <c r="I929" t="str">
        <f>feed!I1023</f>
        <v>Standard</v>
      </c>
      <c r="J929">
        <f>SUMPRODUCT(MID(0&amp;feed!J1023,LARGE(INDEX(ISNUMBER(--MID(feed!J1023,ROW($1:$19),1))*
ROW($1:$19),0),ROW($1:$19))+1,1)*10^ROW($1:$19)/10)</f>
        <v>97</v>
      </c>
      <c r="K929">
        <f>SUMPRODUCT(MID(0&amp;feed!K1023,LARGE(INDEX(ISNUMBER(--MID(feed!K1023,ROW($1:$19),1))*
ROW($1:$19),0),ROW($1:$19))+1,1)*10^ROW($1:$19)/10)</f>
        <v>2</v>
      </c>
      <c r="L929">
        <f>SUMPRODUCT(MID(0&amp;feed!L1023,LARGE(INDEX(ISNUMBER(--MID(feed!L1023,ROW($1:$19),1))*
ROW($1:$19),0),ROW($1:$19))+1,1)*10^ROW($1:$19)/10)</f>
        <v>0</v>
      </c>
      <c r="M929" t="str">
        <f>feed!M1023</f>
        <v>Central Planning</v>
      </c>
      <c r="N929">
        <f>SUMPRODUCT(MID(0&amp;feed!N1023,LARGE(INDEX(ISNUMBER(--MID(feed!N1023,ROW($1:$5),1))*
ROW($1:$5),0),ROW($1:$5))+1,1)*10^ROW($1:$5)/10)</f>
        <v>349</v>
      </c>
      <c r="O929">
        <f>SUMPRODUCT(MID(0&amp;feed!O1023,LARGE(INDEX(ISNUMBER(--MID(feed!O1023,ROW($1:$5),1))*
ROW($1:$5),0),ROW($1:$5))+1,1)*10^ROW($1:$5)/10)</f>
        <v>1129</v>
      </c>
      <c r="P929" t="str">
        <f>feed!P1023</f>
        <v>Untapped</v>
      </c>
      <c r="Q929">
        <f>IF(P929=0,40, IF(P929="Depleted",0, IF(P929="Near Depletion",10, IF(P929="Plentiful",70, IF(P929="Untapped",90,"Error")))))</f>
        <v>90</v>
      </c>
      <c r="R929" t="str">
        <f>feed!Q1023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feed!R1023</f>
        <v>Atlas</v>
      </c>
      <c r="U929" t="str">
        <f>feed!S1023</f>
        <v>Neutral</v>
      </c>
      <c r="V929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16010</v>
      </c>
      <c r="W929" t="str">
        <f>feed!U1023</f>
        <v>http://blocgame.com/stats.php?id=65550</v>
      </c>
      <c r="X929" s="4">
        <f>SUMPRODUCT(MID(0&amp;feed!V1023,LARGE(INDEX(ISNUMBER(--MID(feed!V1023,ROW($1:$5),1))*
ROW($1:$5),0),ROW($1:$5))+1,1)*10^ROW($1:$5)/10)</f>
        <v>0</v>
      </c>
      <c r="Y929">
        <f>feed!W1023</f>
        <v>0</v>
      </c>
      <c r="Z929" s="4">
        <f>V929-H929*750-K929*375-L929*375</f>
        <v>15260</v>
      </c>
      <c r="AA929" s="8">
        <f>V929/N929</f>
        <v>45.873925501432666</v>
      </c>
      <c r="AB929" s="4">
        <f>N929/6</f>
        <v>58.166666666666664</v>
      </c>
      <c r="AC929" s="4">
        <f>V929/6</f>
        <v>2668.3333333333335</v>
      </c>
    </row>
    <row r="930" spans="1:29" hidden="1" x14ac:dyDescent="0.25">
      <c r="A930" t="str">
        <f>feed!A624</f>
        <v>Calimisfits</v>
      </c>
      <c r="B930" t="str">
        <f>feed!B624</f>
        <v>Kay0404</v>
      </c>
      <c r="C930" t="str">
        <f>feed!C624</f>
        <v>KEMS4495</v>
      </c>
      <c r="D930">
        <f>SUMPRODUCT(MID(0&amp;feed!D624,LARGE(INDEX(ISNUMBER(--MID(feed!D624,ROW($1:$19),1))*
ROW($1:$19),0),ROW($1:$19))+1,1)*10^ROW($1:$19)/10)</f>
        <v>10</v>
      </c>
      <c r="E930">
        <f>SUMPRODUCT(MID(0&amp;feed!E624,LARGE(INDEX(ISNUMBER(--MID(feed!E624,ROW($1:$19),1))*
ROW($1:$19),0),ROW($1:$19))+1,1)*10^ROW($1:$19)/10)</f>
        <v>0</v>
      </c>
      <c r="F930" t="str">
        <f>feed!F624</f>
        <v>First World War surplus</v>
      </c>
      <c r="G930" t="str">
        <f>feed!G624</f>
        <v>Gandhi-like</v>
      </c>
      <c r="H930">
        <f>SUMPRODUCT(MID(0&amp;feed!H624,LARGE(INDEX(ISNUMBER(--MID(feed!H624,ROW($1:$19),1))*
ROW($1:$19),0),ROW($1:$19))+1,1)*10^ROW($1:$19)/10)</f>
        <v>0</v>
      </c>
      <c r="I930" t="str">
        <f>feed!I624</f>
        <v>Good</v>
      </c>
      <c r="J930">
        <f>SUMPRODUCT(MID(0&amp;feed!J624,LARGE(INDEX(ISNUMBER(--MID(feed!J624,ROW($1:$19),1))*
ROW($1:$19),0),ROW($1:$19))+1,1)*10^ROW($1:$19)/10)</f>
        <v>96</v>
      </c>
      <c r="K930">
        <f>SUMPRODUCT(MID(0&amp;feed!K624,LARGE(INDEX(ISNUMBER(--MID(feed!K624,ROW($1:$19),1))*
ROW($1:$19),0),ROW($1:$19))+1,1)*10^ROW($1:$19)/10)</f>
        <v>2</v>
      </c>
      <c r="L930">
        <f>SUMPRODUCT(MID(0&amp;feed!L624,LARGE(INDEX(ISNUMBER(--MID(feed!L624,ROW($1:$19),1))*
ROW($1:$19),0),ROW($1:$19))+1,1)*10^ROW($1:$19)/10)</f>
        <v>0</v>
      </c>
      <c r="M930" t="str">
        <f>feed!M624</f>
        <v>Central Planning</v>
      </c>
      <c r="N930">
        <f>SUMPRODUCT(MID(0&amp;feed!N624,LARGE(INDEX(ISNUMBER(--MID(feed!N624,ROW($1:$5),1))*
ROW($1:$5),0),ROW($1:$5))+1,1)*10^ROW($1:$5)/10)</f>
        <v>958</v>
      </c>
      <c r="O930">
        <f>SUMPRODUCT(MID(0&amp;feed!O624,LARGE(INDEX(ISNUMBER(--MID(feed!O624,ROW($1:$5),1))*
ROW($1:$5),0),ROW($1:$5))+1,1)*10^ROW($1:$5)/10)</f>
        <v>0</v>
      </c>
      <c r="P930" t="str">
        <f>feed!P624</f>
        <v>Untapped</v>
      </c>
      <c r="Q930">
        <f>IF(P930=0,40, IF(P930="Depleted",0, IF(P930="Near Depletion",10, IF(P930="Plentiful",70, IF(P930="Untapped",90,"Error")))))</f>
        <v>90</v>
      </c>
      <c r="R930" t="str">
        <f>feed!Q624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feed!R624</f>
        <v>Southern Africa</v>
      </c>
      <c r="U930" t="str">
        <f>feed!S624</f>
        <v>Soviet Union</v>
      </c>
      <c r="V930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13209</v>
      </c>
      <c r="W930" t="str">
        <f>feed!U624</f>
        <v>http://blocgame.com/stats.php?id=65122</v>
      </c>
      <c r="X930" s="4">
        <f>SUMPRODUCT(MID(0&amp;feed!V624,LARGE(INDEX(ISNUMBER(--MID(feed!V624,ROW($1:$5),1))*
ROW($1:$5),0),ROW($1:$5))+1,1)*10^ROW($1:$5)/10)</f>
        <v>0</v>
      </c>
      <c r="Y930">
        <f>feed!W624</f>
        <v>0</v>
      </c>
      <c r="Z930" s="4">
        <f>V930-H930*750-K930*375-L930*375</f>
        <v>12459</v>
      </c>
      <c r="AA930" s="8">
        <f>V930/N930</f>
        <v>13.788100208768267</v>
      </c>
      <c r="AB930" s="4">
        <f>N930/6</f>
        <v>159.66666666666666</v>
      </c>
      <c r="AC930" s="4">
        <f>V930/6</f>
        <v>2201.5</v>
      </c>
    </row>
    <row r="931" spans="1:29" hidden="1" x14ac:dyDescent="0.25">
      <c r="A931" t="str">
        <f>feed!A783</f>
        <v>ARABOBIA</v>
      </c>
      <c r="B931" t="str">
        <f>feed!B783</f>
        <v>King Boobooboobsies</v>
      </c>
      <c r="C931">
        <f>feed!C783</f>
        <v>0</v>
      </c>
      <c r="D931">
        <f>SUMPRODUCT(MID(0&amp;feed!D783,LARGE(INDEX(ISNUMBER(--MID(feed!D783,ROW($1:$19),1))*
ROW($1:$19),0),ROW($1:$19))+1,1)*10^ROW($1:$19)/10)</f>
        <v>2</v>
      </c>
      <c r="E931">
        <f>SUMPRODUCT(MID(0&amp;feed!E783,LARGE(INDEX(ISNUMBER(--MID(feed!E783,ROW($1:$19),1))*
ROW($1:$19),0),ROW($1:$19))+1,1)*10^ROW($1:$19)/10)</f>
        <v>0</v>
      </c>
      <c r="F931" t="str">
        <f>feed!F783</f>
        <v>Second World War surplus</v>
      </c>
      <c r="G931" t="str">
        <f>feed!G783</f>
        <v>Normal</v>
      </c>
      <c r="H931">
        <f>SUMPRODUCT(MID(0&amp;feed!H783,LARGE(INDEX(ISNUMBER(--MID(feed!H783,ROW($1:$19),1))*
ROW($1:$19),0),ROW($1:$19))+1,1)*10^ROW($1:$19)/10)</f>
        <v>0</v>
      </c>
      <c r="I931" t="str">
        <f>feed!I783</f>
        <v>Undisciplined Rabble</v>
      </c>
      <c r="J931">
        <f>SUMPRODUCT(MID(0&amp;feed!J783,LARGE(INDEX(ISNUMBER(--MID(feed!J783,ROW($1:$19),1))*
ROW($1:$19),0),ROW($1:$19))+1,1)*10^ROW($1:$19)/10)</f>
        <v>96</v>
      </c>
      <c r="K931">
        <f>SUMPRODUCT(MID(0&amp;feed!K783,LARGE(INDEX(ISNUMBER(--MID(feed!K783,ROW($1:$19),1))*
ROW($1:$19),0),ROW($1:$19))+1,1)*10^ROW($1:$19)/10)</f>
        <v>4</v>
      </c>
      <c r="L931">
        <f>SUMPRODUCT(MID(0&amp;feed!L783,LARGE(INDEX(ISNUMBER(--MID(feed!L783,ROW($1:$19),1))*
ROW($1:$19),0),ROW($1:$19))+1,1)*10^ROW($1:$19)/10)</f>
        <v>4</v>
      </c>
      <c r="M931" t="str">
        <f>feed!M783</f>
        <v>Mixed Economy</v>
      </c>
      <c r="N931">
        <f>SUMPRODUCT(MID(0&amp;feed!N783,LARGE(INDEX(ISNUMBER(--MID(feed!N783,ROW($1:$5),1))*
ROW($1:$5),0),ROW($1:$5))+1,1)*10^ROW($1:$5)/10)</f>
        <v>632</v>
      </c>
      <c r="O931">
        <f>SUMPRODUCT(MID(0&amp;feed!O783,LARGE(INDEX(ISNUMBER(--MID(feed!O783,ROW($1:$5),1))*
ROW($1:$5),0),ROW($1:$5))+1,1)*10^ROW($1:$5)/10)</f>
        <v>79</v>
      </c>
      <c r="P931" t="str">
        <f>feed!P783</f>
        <v>Untapped</v>
      </c>
      <c r="Q931">
        <f>IF(P931=0,40, IF(P931="Depleted",0, IF(P931="Near Depletion",10, IF(P931="Plentiful",70, IF(P931="Untapped",90,"Error")))))</f>
        <v>90</v>
      </c>
      <c r="R931" t="str">
        <f>feed!Q783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feed!R783</f>
        <v>Arabia</v>
      </c>
      <c r="U931" t="str">
        <f>feed!S783</f>
        <v>Neutral</v>
      </c>
      <c r="V931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3013</v>
      </c>
      <c r="W931" t="str">
        <f>feed!U783</f>
        <v>http://blocgame.com/stats.php?id=62683</v>
      </c>
      <c r="X931" s="4">
        <f>SUMPRODUCT(MID(0&amp;feed!V783,LARGE(INDEX(ISNUMBER(--MID(feed!V783,ROW($1:$5),1))*
ROW($1:$5),0),ROW($1:$5))+1,1)*10^ROW($1:$5)/10)</f>
        <v>0</v>
      </c>
      <c r="Y931">
        <f>feed!W783</f>
        <v>0</v>
      </c>
      <c r="Z931" s="4">
        <f>V931-H931*750-K931*375-L931*375</f>
        <v>13</v>
      </c>
      <c r="AA931" s="8">
        <f>V931/N931</f>
        <v>4.7674050632911396</v>
      </c>
      <c r="AB931" s="4">
        <f>N931/6</f>
        <v>105.33333333333333</v>
      </c>
      <c r="AC931" s="4">
        <f>V931/6</f>
        <v>502.16666666666669</v>
      </c>
    </row>
    <row r="932" spans="1:29" hidden="1" x14ac:dyDescent="0.25">
      <c r="A932" t="str">
        <f>feed!A1124</f>
        <v>Aggieville</v>
      </c>
      <c r="B932" t="str">
        <f>feed!B1124</f>
        <v>JSUDB39</v>
      </c>
      <c r="C932">
        <f>feed!C1124</f>
        <v>0</v>
      </c>
      <c r="D932">
        <f>SUMPRODUCT(MID(0&amp;feed!D1124,LARGE(INDEX(ISNUMBER(--MID(feed!D1124,ROW($1:$19),1))*
ROW($1:$19),0),ROW($1:$19))+1,1)*10^ROW($1:$19)/10)</f>
        <v>20</v>
      </c>
      <c r="E932">
        <f>SUMPRODUCT(MID(0&amp;feed!E1124,LARGE(INDEX(ISNUMBER(--MID(feed!E1124,ROW($1:$19),1))*
ROW($1:$19),0),ROW($1:$19))+1,1)*10^ROW($1:$19)/10)</f>
        <v>0</v>
      </c>
      <c r="F932" t="str">
        <f>feed!F1124</f>
        <v>Finest of the 19th century</v>
      </c>
      <c r="G932" t="str">
        <f>feed!G1124</f>
        <v>Angelic</v>
      </c>
      <c r="H932">
        <f>SUMPRODUCT(MID(0&amp;feed!H1124,LARGE(INDEX(ISNUMBER(--MID(feed!H1124,ROW($1:$19),1))*
ROW($1:$19),0),ROW($1:$19))+1,1)*10^ROW($1:$19)/10)</f>
        <v>0</v>
      </c>
      <c r="I932" t="str">
        <f>feed!I1124</f>
        <v>Standard</v>
      </c>
      <c r="J932">
        <f>SUMPRODUCT(MID(0&amp;feed!J1124,LARGE(INDEX(ISNUMBER(--MID(feed!J1124,ROW($1:$19),1))*
ROW($1:$19),0),ROW($1:$19))+1,1)*10^ROW($1:$19)/10)</f>
        <v>95</v>
      </c>
      <c r="K932">
        <f>SUMPRODUCT(MID(0&amp;feed!K1124,LARGE(INDEX(ISNUMBER(--MID(feed!K1124,ROW($1:$19),1))*
ROW($1:$19),0),ROW($1:$19))+1,1)*10^ROW($1:$19)/10)</f>
        <v>3</v>
      </c>
      <c r="L932">
        <f>SUMPRODUCT(MID(0&amp;feed!L1124,LARGE(INDEX(ISNUMBER(--MID(feed!L1124,ROW($1:$19),1))*
ROW($1:$19),0),ROW($1:$19))+1,1)*10^ROW($1:$19)/10)</f>
        <v>0</v>
      </c>
      <c r="M932" t="str">
        <f>feed!M1124</f>
        <v>Free Market</v>
      </c>
      <c r="N932">
        <f>SUMPRODUCT(MID(0&amp;feed!N1124,LARGE(INDEX(ISNUMBER(--MID(feed!N1124,ROW($1:$5),1))*
ROW($1:$5),0),ROW($1:$5))+1,1)*10^ROW($1:$5)/10)</f>
        <v>312</v>
      </c>
      <c r="O932">
        <f>SUMPRODUCT(MID(0&amp;feed!O1124,LARGE(INDEX(ISNUMBER(--MID(feed!O1124,ROW($1:$5),1))*
ROW($1:$5),0),ROW($1:$5))+1,1)*10^ROW($1:$5)/10)</f>
        <v>0</v>
      </c>
      <c r="P932" t="str">
        <f>feed!P1124</f>
        <v>Untapped</v>
      </c>
      <c r="Q932">
        <f>IF(P932=0,40, IF(P932="Depleted",0, IF(P932="Near Depletion",10, IF(P932="Plentiful",70, IF(P932="Untapped",90,"Error")))))</f>
        <v>90</v>
      </c>
      <c r="R932" t="str">
        <f>feed!Q1124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feed!R1124</f>
        <v>Caribbean</v>
      </c>
      <c r="U932" t="str">
        <f>feed!S1124</f>
        <v>Neutral</v>
      </c>
      <c r="V932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932" t="str">
        <f>feed!U1124</f>
        <v>http://blocgame.com/stats.php?id=65611</v>
      </c>
      <c r="X932" s="4">
        <f>SUMPRODUCT(MID(0&amp;feed!V1124,LARGE(INDEX(ISNUMBER(--MID(feed!V1124,ROW($1:$5),1))*
ROW($1:$5),0),ROW($1:$5))+1,1)*10^ROW($1:$5)/10)</f>
        <v>0</v>
      </c>
      <c r="Y932">
        <f>feed!W1124</f>
        <v>0</v>
      </c>
      <c r="Z932" s="4">
        <f>V932-H932*750-K932*375-L932*375</f>
        <v>18875</v>
      </c>
      <c r="AA932" s="8">
        <f>V932/N932</f>
        <v>64.102564102564102</v>
      </c>
      <c r="AB932" s="4">
        <f>N932/6</f>
        <v>52</v>
      </c>
      <c r="AC932" s="4">
        <f>V932/6</f>
        <v>3333.3333333333335</v>
      </c>
    </row>
    <row r="933" spans="1:29" x14ac:dyDescent="0.25">
      <c r="A933" t="str">
        <f>feed!A1021</f>
        <v>Tabookodak</v>
      </c>
      <c r="B933" t="str">
        <f>feed!B1021</f>
        <v>Tabookodak</v>
      </c>
      <c r="C933">
        <f>feed!C1021</f>
        <v>0</v>
      </c>
      <c r="D933">
        <f>SUMPRODUCT(MID(0&amp;feed!D1021,LARGE(INDEX(ISNUMBER(--MID(feed!D1021,ROW($1:$19),1))*
ROW($1:$19),0),ROW($1:$19))+1,1)*10^ROW($1:$19)/10)</f>
        <v>20</v>
      </c>
      <c r="E933">
        <f>SUMPRODUCT(MID(0&amp;feed!E1021,LARGE(INDEX(ISNUMBER(--MID(feed!E1021,ROW($1:$19),1))*
ROW($1:$19),0),ROW($1:$19))+1,1)*10^ROW($1:$19)/10)</f>
        <v>0</v>
      </c>
      <c r="F933" t="str">
        <f>feed!F1021</f>
        <v>Finest of the 19th century</v>
      </c>
      <c r="G933" t="str">
        <f>feed!G1021</f>
        <v>Gandhi-like</v>
      </c>
      <c r="H933">
        <f>SUMPRODUCT(MID(0&amp;feed!H1021,LARGE(INDEX(ISNUMBER(--MID(feed!H1021,ROW($1:$19),1))*
ROW($1:$19),0),ROW($1:$19))+1,1)*10^ROW($1:$19)/10)</f>
        <v>0</v>
      </c>
      <c r="I933" t="str">
        <f>feed!I1021</f>
        <v>Poor</v>
      </c>
      <c r="J933">
        <f>SUMPRODUCT(MID(0&amp;feed!J1021,LARGE(INDEX(ISNUMBER(--MID(feed!J1021,ROW($1:$19),1))*
ROW($1:$19),0),ROW($1:$19))+1,1)*10^ROW($1:$19)/10)</f>
        <v>114</v>
      </c>
      <c r="K933">
        <f>SUMPRODUCT(MID(0&amp;feed!K1021,LARGE(INDEX(ISNUMBER(--MID(feed!K1021,ROW($1:$19),1))*
ROW($1:$19),0),ROW($1:$19))+1,1)*10^ROW($1:$19)/10)</f>
        <v>2</v>
      </c>
      <c r="L933">
        <f>SUMPRODUCT(MID(0&amp;feed!L1021,LARGE(INDEX(ISNUMBER(--MID(feed!L1021,ROW($1:$19),1))*
ROW($1:$19),0),ROW($1:$19))+1,1)*10^ROW($1:$19)/10)</f>
        <v>0</v>
      </c>
      <c r="M933" t="str">
        <f>feed!M1021</f>
        <v>Free Market</v>
      </c>
      <c r="N933">
        <f>SUMPRODUCT(MID(0&amp;feed!N1021,LARGE(INDEX(ISNUMBER(--MID(feed!N1021,ROW($1:$5),1))*
ROW($1:$5),0),ROW($1:$5))+1,1)*10^ROW($1:$5)/10)</f>
        <v>350</v>
      </c>
      <c r="O933">
        <f>SUMPRODUCT(MID(0&amp;feed!O1021,LARGE(INDEX(ISNUMBER(--MID(feed!O1021,ROW($1:$5),1))*
ROW($1:$5),0),ROW($1:$5))+1,1)*10^ROW($1:$5)/10)</f>
        <v>0</v>
      </c>
      <c r="P933" t="str">
        <f>feed!P1021</f>
        <v>Untapped</v>
      </c>
      <c r="Q933">
        <f>IF(P933=0,40, IF(P933="Depleted",0, IF(P933="Near Depletion",10, IF(P933="Plentiful",70, IF(P933="Untapped",90,"Error")))))</f>
        <v>90</v>
      </c>
      <c r="R933" t="str">
        <f>feed!Q1021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feed!R1021</f>
        <v>China</v>
      </c>
      <c r="U933" t="str">
        <f>feed!S1021</f>
        <v>Neutral</v>
      </c>
      <c r="V933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933" t="str">
        <f>feed!U1021</f>
        <v>http://blocgame.com/stats.php?id=65593</v>
      </c>
      <c r="X933" s="4">
        <f>SUMPRODUCT(MID(0&amp;feed!V1021,LARGE(INDEX(ISNUMBER(--MID(feed!V1021,ROW($1:$5),1))*
ROW($1:$5),0),ROW($1:$5))+1,1)*10^ROW($1:$5)/10)</f>
        <v>0</v>
      </c>
      <c r="Y933">
        <f>feed!W1021</f>
        <v>0</v>
      </c>
      <c r="Z933" s="4">
        <f>V933-H933*750-K933*375-L933*375</f>
        <v>19250</v>
      </c>
      <c r="AA933" s="8">
        <f>V933/N933</f>
        <v>57.142857142857146</v>
      </c>
      <c r="AB933" s="4">
        <f>N933/6</f>
        <v>58.333333333333336</v>
      </c>
      <c r="AC933" s="4">
        <f>V933/6</f>
        <v>3333.3333333333335</v>
      </c>
    </row>
    <row r="934" spans="1:29" hidden="1" x14ac:dyDescent="0.25">
      <c r="A934" t="str">
        <f>feed!A1026</f>
        <v>Portoguesa</v>
      </c>
      <c r="B934" t="str">
        <f>feed!B1026</f>
        <v>sithgonnasith</v>
      </c>
      <c r="C934">
        <f>feed!C1026</f>
        <v>0</v>
      </c>
      <c r="D934">
        <f>SUMPRODUCT(MID(0&amp;feed!D1026,LARGE(INDEX(ISNUMBER(--MID(feed!D1026,ROW($1:$19),1))*
ROW($1:$19),0),ROW($1:$19))+1,1)*10^ROW($1:$19)/10)</f>
        <v>20</v>
      </c>
      <c r="E934">
        <f>SUMPRODUCT(MID(0&amp;feed!E1026,LARGE(INDEX(ISNUMBER(--MID(feed!E1026,ROW($1:$19),1))*
ROW($1:$19),0),ROW($1:$19))+1,1)*10^ROW($1:$19)/10)</f>
        <v>0</v>
      </c>
      <c r="F934" t="str">
        <f>feed!F1026</f>
        <v>Finest of the 19th century</v>
      </c>
      <c r="G934" t="str">
        <f>feed!G1026</f>
        <v>Angelic</v>
      </c>
      <c r="H934">
        <f>SUMPRODUCT(MID(0&amp;feed!H1026,LARGE(INDEX(ISNUMBER(--MID(feed!H1026,ROW($1:$19),1))*
ROW($1:$19),0),ROW($1:$19))+1,1)*10^ROW($1:$19)/10)</f>
        <v>0</v>
      </c>
      <c r="I934" t="str">
        <f>feed!I1026</f>
        <v>Standard</v>
      </c>
      <c r="J934">
        <f>SUMPRODUCT(MID(0&amp;feed!J1026,LARGE(INDEX(ISNUMBER(--MID(feed!J1026,ROW($1:$19),1))*
ROW($1:$19),0),ROW($1:$19))+1,1)*10^ROW($1:$19)/10)</f>
        <v>95</v>
      </c>
      <c r="K934">
        <f>SUMPRODUCT(MID(0&amp;feed!K1026,LARGE(INDEX(ISNUMBER(--MID(feed!K1026,ROW($1:$19),1))*
ROW($1:$19),0),ROW($1:$19))+1,1)*10^ROW($1:$19)/10)</f>
        <v>2</v>
      </c>
      <c r="L934">
        <f>SUMPRODUCT(MID(0&amp;feed!L1026,LARGE(INDEX(ISNUMBER(--MID(feed!L1026,ROW($1:$19),1))*
ROW($1:$19),0),ROW($1:$19))+1,1)*10^ROW($1:$19)/10)</f>
        <v>0</v>
      </c>
      <c r="M934" t="str">
        <f>feed!M1026</f>
        <v>Mixed Economy</v>
      </c>
      <c r="N934">
        <f>SUMPRODUCT(MID(0&amp;feed!N1026,LARGE(INDEX(ISNUMBER(--MID(feed!N1026,ROW($1:$5),1))*
ROW($1:$5),0),ROW($1:$5))+1,1)*10^ROW($1:$5)/10)</f>
        <v>348</v>
      </c>
      <c r="O934">
        <f>SUMPRODUCT(MID(0&amp;feed!O1026,LARGE(INDEX(ISNUMBER(--MID(feed!O1026,ROW($1:$5),1))*
ROW($1:$5),0),ROW($1:$5))+1,1)*10^ROW($1:$5)/10)</f>
        <v>265</v>
      </c>
      <c r="P934" t="str">
        <f>feed!P1026</f>
        <v>Untapped</v>
      </c>
      <c r="Q934">
        <f>IF(P934=0,40, IF(P934="Depleted",0, IF(P934="Near Depletion",10, IF(P934="Plentiful",70, IF(P934="Untapped",90,"Error")))))</f>
        <v>90</v>
      </c>
      <c r="R934" t="str">
        <f>feed!Q1026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feed!R1026</f>
        <v>Caribbean</v>
      </c>
      <c r="U934" t="str">
        <f>feed!S1026</f>
        <v>Neutral</v>
      </c>
      <c r="V934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934" t="str">
        <f>feed!U1026</f>
        <v>http://blocgame.com/stats.php?id=65613</v>
      </c>
      <c r="X934" s="4">
        <f>SUMPRODUCT(MID(0&amp;feed!V1026,LARGE(INDEX(ISNUMBER(--MID(feed!V1026,ROW($1:$5),1))*
ROW($1:$5),0),ROW($1:$5))+1,1)*10^ROW($1:$5)/10)</f>
        <v>0</v>
      </c>
      <c r="Y934">
        <f>feed!W1026</f>
        <v>0</v>
      </c>
      <c r="Z934" s="4">
        <f>V934-H934*750-K934*375-L934*375</f>
        <v>19250</v>
      </c>
      <c r="AA934" s="8">
        <f>V934/N934</f>
        <v>57.47126436781609</v>
      </c>
      <c r="AB934" s="4">
        <f>N934/6</f>
        <v>58</v>
      </c>
      <c r="AC934" s="4">
        <f>V934/6</f>
        <v>3333.3333333333335</v>
      </c>
    </row>
    <row r="935" spans="1:29" hidden="1" x14ac:dyDescent="0.25">
      <c r="A935" t="str">
        <f>feed!A1018</f>
        <v>Liberalia</v>
      </c>
      <c r="B935" t="str">
        <f>feed!B1018</f>
        <v>Cole the Liberal</v>
      </c>
      <c r="C935" t="str">
        <f>feed!C1018</f>
        <v>GAOC</v>
      </c>
      <c r="D935">
        <f>SUMPRODUCT(MID(0&amp;feed!D1018,LARGE(INDEX(ISNUMBER(--MID(feed!D1018,ROW($1:$19),1))*
ROW($1:$19),0),ROW($1:$19))+1,1)*10^ROW($1:$19)/10)</f>
        <v>22</v>
      </c>
      <c r="E935">
        <f>SUMPRODUCT(MID(0&amp;feed!E1018,LARGE(INDEX(ISNUMBER(--MID(feed!E1018,ROW($1:$19),1))*
ROW($1:$19),0),ROW($1:$19))+1,1)*10^ROW($1:$19)/10)</f>
        <v>0</v>
      </c>
      <c r="F935" t="str">
        <f>feed!F1018</f>
        <v>Finest of the 19th century</v>
      </c>
      <c r="G935" t="str">
        <f>feed!G1018</f>
        <v>Gandhi-like</v>
      </c>
      <c r="H935">
        <f>SUMPRODUCT(MID(0&amp;feed!H1018,LARGE(INDEX(ISNUMBER(--MID(feed!H1018,ROW($1:$19),1))*
ROW($1:$19),0),ROW($1:$19))+1,1)*10^ROW($1:$19)/10)</f>
        <v>0</v>
      </c>
      <c r="I935" t="str">
        <f>feed!I1018</f>
        <v>Poor</v>
      </c>
      <c r="J935">
        <f>SUMPRODUCT(MID(0&amp;feed!J1018,LARGE(INDEX(ISNUMBER(--MID(feed!J1018,ROW($1:$19),1))*
ROW($1:$19),0),ROW($1:$19))+1,1)*10^ROW($1:$19)/10)</f>
        <v>95</v>
      </c>
      <c r="K935">
        <f>SUMPRODUCT(MID(0&amp;feed!K1018,LARGE(INDEX(ISNUMBER(--MID(feed!K1018,ROW($1:$19),1))*
ROW($1:$19),0),ROW($1:$19))+1,1)*10^ROW($1:$19)/10)</f>
        <v>2</v>
      </c>
      <c r="L935">
        <f>SUMPRODUCT(MID(0&amp;feed!L1018,LARGE(INDEX(ISNUMBER(--MID(feed!L1018,ROW($1:$19),1))*
ROW($1:$19),0),ROW($1:$19))+1,1)*10^ROW($1:$19)/10)</f>
        <v>0</v>
      </c>
      <c r="M935" t="str">
        <f>feed!M1018</f>
        <v>Free Market</v>
      </c>
      <c r="N935">
        <f>SUMPRODUCT(MID(0&amp;feed!N1018,LARGE(INDEX(ISNUMBER(--MID(feed!N1018,ROW($1:$5),1))*
ROW($1:$5),0),ROW($1:$5))+1,1)*10^ROW($1:$5)/10)</f>
        <v>350</v>
      </c>
      <c r="O935">
        <f>SUMPRODUCT(MID(0&amp;feed!O1018,LARGE(INDEX(ISNUMBER(--MID(feed!O1018,ROW($1:$5),1))*
ROW($1:$5),0),ROW($1:$5))+1,1)*10^ROW($1:$5)/10)</f>
        <v>410</v>
      </c>
      <c r="P935" t="str">
        <f>feed!P1018</f>
        <v>Untapped</v>
      </c>
      <c r="Q935">
        <f>IF(P935=0,40, IF(P935="Depleted",0, IF(P935="Near Depletion",10, IF(P935="Plentiful",70, IF(P935="Untapped",90,"Error")))))</f>
        <v>90</v>
      </c>
      <c r="R935" t="str">
        <f>feed!Q1018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feed!R1018</f>
        <v>Guinea</v>
      </c>
      <c r="U935" t="str">
        <f>feed!S1018</f>
        <v>United States</v>
      </c>
      <c r="V935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935" t="str">
        <f>feed!U1018</f>
        <v>http://blocgame.com/stats.php?id=65279</v>
      </c>
      <c r="X935" s="4">
        <f>SUMPRODUCT(MID(0&amp;feed!V1018,LARGE(INDEX(ISNUMBER(--MID(feed!V1018,ROW($1:$5),1))*
ROW($1:$5),0),ROW($1:$5))+1,1)*10^ROW($1:$5)/10)</f>
        <v>0</v>
      </c>
      <c r="Y935">
        <f>feed!W1018</f>
        <v>0</v>
      </c>
      <c r="Z935" s="4">
        <f>V935-H935*750-K935*375-L935*375</f>
        <v>19250</v>
      </c>
      <c r="AA935" s="8">
        <f>V935/N935</f>
        <v>57.142857142857146</v>
      </c>
      <c r="AB935" s="4">
        <f>N935/6</f>
        <v>58.333333333333336</v>
      </c>
      <c r="AC935" s="4">
        <f>V935/6</f>
        <v>3333.3333333333335</v>
      </c>
    </row>
    <row r="936" spans="1:29" hidden="1" x14ac:dyDescent="0.25">
      <c r="A936" t="str">
        <f>feed!A1197</f>
        <v>Arabic Egypt</v>
      </c>
      <c r="B936" t="str">
        <f>feed!B1197</f>
        <v>Ahmad El-Sulh</v>
      </c>
      <c r="C936">
        <f>feed!C1197</f>
        <v>0</v>
      </c>
      <c r="D936">
        <f>SUMPRODUCT(MID(0&amp;feed!D1197,LARGE(INDEX(ISNUMBER(--MID(feed!D1197,ROW($1:$19),1))*
ROW($1:$19),0),ROW($1:$19))+1,1)*10^ROW($1:$19)/10)</f>
        <v>20</v>
      </c>
      <c r="E936">
        <f>SUMPRODUCT(MID(0&amp;feed!E1197,LARGE(INDEX(ISNUMBER(--MID(feed!E1197,ROW($1:$19),1))*
ROW($1:$19),0),ROW($1:$19))+1,1)*10^ROW($1:$19)/10)</f>
        <v>0</v>
      </c>
      <c r="F936" t="str">
        <f>feed!F1197</f>
        <v>Finest of the 19th century</v>
      </c>
      <c r="G936" t="str">
        <f>feed!G1197</f>
        <v>Angelic</v>
      </c>
      <c r="H936">
        <f>SUMPRODUCT(MID(0&amp;feed!H1197,LARGE(INDEX(ISNUMBER(--MID(feed!H1197,ROW($1:$19),1))*
ROW($1:$19),0),ROW($1:$19))+1,1)*10^ROW($1:$19)/10)</f>
        <v>0</v>
      </c>
      <c r="I936" t="str">
        <f>feed!I1197</f>
        <v>Standard</v>
      </c>
      <c r="J936">
        <f>SUMPRODUCT(MID(0&amp;feed!J1197,LARGE(INDEX(ISNUMBER(--MID(feed!J1197,ROW($1:$19),1))*
ROW($1:$19),0),ROW($1:$19))+1,1)*10^ROW($1:$19)/10)</f>
        <v>94</v>
      </c>
      <c r="K936">
        <f>SUMPRODUCT(MID(0&amp;feed!K1197,LARGE(INDEX(ISNUMBER(--MID(feed!K1197,ROW($1:$19),1))*
ROW($1:$19),0),ROW($1:$19))+1,1)*10^ROW($1:$19)/10)</f>
        <v>2</v>
      </c>
      <c r="L936">
        <f>SUMPRODUCT(MID(0&amp;feed!L1197,LARGE(INDEX(ISNUMBER(--MID(feed!L1197,ROW($1:$19),1))*
ROW($1:$19),0),ROW($1:$19))+1,1)*10^ROW($1:$19)/10)</f>
        <v>0</v>
      </c>
      <c r="M936" t="str">
        <f>feed!M1197</f>
        <v>Mixed Economy</v>
      </c>
      <c r="N936">
        <f>SUMPRODUCT(MID(0&amp;feed!N1197,LARGE(INDEX(ISNUMBER(--MID(feed!N1197,ROW($1:$5),1))*
ROW($1:$5),0),ROW($1:$5))+1,1)*10^ROW($1:$5)/10)</f>
        <v>292</v>
      </c>
      <c r="O936">
        <f>SUMPRODUCT(MID(0&amp;feed!O1197,LARGE(INDEX(ISNUMBER(--MID(feed!O1197,ROW($1:$5),1))*
ROW($1:$5),0),ROW($1:$5))+1,1)*10^ROW($1:$5)/10)</f>
        <v>0</v>
      </c>
      <c r="P936" t="str">
        <f>feed!P1197</f>
        <v>Untapped</v>
      </c>
      <c r="Q936">
        <f>IF(P936=0,40, IF(P936="Depleted",0, IF(P936="Near Depletion",10, IF(P936="Plentiful",70, IF(P936="Untapped",90,"Error")))))</f>
        <v>90</v>
      </c>
      <c r="R936" t="str">
        <f>feed!Q1197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feed!R1197</f>
        <v>Egypt</v>
      </c>
      <c r="U936" t="str">
        <f>feed!S1197</f>
        <v>Soviet Union</v>
      </c>
      <c r="V936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936" t="str">
        <f>feed!U1197</f>
        <v>http://blocgame.com/stats.php?id=65614</v>
      </c>
      <c r="X936" s="4">
        <f>SUMPRODUCT(MID(0&amp;feed!V1197,LARGE(INDEX(ISNUMBER(--MID(feed!V1197,ROW($1:$5),1))*
ROW($1:$5),0),ROW($1:$5))+1,1)*10^ROW($1:$5)/10)</f>
        <v>0</v>
      </c>
      <c r="Y936">
        <f>feed!W1197</f>
        <v>0</v>
      </c>
      <c r="Z936" s="4">
        <f>V936-H936*750-K936*375-L936*375</f>
        <v>19250</v>
      </c>
      <c r="AA936" s="8">
        <f>V936/N936</f>
        <v>68.493150684931507</v>
      </c>
      <c r="AB936" s="4">
        <f>N936/6</f>
        <v>48.666666666666664</v>
      </c>
      <c r="AC936" s="4">
        <f>V936/6</f>
        <v>3333.3333333333335</v>
      </c>
    </row>
    <row r="937" spans="1:29" hidden="1" x14ac:dyDescent="0.25">
      <c r="A937" t="str">
        <f>feed!A1085</f>
        <v>Panza</v>
      </c>
      <c r="B937" t="str">
        <f>feed!B1085</f>
        <v>daveydee3</v>
      </c>
      <c r="C937">
        <f>feed!C1085</f>
        <v>0</v>
      </c>
      <c r="D937">
        <f>SUMPRODUCT(MID(0&amp;feed!D1085,LARGE(INDEX(ISNUMBER(--MID(feed!D1085,ROW($1:$19),1))*
ROW($1:$19),0),ROW($1:$19))+1,1)*10^ROW($1:$19)/10)</f>
        <v>25</v>
      </c>
      <c r="E937">
        <f>SUMPRODUCT(MID(0&amp;feed!E1085,LARGE(INDEX(ISNUMBER(--MID(feed!E1085,ROW($1:$19),1))*
ROW($1:$19),0),ROW($1:$19))+1,1)*10^ROW($1:$19)/10)</f>
        <v>0</v>
      </c>
      <c r="F937" t="str">
        <f>feed!F1085</f>
        <v>Finest of the 19th century</v>
      </c>
      <c r="G937" t="str">
        <f>feed!G1085</f>
        <v>Nice</v>
      </c>
      <c r="H937">
        <f>SUMPRODUCT(MID(0&amp;feed!H1085,LARGE(INDEX(ISNUMBER(--MID(feed!H1085,ROW($1:$19),1))*
ROW($1:$19),0),ROW($1:$19))+1,1)*10^ROW($1:$19)/10)</f>
        <v>0</v>
      </c>
      <c r="I937" t="str">
        <f>feed!I1085</f>
        <v>Poor</v>
      </c>
      <c r="J937">
        <f>SUMPRODUCT(MID(0&amp;feed!J1085,LARGE(INDEX(ISNUMBER(--MID(feed!J1085,ROW($1:$19),1))*
ROW($1:$19),0),ROW($1:$19))+1,1)*10^ROW($1:$19)/10)</f>
        <v>94</v>
      </c>
      <c r="K937">
        <f>SUMPRODUCT(MID(0&amp;feed!K1085,LARGE(INDEX(ISNUMBER(--MID(feed!K1085,ROW($1:$19),1))*
ROW($1:$19),0),ROW($1:$19))+1,1)*10^ROW($1:$19)/10)</f>
        <v>2</v>
      </c>
      <c r="L937">
        <f>SUMPRODUCT(MID(0&amp;feed!L1085,LARGE(INDEX(ISNUMBER(--MID(feed!L1085,ROW($1:$19),1))*
ROW($1:$19),0),ROW($1:$19))+1,1)*10^ROW($1:$19)/10)</f>
        <v>0</v>
      </c>
      <c r="M937" t="str">
        <f>feed!M1085</f>
        <v>Central Planning</v>
      </c>
      <c r="N937">
        <f>SUMPRODUCT(MID(0&amp;feed!N1085,LARGE(INDEX(ISNUMBER(--MID(feed!N1085,ROW($1:$5),1))*
ROW($1:$5),0),ROW($1:$5))+1,1)*10^ROW($1:$5)/10)</f>
        <v>322</v>
      </c>
      <c r="O937">
        <f>SUMPRODUCT(MID(0&amp;feed!O1085,LARGE(INDEX(ISNUMBER(--MID(feed!O1085,ROW($1:$5),1))*
ROW($1:$5),0),ROW($1:$5))+1,1)*10^ROW($1:$5)/10)</f>
        <v>0</v>
      </c>
      <c r="P937" t="str">
        <f>feed!P1085</f>
        <v>Untapped</v>
      </c>
      <c r="Q937">
        <f>IF(P937=0,40, IF(P937="Depleted",0, IF(P937="Near Depletion",10, IF(P937="Plentiful",70, IF(P937="Untapped",90,"Error")))))</f>
        <v>90</v>
      </c>
      <c r="R937" t="str">
        <f>feed!Q1085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feed!R1085</f>
        <v>Mesoamerica</v>
      </c>
      <c r="U937" t="str">
        <f>feed!S1085</f>
        <v>Neutral</v>
      </c>
      <c r="V93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937" t="str">
        <f>feed!U1085</f>
        <v>http://blocgame.com/stats.php?id=65616</v>
      </c>
      <c r="X937" s="4">
        <f>SUMPRODUCT(MID(0&amp;feed!V1085,LARGE(INDEX(ISNUMBER(--MID(feed!V1085,ROW($1:$5),1))*
ROW($1:$5),0),ROW($1:$5))+1,1)*10^ROW($1:$5)/10)</f>
        <v>0</v>
      </c>
      <c r="Y937">
        <f>feed!W1085</f>
        <v>0</v>
      </c>
      <c r="Z937" s="4">
        <f>V937-H937*750-K937*375-L937*375</f>
        <v>19250</v>
      </c>
      <c r="AA937" s="8">
        <f>V937/N937</f>
        <v>62.111801242236027</v>
      </c>
      <c r="AB937" s="4">
        <f>N937/6</f>
        <v>53.666666666666664</v>
      </c>
      <c r="AC937" s="4">
        <f>V937/6</f>
        <v>3333.3333333333335</v>
      </c>
    </row>
    <row r="938" spans="1:29" hidden="1" x14ac:dyDescent="0.25">
      <c r="A938" t="str">
        <f>feed!A1036</f>
        <v>Ireniwa</v>
      </c>
      <c r="B938" t="str">
        <f>feed!B1036</f>
        <v>aerasalum</v>
      </c>
      <c r="C938">
        <f>feed!C1036</f>
        <v>0</v>
      </c>
      <c r="D938">
        <f>SUMPRODUCT(MID(0&amp;feed!D1036,LARGE(INDEX(ISNUMBER(--MID(feed!D1036,ROW($1:$19),1))*
ROW($1:$19),0),ROW($1:$19))+1,1)*10^ROW($1:$19)/10)</f>
        <v>20</v>
      </c>
      <c r="E938">
        <f>SUMPRODUCT(MID(0&amp;feed!E1036,LARGE(INDEX(ISNUMBER(--MID(feed!E1036,ROW($1:$19),1))*
ROW($1:$19),0),ROW($1:$19))+1,1)*10^ROW($1:$19)/10)</f>
        <v>0</v>
      </c>
      <c r="F938" t="str">
        <f>feed!F1036</f>
        <v>Finest of the 19th century</v>
      </c>
      <c r="G938" t="str">
        <f>feed!G1036</f>
        <v>Angelic</v>
      </c>
      <c r="H938">
        <f>SUMPRODUCT(MID(0&amp;feed!H1036,LARGE(INDEX(ISNUMBER(--MID(feed!H1036,ROW($1:$19),1))*
ROW($1:$19),0),ROW($1:$19))+1,1)*10^ROW($1:$19)/10)</f>
        <v>0</v>
      </c>
      <c r="I938" t="str">
        <f>feed!I1036</f>
        <v>Standard</v>
      </c>
      <c r="J938">
        <f>SUMPRODUCT(MID(0&amp;feed!J1036,LARGE(INDEX(ISNUMBER(--MID(feed!J1036,ROW($1:$19),1))*
ROW($1:$19),0),ROW($1:$19))+1,1)*10^ROW($1:$19)/10)</f>
        <v>94</v>
      </c>
      <c r="K938">
        <f>SUMPRODUCT(MID(0&amp;feed!K1036,LARGE(INDEX(ISNUMBER(--MID(feed!K1036,ROW($1:$19),1))*
ROW($1:$19),0),ROW($1:$19))+1,1)*10^ROW($1:$19)/10)</f>
        <v>2</v>
      </c>
      <c r="L938">
        <f>SUMPRODUCT(MID(0&amp;feed!L1036,LARGE(INDEX(ISNUMBER(--MID(feed!L1036,ROW($1:$19),1))*
ROW($1:$19),0),ROW($1:$19))+1,1)*10^ROW($1:$19)/10)</f>
        <v>0</v>
      </c>
      <c r="M938" t="str">
        <f>feed!M1036</f>
        <v>Central Planning</v>
      </c>
      <c r="N938">
        <f>SUMPRODUCT(MID(0&amp;feed!N1036,LARGE(INDEX(ISNUMBER(--MID(feed!N1036,ROW($1:$5),1))*
ROW($1:$5),0),ROW($1:$5))+1,1)*10^ROW($1:$5)/10)</f>
        <v>340</v>
      </c>
      <c r="O938">
        <f>SUMPRODUCT(MID(0&amp;feed!O1036,LARGE(INDEX(ISNUMBER(--MID(feed!O1036,ROW($1:$5),1))*
ROW($1:$5),0),ROW($1:$5))+1,1)*10^ROW($1:$5)/10)</f>
        <v>0</v>
      </c>
      <c r="P938" t="str">
        <f>feed!P1036</f>
        <v>Untapped</v>
      </c>
      <c r="Q938">
        <f>IF(P938=0,40, IF(P938="Depleted",0, IF(P938="Near Depletion",10, IF(P938="Plentiful",70, IF(P938="Untapped",90,"Error")))))</f>
        <v>90</v>
      </c>
      <c r="R938" t="str">
        <f>feed!Q1036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feed!R1036</f>
        <v>Southern Cone</v>
      </c>
      <c r="U938" t="str">
        <f>feed!S1036</f>
        <v>Neutral</v>
      </c>
      <c r="V938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938" t="str">
        <f>feed!U1036</f>
        <v>http://blocgame.com/stats.php?id=65615</v>
      </c>
      <c r="X938" s="4">
        <f>SUMPRODUCT(MID(0&amp;feed!V1036,LARGE(INDEX(ISNUMBER(--MID(feed!V1036,ROW($1:$5),1))*
ROW($1:$5),0),ROW($1:$5))+1,1)*10^ROW($1:$5)/10)</f>
        <v>0</v>
      </c>
      <c r="Y938">
        <f>feed!W1036</f>
        <v>0</v>
      </c>
      <c r="Z938" s="4">
        <f>V938-H938*750-K938*375-L938*375</f>
        <v>19250</v>
      </c>
      <c r="AA938" s="8">
        <f>V938/N938</f>
        <v>58.823529411764703</v>
      </c>
      <c r="AB938" s="4">
        <f>N938/6</f>
        <v>56.666666666666664</v>
      </c>
      <c r="AC938" s="4">
        <f>V938/6</f>
        <v>3333.3333333333335</v>
      </c>
    </row>
    <row r="939" spans="1:29" hidden="1" x14ac:dyDescent="0.25">
      <c r="A939" t="str">
        <f>feed!A332</f>
        <v>Fantastica</v>
      </c>
      <c r="B939" t="str">
        <f>feed!B332</f>
        <v>Tantayo</v>
      </c>
      <c r="C939">
        <f>feed!C332</f>
        <v>0</v>
      </c>
      <c r="D939">
        <f>SUMPRODUCT(MID(0&amp;feed!D332,LARGE(INDEX(ISNUMBER(--MID(feed!D332,ROW($1:$19),1))*
ROW($1:$19),0),ROW($1:$19))+1,1)*10^ROW($1:$19)/10)</f>
        <v>10</v>
      </c>
      <c r="E939">
        <f>SUMPRODUCT(MID(0&amp;feed!E332,LARGE(INDEX(ISNUMBER(--MID(feed!E332,ROW($1:$19),1))*
ROW($1:$19),0),ROW($1:$19))+1,1)*10^ROW($1:$19)/10)</f>
        <v>0</v>
      </c>
      <c r="F939" t="str">
        <f>feed!F332</f>
        <v>First World War surplus</v>
      </c>
      <c r="G939" t="str">
        <f>feed!G332</f>
        <v>Questionable</v>
      </c>
      <c r="H939">
        <f>SUMPRODUCT(MID(0&amp;feed!H332,LARGE(INDEX(ISNUMBER(--MID(feed!H332,ROW($1:$19),1))*
ROW($1:$19),0),ROW($1:$19))+1,1)*10^ROW($1:$19)/10)</f>
        <v>0</v>
      </c>
      <c r="I939" t="str">
        <f>feed!I332</f>
        <v>Standard</v>
      </c>
      <c r="J939">
        <f>SUMPRODUCT(MID(0&amp;feed!J332,LARGE(INDEX(ISNUMBER(--MID(feed!J332,ROW($1:$19),1))*
ROW($1:$19),0),ROW($1:$19))+1,1)*10^ROW($1:$19)/10)</f>
        <v>94</v>
      </c>
      <c r="K939">
        <f>SUMPRODUCT(MID(0&amp;feed!K332,LARGE(INDEX(ISNUMBER(--MID(feed!K332,ROW($1:$19),1))*
ROW($1:$19),0),ROW($1:$19))+1,1)*10^ROW($1:$19)/10)</f>
        <v>4</v>
      </c>
      <c r="L939">
        <f>SUMPRODUCT(MID(0&amp;feed!L332,LARGE(INDEX(ISNUMBER(--MID(feed!L332,ROW($1:$19),1))*
ROW($1:$19),0),ROW($1:$19))+1,1)*10^ROW($1:$19)/10)</f>
        <v>4</v>
      </c>
      <c r="M939" t="str">
        <f>feed!M332</f>
        <v>Mixed Economy</v>
      </c>
      <c r="N939">
        <f>SUMPRODUCT(MID(0&amp;feed!N332,LARGE(INDEX(ISNUMBER(--MID(feed!N332,ROW($1:$5),1))*
ROW($1:$5),0),ROW($1:$5))+1,1)*10^ROW($1:$5)/10)</f>
        <v>1909</v>
      </c>
      <c r="O939">
        <f>SUMPRODUCT(MID(0&amp;feed!O332,LARGE(INDEX(ISNUMBER(--MID(feed!O332,ROW($1:$5),1))*
ROW($1:$5),0),ROW($1:$5))+1,1)*10^ROW($1:$5)/10)</f>
        <v>167</v>
      </c>
      <c r="P939" t="str">
        <f>feed!P332</f>
        <v>Untapped</v>
      </c>
      <c r="Q939">
        <f>IF(P939=0,40, IF(P939="Depleted",0, IF(P939="Near Depletion",10, IF(P939="Plentiful",70, IF(P939="Untapped",90,"Error")))))</f>
        <v>90</v>
      </c>
      <c r="R939" t="str">
        <f>feed!Q332</f>
        <v>Small</v>
      </c>
      <c r="S939">
        <f>IF(R939="None",0, IF(R939="Meagre",1.5, IF(R939="Small",3, IF(R939="Mediocre",4.5, IF(R939="Somewhat Large",6, IF(R939="Large",7.5, IF(R939="Powerful",9, IF(R939="Very Powerful",10,"Error"))))))))</f>
        <v>3</v>
      </c>
      <c r="T939" t="str">
        <f>feed!R332</f>
        <v>China</v>
      </c>
      <c r="U939" t="str">
        <f>feed!S332</f>
        <v>Neutral</v>
      </c>
      <c r="V939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7591</v>
      </c>
      <c r="W939" t="str">
        <f>feed!U332</f>
        <v>http://blocgame.com/stats.php?id=60828</v>
      </c>
      <c r="X939" s="4">
        <f>SUMPRODUCT(MID(0&amp;feed!V332,LARGE(INDEX(ISNUMBER(--MID(feed!V332,ROW($1:$5),1))*
ROW($1:$5),0),ROW($1:$5))+1,1)*10^ROW($1:$5)/10)</f>
        <v>0</v>
      </c>
      <c r="Y939">
        <f>feed!W332</f>
        <v>0</v>
      </c>
      <c r="Z939" s="4">
        <f>V939-H939*750-K939*375-L939*375</f>
        <v>4591</v>
      </c>
      <c r="AA939" s="8">
        <f>V939/N939</f>
        <v>3.9764274489261395</v>
      </c>
      <c r="AB939" s="4">
        <f>N939/6</f>
        <v>318.16666666666669</v>
      </c>
      <c r="AC939" s="4">
        <f>V939/6</f>
        <v>1265.1666666666667</v>
      </c>
    </row>
    <row r="940" spans="1:29" hidden="1" x14ac:dyDescent="0.25">
      <c r="A940" t="str">
        <f>feed!A1082</f>
        <v>Morcï¿½o</v>
      </c>
      <c r="B940" t="str">
        <f>feed!B1082</f>
        <v>milhazes</v>
      </c>
      <c r="C940">
        <f>feed!C1082</f>
        <v>0</v>
      </c>
      <c r="D940">
        <f>SUMPRODUCT(MID(0&amp;feed!D1082,LARGE(INDEX(ISNUMBER(--MID(feed!D1082,ROW($1:$19),1))*
ROW($1:$19),0),ROW($1:$19))+1,1)*10^ROW($1:$19)/10)</f>
        <v>25</v>
      </c>
      <c r="E940">
        <f>SUMPRODUCT(MID(0&amp;feed!E1082,LARGE(INDEX(ISNUMBER(--MID(feed!E1082,ROW($1:$19),1))*
ROW($1:$19),0),ROW($1:$19))+1,1)*10^ROW($1:$19)/10)</f>
        <v>0</v>
      </c>
      <c r="F940" t="str">
        <f>feed!F1082</f>
        <v>First World War surplus</v>
      </c>
      <c r="G940" t="str">
        <f>feed!G1082</f>
        <v>Angelic</v>
      </c>
      <c r="H940">
        <f>SUMPRODUCT(MID(0&amp;feed!H1082,LARGE(INDEX(ISNUMBER(--MID(feed!H1082,ROW($1:$19),1))*
ROW($1:$19),0),ROW($1:$19))+1,1)*10^ROW($1:$19)/10)</f>
        <v>0</v>
      </c>
      <c r="I940" t="str">
        <f>feed!I1082</f>
        <v>Elite</v>
      </c>
      <c r="J940">
        <f>SUMPRODUCT(MID(0&amp;feed!J1082,LARGE(INDEX(ISNUMBER(--MID(feed!J1082,ROW($1:$19),1))*
ROW($1:$19),0),ROW($1:$19))+1,1)*10^ROW($1:$19)/10)</f>
        <v>93</v>
      </c>
      <c r="K940">
        <f>SUMPRODUCT(MID(0&amp;feed!K1082,LARGE(INDEX(ISNUMBER(--MID(feed!K1082,ROW($1:$19),1))*
ROW($1:$19),0),ROW($1:$19))+1,1)*10^ROW($1:$19)/10)</f>
        <v>2</v>
      </c>
      <c r="L940">
        <f>SUMPRODUCT(MID(0&amp;feed!L1082,LARGE(INDEX(ISNUMBER(--MID(feed!L1082,ROW($1:$19),1))*
ROW($1:$19),0),ROW($1:$19))+1,1)*10^ROW($1:$19)/10)</f>
        <v>0</v>
      </c>
      <c r="M940" t="str">
        <f>feed!M1082</f>
        <v>Free Market</v>
      </c>
      <c r="N940">
        <f>SUMPRODUCT(MID(0&amp;feed!N1082,LARGE(INDEX(ISNUMBER(--MID(feed!N1082,ROW($1:$5),1))*
ROW($1:$5),0),ROW($1:$5))+1,1)*10^ROW($1:$5)/10)</f>
        <v>324</v>
      </c>
      <c r="O940">
        <f>SUMPRODUCT(MID(0&amp;feed!O1082,LARGE(INDEX(ISNUMBER(--MID(feed!O1082,ROW($1:$5),1))*
ROW($1:$5),0),ROW($1:$5))+1,1)*10^ROW($1:$5)/10)</f>
        <v>0</v>
      </c>
      <c r="P940" t="str">
        <f>feed!P1082</f>
        <v>Untapped</v>
      </c>
      <c r="Q940">
        <f>IF(P940=0,40, IF(P940="Depleted",0, IF(P940="Near Depletion",10, IF(P940="Plentiful",70, IF(P940="Untapped",90,"Error")))))</f>
        <v>90</v>
      </c>
      <c r="R940" t="str">
        <f>feed!Q1082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feed!R1082</f>
        <v>West Africa</v>
      </c>
      <c r="U940" t="str">
        <f>feed!S1082</f>
        <v>Neutral</v>
      </c>
      <c r="V940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940" t="str">
        <f>feed!U1082</f>
        <v>http://blocgame.com/stats.php?id=65617</v>
      </c>
      <c r="X940" s="4">
        <f>SUMPRODUCT(MID(0&amp;feed!V1082,LARGE(INDEX(ISNUMBER(--MID(feed!V1082,ROW($1:$5),1))*
ROW($1:$5),0),ROW($1:$5))+1,1)*10^ROW($1:$5)/10)</f>
        <v>0</v>
      </c>
      <c r="Y940">
        <f>feed!W1082</f>
        <v>0</v>
      </c>
      <c r="Z940" s="4">
        <f>V940-H940*750-K940*375-L940*375</f>
        <v>19250</v>
      </c>
      <c r="AA940" s="8">
        <f>V940/N940</f>
        <v>61.728395061728392</v>
      </c>
      <c r="AB940" s="4">
        <f>N940/6</f>
        <v>54</v>
      </c>
      <c r="AC940" s="4">
        <f>V940/6</f>
        <v>3333.3333333333335</v>
      </c>
    </row>
    <row r="941" spans="1:29" hidden="1" x14ac:dyDescent="0.25">
      <c r="A941" t="str">
        <f>feed!A732</f>
        <v>NiGhTsLaYeR</v>
      </c>
      <c r="B941" t="str">
        <f>feed!B732</f>
        <v>NiGhTsLaYeR</v>
      </c>
      <c r="C941">
        <f>feed!C732</f>
        <v>0</v>
      </c>
      <c r="D941">
        <f>SUMPRODUCT(MID(0&amp;feed!D732,LARGE(INDEX(ISNUMBER(--MID(feed!D732,ROW($1:$19),1))*
ROW($1:$19),0),ROW($1:$19))+1,1)*10^ROW($1:$19)/10)</f>
        <v>5</v>
      </c>
      <c r="E941">
        <f>SUMPRODUCT(MID(0&amp;feed!E732,LARGE(INDEX(ISNUMBER(--MID(feed!E732,ROW($1:$19),1))*
ROW($1:$19),0),ROW($1:$19))+1,1)*10^ROW($1:$19)/10)</f>
        <v>0</v>
      </c>
      <c r="F941" t="str">
        <f>feed!F732</f>
        <v>First World War surplus</v>
      </c>
      <c r="G941" t="str">
        <f>feed!G732</f>
        <v>Nice</v>
      </c>
      <c r="H941">
        <f>SUMPRODUCT(MID(0&amp;feed!H732,LARGE(INDEX(ISNUMBER(--MID(feed!H732,ROW($1:$19),1))*
ROW($1:$19),0),ROW($1:$19))+1,1)*10^ROW($1:$19)/10)</f>
        <v>0</v>
      </c>
      <c r="I941" t="str">
        <f>feed!I732</f>
        <v>Undisciplined Rabble</v>
      </c>
      <c r="J941">
        <f>SUMPRODUCT(MID(0&amp;feed!J732,LARGE(INDEX(ISNUMBER(--MID(feed!J732,ROW($1:$19),1))*
ROW($1:$19),0),ROW($1:$19))+1,1)*10^ROW($1:$19)/10)</f>
        <v>93</v>
      </c>
      <c r="K941">
        <f>SUMPRODUCT(MID(0&amp;feed!K732,LARGE(INDEX(ISNUMBER(--MID(feed!K732,ROW($1:$19),1))*
ROW($1:$19),0),ROW($1:$19))+1,1)*10^ROW($1:$19)/10)</f>
        <v>3</v>
      </c>
      <c r="L941">
        <f>SUMPRODUCT(MID(0&amp;feed!L732,LARGE(INDEX(ISNUMBER(--MID(feed!L732,ROW($1:$19),1))*
ROW($1:$19),0),ROW($1:$19))+1,1)*10^ROW($1:$19)/10)</f>
        <v>1</v>
      </c>
      <c r="M941" t="str">
        <f>feed!M732</f>
        <v>Mixed Economy</v>
      </c>
      <c r="N941">
        <f>SUMPRODUCT(MID(0&amp;feed!N732,LARGE(INDEX(ISNUMBER(--MID(feed!N732,ROW($1:$5),1))*
ROW($1:$5),0),ROW($1:$5))+1,1)*10^ROW($1:$5)/10)</f>
        <v>733</v>
      </c>
      <c r="O941">
        <f>SUMPRODUCT(MID(0&amp;feed!O732,LARGE(INDEX(ISNUMBER(--MID(feed!O732,ROW($1:$5),1))*
ROW($1:$5),0),ROW($1:$5))+1,1)*10^ROW($1:$5)/10)</f>
        <v>1</v>
      </c>
      <c r="P941" t="str">
        <f>feed!P732</f>
        <v>Untapped</v>
      </c>
      <c r="Q941">
        <f>IF(P941=0,40, IF(P941="Depleted",0, IF(P941="Near Depletion",10, IF(P941="Plentiful",70, IF(P941="Untapped",90,"Error")))))</f>
        <v>90</v>
      </c>
      <c r="R941" t="str">
        <f>feed!Q732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feed!R732</f>
        <v>China</v>
      </c>
      <c r="U941" t="str">
        <f>feed!S732</f>
        <v>Neutral</v>
      </c>
      <c r="V941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16246</v>
      </c>
      <c r="W941" t="str">
        <f>feed!U732</f>
        <v>http://blocgame.com/stats.php?id=65040</v>
      </c>
      <c r="X941" s="4">
        <f>SUMPRODUCT(MID(0&amp;feed!V732,LARGE(INDEX(ISNUMBER(--MID(feed!V732,ROW($1:$5),1))*
ROW($1:$5),0),ROW($1:$5))+1,1)*10^ROW($1:$5)/10)</f>
        <v>0</v>
      </c>
      <c r="Y941">
        <f>feed!W732</f>
        <v>0</v>
      </c>
      <c r="Z941" s="4">
        <f>V941-H941*750-K941*375-L941*375</f>
        <v>14746</v>
      </c>
      <c r="AA941" s="8">
        <f>V941/N941</f>
        <v>22.163710777626193</v>
      </c>
      <c r="AB941" s="4">
        <f>N941/6</f>
        <v>122.16666666666667</v>
      </c>
      <c r="AC941" s="4">
        <f>V941/6</f>
        <v>2707.6666666666665</v>
      </c>
    </row>
    <row r="942" spans="1:29" hidden="1" x14ac:dyDescent="0.25">
      <c r="A942" t="str">
        <f>feed!A1119</f>
        <v>OBclarks</v>
      </c>
      <c r="B942" t="str">
        <f>feed!B1119</f>
        <v>ob2231</v>
      </c>
      <c r="C942">
        <f>feed!C1119</f>
        <v>0</v>
      </c>
      <c r="D942">
        <f>SUMPRODUCT(MID(0&amp;feed!D1119,LARGE(INDEX(ISNUMBER(--MID(feed!D1119,ROW($1:$19),1))*
ROW($1:$19),0),ROW($1:$19))+1,1)*10^ROW($1:$19)/10)</f>
        <v>25</v>
      </c>
      <c r="E942">
        <f>SUMPRODUCT(MID(0&amp;feed!E1119,LARGE(INDEX(ISNUMBER(--MID(feed!E1119,ROW($1:$19),1))*
ROW($1:$19),0),ROW($1:$19))+1,1)*10^ROW($1:$19)/10)</f>
        <v>0</v>
      </c>
      <c r="F942" t="str">
        <f>feed!F1119</f>
        <v>First World War surplus</v>
      </c>
      <c r="G942" t="str">
        <f>feed!G1119</f>
        <v>Angelic</v>
      </c>
      <c r="H942">
        <f>SUMPRODUCT(MID(0&amp;feed!H1119,LARGE(INDEX(ISNUMBER(--MID(feed!H1119,ROW($1:$19),1))*
ROW($1:$19),0),ROW($1:$19))+1,1)*10^ROW($1:$19)/10)</f>
        <v>0</v>
      </c>
      <c r="I942" t="str">
        <f>feed!I1119</f>
        <v>Elite</v>
      </c>
      <c r="J942">
        <f>SUMPRODUCT(MID(0&amp;feed!J1119,LARGE(INDEX(ISNUMBER(--MID(feed!J1119,ROW($1:$19),1))*
ROW($1:$19),0),ROW($1:$19))+1,1)*10^ROW($1:$19)/10)</f>
        <v>92</v>
      </c>
      <c r="K942">
        <f>SUMPRODUCT(MID(0&amp;feed!K1119,LARGE(INDEX(ISNUMBER(--MID(feed!K1119,ROW($1:$19),1))*
ROW($1:$19),0),ROW($1:$19))+1,1)*10^ROW($1:$19)/10)</f>
        <v>3</v>
      </c>
      <c r="L942">
        <f>SUMPRODUCT(MID(0&amp;feed!L1119,LARGE(INDEX(ISNUMBER(--MID(feed!L1119,ROW($1:$19),1))*
ROW($1:$19),0),ROW($1:$19))+1,1)*10^ROW($1:$19)/10)</f>
        <v>0</v>
      </c>
      <c r="M942" t="str">
        <f>feed!M1119</f>
        <v>Mixed Economy</v>
      </c>
      <c r="N942">
        <f>SUMPRODUCT(MID(0&amp;feed!N1119,LARGE(INDEX(ISNUMBER(--MID(feed!N1119,ROW($1:$5),1))*
ROW($1:$5),0),ROW($1:$5))+1,1)*10^ROW($1:$5)/10)</f>
        <v>314</v>
      </c>
      <c r="O942">
        <f>SUMPRODUCT(MID(0&amp;feed!O1119,LARGE(INDEX(ISNUMBER(--MID(feed!O1119,ROW($1:$5),1))*
ROW($1:$5),0),ROW($1:$5))+1,1)*10^ROW($1:$5)/10)</f>
        <v>0</v>
      </c>
      <c r="P942" t="str">
        <f>feed!P1119</f>
        <v>Untapped</v>
      </c>
      <c r="Q942">
        <f>IF(P942=0,40, IF(P942="Depleted",0, IF(P942="Near Depletion",10, IF(P942="Plentiful",70, IF(P942="Untapped",90,"Error")))))</f>
        <v>90</v>
      </c>
      <c r="R942" t="str">
        <f>feed!Q1119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feed!R1119</f>
        <v>East Indies</v>
      </c>
      <c r="U942" t="str">
        <f>feed!S1119</f>
        <v>United States</v>
      </c>
      <c r="V94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942" t="str">
        <f>feed!U1119</f>
        <v>http://blocgame.com/stats.php?id=65618</v>
      </c>
      <c r="X942" s="4">
        <f>SUMPRODUCT(MID(0&amp;feed!V1119,LARGE(INDEX(ISNUMBER(--MID(feed!V1119,ROW($1:$5),1))*
ROW($1:$5),0),ROW($1:$5))+1,1)*10^ROW($1:$5)/10)</f>
        <v>0</v>
      </c>
      <c r="Y942">
        <f>feed!W1119</f>
        <v>0</v>
      </c>
      <c r="Z942" s="4">
        <f>V942-H942*750-K942*375-L942*375</f>
        <v>18875</v>
      </c>
      <c r="AA942" s="8">
        <f>V942/N942</f>
        <v>63.694267515923563</v>
      </c>
      <c r="AB942" s="4">
        <f>N942/6</f>
        <v>52.333333333333336</v>
      </c>
      <c r="AC942" s="4">
        <f>V942/6</f>
        <v>3333.3333333333335</v>
      </c>
    </row>
    <row r="943" spans="1:29" hidden="1" x14ac:dyDescent="0.25">
      <c r="A943" t="str">
        <f>feed!A1048</f>
        <v>Macadonia</v>
      </c>
      <c r="B943" t="str">
        <f>feed!B1048</f>
        <v>Bigmac4261</v>
      </c>
      <c r="C943">
        <f>feed!C1048</f>
        <v>0</v>
      </c>
      <c r="D943">
        <f>SUMPRODUCT(MID(0&amp;feed!D1048,LARGE(INDEX(ISNUMBER(--MID(feed!D1048,ROW($1:$19),1))*
ROW($1:$19),0),ROW($1:$19))+1,1)*10^ROW($1:$19)/10)</f>
        <v>20</v>
      </c>
      <c r="E943">
        <f>SUMPRODUCT(MID(0&amp;feed!E1048,LARGE(INDEX(ISNUMBER(--MID(feed!E1048,ROW($1:$19),1))*
ROW($1:$19),0),ROW($1:$19))+1,1)*10^ROW($1:$19)/10)</f>
        <v>0</v>
      </c>
      <c r="F943" t="str">
        <f>feed!F1048</f>
        <v>Finest of the 19th century</v>
      </c>
      <c r="G943" t="str">
        <f>feed!G1048</f>
        <v>Angelic</v>
      </c>
      <c r="H943">
        <f>SUMPRODUCT(MID(0&amp;feed!H1048,LARGE(INDEX(ISNUMBER(--MID(feed!H1048,ROW($1:$19),1))*
ROW($1:$19),0),ROW($1:$19))+1,1)*10^ROW($1:$19)/10)</f>
        <v>0</v>
      </c>
      <c r="I943" t="str">
        <f>feed!I1048</f>
        <v>Standard</v>
      </c>
      <c r="J943">
        <f>SUMPRODUCT(MID(0&amp;feed!J1048,LARGE(INDEX(ISNUMBER(--MID(feed!J1048,ROW($1:$19),1))*
ROW($1:$19),0),ROW($1:$19))+1,1)*10^ROW($1:$19)/10)</f>
        <v>91</v>
      </c>
      <c r="K943">
        <f>SUMPRODUCT(MID(0&amp;feed!K1048,LARGE(INDEX(ISNUMBER(--MID(feed!K1048,ROW($1:$19),1))*
ROW($1:$19),0),ROW($1:$19))+1,1)*10^ROW($1:$19)/10)</f>
        <v>2</v>
      </c>
      <c r="L943">
        <f>SUMPRODUCT(MID(0&amp;feed!L1048,LARGE(INDEX(ISNUMBER(--MID(feed!L1048,ROW($1:$19),1))*
ROW($1:$19),0),ROW($1:$19))+1,1)*10^ROW($1:$19)/10)</f>
        <v>0</v>
      </c>
      <c r="M943" t="str">
        <f>feed!M1048</f>
        <v>Free Market</v>
      </c>
      <c r="N943">
        <f>SUMPRODUCT(MID(0&amp;feed!N1048,LARGE(INDEX(ISNUMBER(--MID(feed!N1048,ROW($1:$5),1))*
ROW($1:$5),0),ROW($1:$5))+1,1)*10^ROW($1:$5)/10)</f>
        <v>334</v>
      </c>
      <c r="O943">
        <f>SUMPRODUCT(MID(0&amp;feed!O1048,LARGE(INDEX(ISNUMBER(--MID(feed!O1048,ROW($1:$5),1))*
ROW($1:$5),0),ROW($1:$5))+1,1)*10^ROW($1:$5)/10)</f>
        <v>0</v>
      </c>
      <c r="P943" t="str">
        <f>feed!P1048</f>
        <v>Untapped</v>
      </c>
      <c r="Q943">
        <f>IF(P943=0,40, IF(P943="Depleted",0, IF(P943="Near Depletion",10, IF(P943="Plentiful",70, IF(P943="Untapped",90,"Error")))))</f>
        <v>90</v>
      </c>
      <c r="R943" t="str">
        <f>feed!Q1048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feed!R1048</f>
        <v>Atlas</v>
      </c>
      <c r="U943" t="str">
        <f>feed!S1048</f>
        <v>Neutral</v>
      </c>
      <c r="V943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943" t="str">
        <f>feed!U1048</f>
        <v>http://blocgame.com/stats.php?id=65619</v>
      </c>
      <c r="X943" s="4">
        <f>SUMPRODUCT(MID(0&amp;feed!V1048,LARGE(INDEX(ISNUMBER(--MID(feed!V1048,ROW($1:$5),1))*
ROW($1:$5),0),ROW($1:$5))+1,1)*10^ROW($1:$5)/10)</f>
        <v>0</v>
      </c>
      <c r="Y943">
        <f>feed!W1048</f>
        <v>0</v>
      </c>
      <c r="Z943" s="4">
        <f>V943-H943*750-K943*375-L943*375</f>
        <v>19250</v>
      </c>
      <c r="AA943" s="8">
        <f>V943/N943</f>
        <v>59.880239520958085</v>
      </c>
      <c r="AB943" s="4">
        <f>N943/6</f>
        <v>55.666666666666664</v>
      </c>
      <c r="AC943" s="4">
        <f>V943/6</f>
        <v>3333.3333333333335</v>
      </c>
    </row>
    <row r="944" spans="1:29" hidden="1" x14ac:dyDescent="0.25">
      <c r="A944" t="str">
        <f>feed!A1049</f>
        <v>Sint-Manuel</v>
      </c>
      <c r="B944" t="str">
        <f>feed!B1049</f>
        <v>delaijah</v>
      </c>
      <c r="C944">
        <f>feed!C1049</f>
        <v>0</v>
      </c>
      <c r="D944">
        <f>SUMPRODUCT(MID(0&amp;feed!D1049,LARGE(INDEX(ISNUMBER(--MID(feed!D1049,ROW($1:$19),1))*
ROW($1:$19),0),ROW($1:$19))+1,1)*10^ROW($1:$19)/10)</f>
        <v>20</v>
      </c>
      <c r="E944">
        <f>SUMPRODUCT(MID(0&amp;feed!E1049,LARGE(INDEX(ISNUMBER(--MID(feed!E1049,ROW($1:$19),1))*
ROW($1:$19),0),ROW($1:$19))+1,1)*10^ROW($1:$19)/10)</f>
        <v>0</v>
      </c>
      <c r="F944" t="str">
        <f>feed!F1049</f>
        <v>Finest of the 19th century</v>
      </c>
      <c r="G944" t="str">
        <f>feed!G1049</f>
        <v>Angelic</v>
      </c>
      <c r="H944">
        <f>SUMPRODUCT(MID(0&amp;feed!H1049,LARGE(INDEX(ISNUMBER(--MID(feed!H1049,ROW($1:$19),1))*
ROW($1:$19),0),ROW($1:$19))+1,1)*10^ROW($1:$19)/10)</f>
        <v>0</v>
      </c>
      <c r="I944" t="str">
        <f>feed!I1049</f>
        <v>Standard</v>
      </c>
      <c r="J944">
        <f>SUMPRODUCT(MID(0&amp;feed!J1049,LARGE(INDEX(ISNUMBER(--MID(feed!J1049,ROW($1:$19),1))*
ROW($1:$19),0),ROW($1:$19))+1,1)*10^ROW($1:$19)/10)</f>
        <v>91</v>
      </c>
      <c r="K944">
        <f>SUMPRODUCT(MID(0&amp;feed!K1049,LARGE(INDEX(ISNUMBER(--MID(feed!K1049,ROW($1:$19),1))*
ROW($1:$19),0),ROW($1:$19))+1,1)*10^ROW($1:$19)/10)</f>
        <v>2</v>
      </c>
      <c r="L944">
        <f>SUMPRODUCT(MID(0&amp;feed!L1049,LARGE(INDEX(ISNUMBER(--MID(feed!L1049,ROW($1:$19),1))*
ROW($1:$19),0),ROW($1:$19))+1,1)*10^ROW($1:$19)/10)</f>
        <v>0</v>
      </c>
      <c r="M944" t="str">
        <f>feed!M1049</f>
        <v>Central Planning</v>
      </c>
      <c r="N944">
        <f>SUMPRODUCT(MID(0&amp;feed!N1049,LARGE(INDEX(ISNUMBER(--MID(feed!N1049,ROW($1:$5),1))*
ROW($1:$5),0),ROW($1:$5))+1,1)*10^ROW($1:$5)/10)</f>
        <v>334</v>
      </c>
      <c r="O944">
        <f>SUMPRODUCT(MID(0&amp;feed!O1049,LARGE(INDEX(ISNUMBER(--MID(feed!O1049,ROW($1:$5),1))*
ROW($1:$5),0),ROW($1:$5))+1,1)*10^ROW($1:$5)/10)</f>
        <v>0</v>
      </c>
      <c r="P944" t="str">
        <f>feed!P1049</f>
        <v>Untapped</v>
      </c>
      <c r="Q944">
        <f>IF(P944=0,40, IF(P944="Depleted",0, IF(P944="Near Depletion",10, IF(P944="Plentiful",70, IF(P944="Untapped",90,"Error")))))</f>
        <v>90</v>
      </c>
      <c r="R944" t="str">
        <f>feed!Q1049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feed!R1049</f>
        <v>Caribbean</v>
      </c>
      <c r="U944" t="str">
        <f>feed!S1049</f>
        <v>Neutral</v>
      </c>
      <c r="V944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944" t="str">
        <f>feed!U1049</f>
        <v>http://blocgame.com/stats.php?id=65620</v>
      </c>
      <c r="X944" s="4">
        <f>SUMPRODUCT(MID(0&amp;feed!V1049,LARGE(INDEX(ISNUMBER(--MID(feed!V1049,ROW($1:$5),1))*
ROW($1:$5),0),ROW($1:$5))+1,1)*10^ROW($1:$5)/10)</f>
        <v>0</v>
      </c>
      <c r="Y944">
        <f>feed!W1049</f>
        <v>0</v>
      </c>
      <c r="Z944" s="4">
        <f>V944-H944*750-K944*375-L944*375</f>
        <v>19250</v>
      </c>
      <c r="AA944" s="8">
        <f>V944/N944</f>
        <v>59.880239520958085</v>
      </c>
      <c r="AB944" s="4">
        <f>N944/6</f>
        <v>55.666666666666664</v>
      </c>
      <c r="AC944" s="4">
        <f>V944/6</f>
        <v>3333.3333333333335</v>
      </c>
    </row>
    <row r="945" spans="1:31" hidden="1" x14ac:dyDescent="0.25">
      <c r="A945" t="str">
        <f>feed!A1025</f>
        <v>Pluto</v>
      </c>
      <c r="B945" t="str">
        <f>feed!B1025</f>
        <v>Sebastianpeter</v>
      </c>
      <c r="C945">
        <f>feed!C1025</f>
        <v>0</v>
      </c>
      <c r="D945">
        <f>SUMPRODUCT(MID(0&amp;feed!D1025,LARGE(INDEX(ISNUMBER(--MID(feed!D1025,ROW($1:$19),1))*
ROW($1:$19),0),ROW($1:$19))+1,1)*10^ROW($1:$19)/10)</f>
        <v>25</v>
      </c>
      <c r="E945">
        <f>SUMPRODUCT(MID(0&amp;feed!E1025,LARGE(INDEX(ISNUMBER(--MID(feed!E1025,ROW($1:$19),1))*
ROW($1:$19),0),ROW($1:$19))+1,1)*10^ROW($1:$19)/10)</f>
        <v>0</v>
      </c>
      <c r="F945" t="str">
        <f>feed!F1025</f>
        <v>Finest of the 19th century</v>
      </c>
      <c r="G945" t="str">
        <f>feed!G1025</f>
        <v>Gandhi-like</v>
      </c>
      <c r="H945">
        <f>SUMPRODUCT(MID(0&amp;feed!H1025,LARGE(INDEX(ISNUMBER(--MID(feed!H1025,ROW($1:$19),1))*
ROW($1:$19),0),ROW($1:$19))+1,1)*10^ROW($1:$19)/10)</f>
        <v>0</v>
      </c>
      <c r="I945" t="str">
        <f>feed!I1025</f>
        <v>Standard</v>
      </c>
      <c r="J945">
        <f>SUMPRODUCT(MID(0&amp;feed!J1025,LARGE(INDEX(ISNUMBER(--MID(feed!J1025,ROW($1:$19),1))*
ROW($1:$19),0),ROW($1:$19))+1,1)*10^ROW($1:$19)/10)</f>
        <v>91</v>
      </c>
      <c r="K945">
        <f>SUMPRODUCT(MID(0&amp;feed!K1025,LARGE(INDEX(ISNUMBER(--MID(feed!K1025,ROW($1:$19),1))*
ROW($1:$19),0),ROW($1:$19))+1,1)*10^ROW($1:$19)/10)</f>
        <v>2</v>
      </c>
      <c r="L945">
        <f>SUMPRODUCT(MID(0&amp;feed!L1025,LARGE(INDEX(ISNUMBER(--MID(feed!L1025,ROW($1:$19),1))*
ROW($1:$19),0),ROW($1:$19))+1,1)*10^ROW($1:$19)/10)</f>
        <v>1</v>
      </c>
      <c r="M945" t="str">
        <f>feed!M1025</f>
        <v>Central Planning</v>
      </c>
      <c r="N945">
        <f>SUMPRODUCT(MID(0&amp;feed!N1025,LARGE(INDEX(ISNUMBER(--MID(feed!N1025,ROW($1:$5),1))*
ROW($1:$5),0),ROW($1:$5))+1,1)*10^ROW($1:$5)/10)</f>
        <v>348</v>
      </c>
      <c r="O945">
        <f>SUMPRODUCT(MID(0&amp;feed!O1025,LARGE(INDEX(ISNUMBER(--MID(feed!O1025,ROW($1:$5),1))*
ROW($1:$5),0),ROW($1:$5))+1,1)*10^ROW($1:$5)/10)</f>
        <v>217</v>
      </c>
      <c r="P945" t="str">
        <f>feed!P1025</f>
        <v>Untapped</v>
      </c>
      <c r="Q945">
        <f>IF(P945=0,40, IF(P945="Depleted",0, IF(P945="Near Depletion",10, IF(P945="Plentiful",70, IF(P945="Untapped",90,"Error")))))</f>
        <v>90</v>
      </c>
      <c r="R945" t="str">
        <f>feed!Q1025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feed!R1025</f>
        <v>West Africa</v>
      </c>
      <c r="U945" t="str">
        <f>feed!S1025</f>
        <v>Soviet Union</v>
      </c>
      <c r="V94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945" t="str">
        <f>feed!U1025</f>
        <v>http://blocgame.com/stats.php?id=52329</v>
      </c>
      <c r="X945" s="4">
        <f>SUMPRODUCT(MID(0&amp;feed!V1025,LARGE(INDEX(ISNUMBER(--MID(feed!V1025,ROW($1:$5),1))*
ROW($1:$5),0),ROW($1:$5))+1,1)*10^ROW($1:$5)/10)</f>
        <v>0</v>
      </c>
      <c r="Y945">
        <f>feed!W1025</f>
        <v>0</v>
      </c>
      <c r="Z945" s="4">
        <f>V945-H945*750-K945*375-L945*375</f>
        <v>18875</v>
      </c>
      <c r="AA945" s="8">
        <f>V945/N945</f>
        <v>57.47126436781609</v>
      </c>
      <c r="AB945" s="4">
        <f>N945/6</f>
        <v>58</v>
      </c>
      <c r="AC945" s="4">
        <f>V945/6</f>
        <v>3333.3333333333335</v>
      </c>
      <c r="AD945" s="4"/>
      <c r="AE945" s="4"/>
    </row>
    <row r="946" spans="1:31" hidden="1" x14ac:dyDescent="0.25">
      <c r="A946" t="str">
        <f>feed!A1050</f>
        <v>HSAS</v>
      </c>
      <c r="B946" t="str">
        <f>feed!B1050</f>
        <v>megadog123</v>
      </c>
      <c r="C946">
        <f>feed!C1050</f>
        <v>0</v>
      </c>
      <c r="D946">
        <f>SUMPRODUCT(MID(0&amp;feed!D1050,LARGE(INDEX(ISNUMBER(--MID(feed!D1050,ROW($1:$19),1))*
ROW($1:$19),0),ROW($1:$19))+1,1)*10^ROW($1:$19)/10)</f>
        <v>20</v>
      </c>
      <c r="E946">
        <f>SUMPRODUCT(MID(0&amp;feed!E1050,LARGE(INDEX(ISNUMBER(--MID(feed!E1050,ROW($1:$19),1))*
ROW($1:$19),0),ROW($1:$19))+1,1)*10^ROW($1:$19)/10)</f>
        <v>0</v>
      </c>
      <c r="F946" t="str">
        <f>feed!F1050</f>
        <v>Finest of the 19th century</v>
      </c>
      <c r="G946" t="str">
        <f>feed!G1050</f>
        <v>Angelic</v>
      </c>
      <c r="H946">
        <f>SUMPRODUCT(MID(0&amp;feed!H1050,LARGE(INDEX(ISNUMBER(--MID(feed!H1050,ROW($1:$19),1))*
ROW($1:$19),0),ROW($1:$19))+1,1)*10^ROW($1:$19)/10)</f>
        <v>0</v>
      </c>
      <c r="I946" t="str">
        <f>feed!I1050</f>
        <v>Standard</v>
      </c>
      <c r="J946">
        <f>SUMPRODUCT(MID(0&amp;feed!J1050,LARGE(INDEX(ISNUMBER(--MID(feed!J1050,ROW($1:$19),1))*
ROW($1:$19),0),ROW($1:$19))+1,1)*10^ROW($1:$19)/10)</f>
        <v>89</v>
      </c>
      <c r="K946">
        <f>SUMPRODUCT(MID(0&amp;feed!K1050,LARGE(INDEX(ISNUMBER(--MID(feed!K1050,ROW($1:$19),1))*
ROW($1:$19),0),ROW($1:$19))+1,1)*10^ROW($1:$19)/10)</f>
        <v>2</v>
      </c>
      <c r="L946">
        <f>SUMPRODUCT(MID(0&amp;feed!L1050,LARGE(INDEX(ISNUMBER(--MID(feed!L1050,ROW($1:$19),1))*
ROW($1:$19),0),ROW($1:$19))+1,1)*10^ROW($1:$19)/10)</f>
        <v>0</v>
      </c>
      <c r="M946" t="str">
        <f>feed!M1050</f>
        <v>Free Market</v>
      </c>
      <c r="N946">
        <f>SUMPRODUCT(MID(0&amp;feed!N1050,LARGE(INDEX(ISNUMBER(--MID(feed!N1050,ROW($1:$5),1))*
ROW($1:$5),0),ROW($1:$5))+1,1)*10^ROW($1:$5)/10)</f>
        <v>334</v>
      </c>
      <c r="O946">
        <f>SUMPRODUCT(MID(0&amp;feed!O1050,LARGE(INDEX(ISNUMBER(--MID(feed!O1050,ROW($1:$5),1))*
ROW($1:$5),0),ROW($1:$5))+1,1)*10^ROW($1:$5)/10)</f>
        <v>0</v>
      </c>
      <c r="P946" t="str">
        <f>feed!P1050</f>
        <v>Untapped</v>
      </c>
      <c r="Q946">
        <f>IF(P946=0,40, IF(P946="Depleted",0, IF(P946="Near Depletion",10, IF(P946="Plentiful",70, IF(P946="Untapped",90,"Error")))))</f>
        <v>90</v>
      </c>
      <c r="R946" t="str">
        <f>feed!Q1050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feed!R1050</f>
        <v>Amazonia</v>
      </c>
      <c r="U946" t="str">
        <f>feed!S1050</f>
        <v>Neutral</v>
      </c>
      <c r="V946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946" t="str">
        <f>feed!U1050</f>
        <v>http://blocgame.com/stats.php?id=65624</v>
      </c>
      <c r="X946" s="4">
        <f>SUMPRODUCT(MID(0&amp;feed!V1050,LARGE(INDEX(ISNUMBER(--MID(feed!V1050,ROW($1:$5),1))*
ROW($1:$5),0),ROW($1:$5))+1,1)*10^ROW($1:$5)/10)</f>
        <v>0</v>
      </c>
      <c r="Y946">
        <f>feed!W1050</f>
        <v>0</v>
      </c>
      <c r="Z946" s="4">
        <f>V946-H946*750-K946*375-L946*375</f>
        <v>19250</v>
      </c>
      <c r="AA946" s="8">
        <f>V946/N946</f>
        <v>59.880239520958085</v>
      </c>
      <c r="AB946" s="4">
        <f>N946/6</f>
        <v>55.666666666666664</v>
      </c>
      <c r="AC946" s="4">
        <f>V946/6</f>
        <v>3333.3333333333335</v>
      </c>
    </row>
    <row r="947" spans="1:31" hidden="1" x14ac:dyDescent="0.25">
      <c r="A947" t="str">
        <f>feed!A1037</f>
        <v>Aseania</v>
      </c>
      <c r="B947" t="str">
        <f>feed!B1037</f>
        <v>Defiance</v>
      </c>
      <c r="C947">
        <f>feed!C1037</f>
        <v>0</v>
      </c>
      <c r="D947">
        <f>SUMPRODUCT(MID(0&amp;feed!D1037,LARGE(INDEX(ISNUMBER(--MID(feed!D1037,ROW($1:$19),1))*
ROW($1:$19),0),ROW($1:$19))+1,1)*10^ROW($1:$19)/10)</f>
        <v>20</v>
      </c>
      <c r="E947">
        <f>SUMPRODUCT(MID(0&amp;feed!E1037,LARGE(INDEX(ISNUMBER(--MID(feed!E1037,ROW($1:$19),1))*
ROW($1:$19),0),ROW($1:$19))+1,1)*10^ROW($1:$19)/10)</f>
        <v>0</v>
      </c>
      <c r="F947" t="str">
        <f>feed!F1037</f>
        <v>Finest of the 19th century</v>
      </c>
      <c r="G947" t="str">
        <f>feed!G1037</f>
        <v>Angelic</v>
      </c>
      <c r="H947">
        <f>SUMPRODUCT(MID(0&amp;feed!H1037,LARGE(INDEX(ISNUMBER(--MID(feed!H1037,ROW($1:$19),1))*
ROW($1:$19),0),ROW($1:$19))+1,1)*10^ROW($1:$19)/10)</f>
        <v>0</v>
      </c>
      <c r="I947" t="str">
        <f>feed!I1037</f>
        <v>Standard</v>
      </c>
      <c r="J947">
        <f>SUMPRODUCT(MID(0&amp;feed!J1037,LARGE(INDEX(ISNUMBER(--MID(feed!J1037,ROW($1:$19),1))*
ROW($1:$19),0),ROW($1:$19))+1,1)*10^ROW($1:$19)/10)</f>
        <v>89</v>
      </c>
      <c r="K947">
        <f>SUMPRODUCT(MID(0&amp;feed!K1037,LARGE(INDEX(ISNUMBER(--MID(feed!K1037,ROW($1:$19),1))*
ROW($1:$19),0),ROW($1:$19))+1,1)*10^ROW($1:$19)/10)</f>
        <v>2</v>
      </c>
      <c r="L947">
        <f>SUMPRODUCT(MID(0&amp;feed!L1037,LARGE(INDEX(ISNUMBER(--MID(feed!L1037,ROW($1:$19),1))*
ROW($1:$19),0),ROW($1:$19))+1,1)*10^ROW($1:$19)/10)</f>
        <v>0</v>
      </c>
      <c r="M947" t="str">
        <f>feed!M1037</f>
        <v>Free Market</v>
      </c>
      <c r="N947">
        <f>SUMPRODUCT(MID(0&amp;feed!N1037,LARGE(INDEX(ISNUMBER(--MID(feed!N1037,ROW($1:$5),1))*
ROW($1:$5),0),ROW($1:$5))+1,1)*10^ROW($1:$5)/10)</f>
        <v>340</v>
      </c>
      <c r="O947">
        <f>SUMPRODUCT(MID(0&amp;feed!O1037,LARGE(INDEX(ISNUMBER(--MID(feed!O1037,ROW($1:$5),1))*
ROW($1:$5),0),ROW($1:$5))+1,1)*10^ROW($1:$5)/10)</f>
        <v>0</v>
      </c>
      <c r="P947" t="str">
        <f>feed!P1037</f>
        <v>Untapped</v>
      </c>
      <c r="Q947">
        <f>IF(P947=0,40, IF(P947="Depleted",0, IF(P947="Near Depletion",10, IF(P947="Plentiful",70, IF(P947="Untapped",90,"Error")))))</f>
        <v>90</v>
      </c>
      <c r="R947" t="str">
        <f>feed!Q1037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feed!R1037</f>
        <v>East Indies</v>
      </c>
      <c r="U947" t="str">
        <f>feed!S1037</f>
        <v>Neutral</v>
      </c>
      <c r="V94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947" t="str">
        <f>feed!U1037</f>
        <v>http://blocgame.com/stats.php?id=65623</v>
      </c>
      <c r="X947" s="4">
        <f>SUMPRODUCT(MID(0&amp;feed!V1037,LARGE(INDEX(ISNUMBER(--MID(feed!V1037,ROW($1:$5),1))*
ROW($1:$5),0),ROW($1:$5))+1,1)*10^ROW($1:$5)/10)</f>
        <v>0</v>
      </c>
      <c r="Y947">
        <f>feed!W1037</f>
        <v>0</v>
      </c>
      <c r="Z947" s="4">
        <f>V947-H947*750-K947*375-L947*375</f>
        <v>19250</v>
      </c>
      <c r="AA947" s="8">
        <f>V947/N947</f>
        <v>58.823529411764703</v>
      </c>
      <c r="AB947" s="4">
        <f>N947/6</f>
        <v>56.666666666666664</v>
      </c>
      <c r="AC947" s="4">
        <f>V947/6</f>
        <v>3333.3333333333335</v>
      </c>
    </row>
    <row r="948" spans="1:31" hidden="1" x14ac:dyDescent="0.25">
      <c r="A948" t="str">
        <f>feed!A751</f>
        <v>Delos</v>
      </c>
      <c r="B948" t="str">
        <f>feed!B751</f>
        <v>Damocles</v>
      </c>
      <c r="C948" t="str">
        <f>feed!C751</f>
        <v>Che Guevara League</v>
      </c>
      <c r="D948">
        <f>SUMPRODUCT(MID(0&amp;feed!D751,LARGE(INDEX(ISNUMBER(--MID(feed!D751,ROW($1:$19),1))*
ROW($1:$19),0),ROW($1:$19))+1,1)*10^ROW($1:$19)/10)</f>
        <v>20</v>
      </c>
      <c r="E948">
        <f>SUMPRODUCT(MID(0&amp;feed!E751,LARGE(INDEX(ISNUMBER(--MID(feed!E751,ROW($1:$19),1))*
ROW($1:$19),0),ROW($1:$19))+1,1)*10^ROW($1:$19)/10)</f>
        <v>0</v>
      </c>
      <c r="F948" t="str">
        <f>feed!F751</f>
        <v>First World War surplus</v>
      </c>
      <c r="G948" t="str">
        <f>feed!G751</f>
        <v>Gandhi-like</v>
      </c>
      <c r="H948">
        <f>SUMPRODUCT(MID(0&amp;feed!H751,LARGE(INDEX(ISNUMBER(--MID(feed!H751,ROW($1:$19),1))*
ROW($1:$19),0),ROW($1:$19))+1,1)*10^ROW($1:$19)/10)</f>
        <v>0</v>
      </c>
      <c r="I948" t="str">
        <f>feed!I751</f>
        <v>Undisciplined Rabble</v>
      </c>
      <c r="J948">
        <f>SUMPRODUCT(MID(0&amp;feed!J751,LARGE(INDEX(ISNUMBER(--MID(feed!J751,ROW($1:$19),1))*
ROW($1:$19),0),ROW($1:$19))+1,1)*10^ROW($1:$19)/10)</f>
        <v>87</v>
      </c>
      <c r="K948">
        <f>SUMPRODUCT(MID(0&amp;feed!K751,LARGE(INDEX(ISNUMBER(--MID(feed!K751,ROW($1:$19),1))*
ROW($1:$19),0),ROW($1:$19))+1,1)*10^ROW($1:$19)/10)</f>
        <v>3</v>
      </c>
      <c r="L948">
        <f>SUMPRODUCT(MID(0&amp;feed!L751,LARGE(INDEX(ISNUMBER(--MID(feed!L751,ROW($1:$19),1))*
ROW($1:$19),0),ROW($1:$19))+1,1)*10^ROW($1:$19)/10)</f>
        <v>1</v>
      </c>
      <c r="M948" t="str">
        <f>feed!M751</f>
        <v>Central Planning</v>
      </c>
      <c r="N948">
        <f>SUMPRODUCT(MID(0&amp;feed!N751,LARGE(INDEX(ISNUMBER(--MID(feed!N751,ROW($1:$5),1))*
ROW($1:$5),0),ROW($1:$5))+1,1)*10^ROW($1:$5)/10)</f>
        <v>693</v>
      </c>
      <c r="O948">
        <f>SUMPRODUCT(MID(0&amp;feed!O751,LARGE(INDEX(ISNUMBER(--MID(feed!O751,ROW($1:$5),1))*
ROW($1:$5),0),ROW($1:$5))+1,1)*10^ROW($1:$5)/10)</f>
        <v>432</v>
      </c>
      <c r="P948" t="str">
        <f>feed!P751</f>
        <v>Untapped</v>
      </c>
      <c r="Q948">
        <f>IF(P948=0,40, IF(P948="Depleted",0, IF(P948="Near Depletion",10, IF(P948="Plentiful",70, IF(P948="Untapped",90,"Error")))))</f>
        <v>90</v>
      </c>
      <c r="R948" t="str">
        <f>feed!Q751</f>
        <v>Meagre</v>
      </c>
      <c r="S948">
        <f>IF(R948="None",0, IF(R948="Meagre",1.5, IF(R948="Small",3, IF(R948="Mediocre",4.5, IF(R948="Somewhat Large",6, IF(R948="Large",7.5, IF(R948="Powerful",9, IF(R948="Very Powerful",10,"Error"))))))))</f>
        <v>1.5</v>
      </c>
      <c r="T948" t="str">
        <f>feed!R751</f>
        <v>Gran Colombia</v>
      </c>
      <c r="U948" t="str">
        <f>feed!S751</f>
        <v>Neutral</v>
      </c>
      <c r="V948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948" t="str">
        <f>feed!U751</f>
        <v>http://blocgame.com/stats.php?id=63002</v>
      </c>
      <c r="X948" s="4">
        <f>SUMPRODUCT(MID(0&amp;feed!V751,LARGE(INDEX(ISNUMBER(--MID(feed!V751,ROW($1:$5),1))*
ROW($1:$5),0),ROW($1:$5))+1,1)*10^ROW($1:$5)/10)</f>
        <v>0</v>
      </c>
      <c r="Y948">
        <f>feed!W751</f>
        <v>0</v>
      </c>
      <c r="Z948" s="4">
        <f>V948-H948*750-K948*375-L948*375</f>
        <v>18500</v>
      </c>
      <c r="AA948" s="8">
        <f>V948/N948</f>
        <v>28.860028860028859</v>
      </c>
      <c r="AB948" s="4">
        <f>N948/6</f>
        <v>115.5</v>
      </c>
      <c r="AC948" s="4">
        <f>V948/6</f>
        <v>3333.3333333333335</v>
      </c>
    </row>
    <row r="949" spans="1:31" hidden="1" x14ac:dyDescent="0.25">
      <c r="A949" t="str">
        <f>feed!A963</f>
        <v>Kelvenia</v>
      </c>
      <c r="B949" t="str">
        <f>feed!B963</f>
        <v>Lance Adams</v>
      </c>
      <c r="C949">
        <f>feed!C963</f>
        <v>0</v>
      </c>
      <c r="D949">
        <f>SUMPRODUCT(MID(0&amp;feed!D963,LARGE(INDEX(ISNUMBER(--MID(feed!D963,ROW($1:$19),1))*
ROW($1:$19),0),ROW($1:$19))+1,1)*10^ROW($1:$19)/10)</f>
        <v>2</v>
      </c>
      <c r="E949">
        <f>SUMPRODUCT(MID(0&amp;feed!E963,LARGE(INDEX(ISNUMBER(--MID(feed!E963,ROW($1:$19),1))*
ROW($1:$19),0),ROW($1:$19))+1,1)*10^ROW($1:$19)/10)</f>
        <v>0</v>
      </c>
      <c r="F949" t="str">
        <f>feed!F963</f>
        <v>First World War surplus</v>
      </c>
      <c r="G949" t="str">
        <f>feed!G963</f>
        <v>Normal</v>
      </c>
      <c r="H949">
        <f>SUMPRODUCT(MID(0&amp;feed!H963,LARGE(INDEX(ISNUMBER(--MID(feed!H963,ROW($1:$19),1))*
ROW($1:$19),0),ROW($1:$19))+1,1)*10^ROW($1:$19)/10)</f>
        <v>0</v>
      </c>
      <c r="I949" t="str">
        <f>feed!I963</f>
        <v>Undisciplined Rabble</v>
      </c>
      <c r="J949">
        <f>SUMPRODUCT(MID(0&amp;feed!J963,LARGE(INDEX(ISNUMBER(--MID(feed!J963,ROW($1:$19),1))*
ROW($1:$19),0),ROW($1:$19))+1,1)*10^ROW($1:$19)/10)</f>
        <v>86</v>
      </c>
      <c r="K949">
        <f>SUMPRODUCT(MID(0&amp;feed!K963,LARGE(INDEX(ISNUMBER(--MID(feed!K963,ROW($1:$19),1))*
ROW($1:$19),0),ROW($1:$19))+1,1)*10^ROW($1:$19)/10)</f>
        <v>2</v>
      </c>
      <c r="L949">
        <f>SUMPRODUCT(MID(0&amp;feed!L963,LARGE(INDEX(ISNUMBER(--MID(feed!L963,ROW($1:$19),1))*
ROW($1:$19),0),ROW($1:$19))+1,1)*10^ROW($1:$19)/10)</f>
        <v>0</v>
      </c>
      <c r="M949" t="str">
        <f>feed!M963</f>
        <v>Mixed Economy</v>
      </c>
      <c r="N949">
        <f>SUMPRODUCT(MID(0&amp;feed!N963,LARGE(INDEX(ISNUMBER(--MID(feed!N963,ROW($1:$5),1))*
ROW($1:$5),0),ROW($1:$5))+1,1)*10^ROW($1:$5)/10)</f>
        <v>387</v>
      </c>
      <c r="O949">
        <f>SUMPRODUCT(MID(0&amp;feed!O963,LARGE(INDEX(ISNUMBER(--MID(feed!O963,ROW($1:$5),1))*
ROW($1:$5),0),ROW($1:$5))+1,1)*10^ROW($1:$5)/10)</f>
        <v>0</v>
      </c>
      <c r="P949" t="str">
        <f>feed!P963</f>
        <v>Untapped</v>
      </c>
      <c r="Q949">
        <f>IF(P949=0,40, IF(P949="Depleted",0, IF(P949="Near Depletion",10, IF(P949="Plentiful",70, IF(P949="Untapped",90,"Error")))))</f>
        <v>90</v>
      </c>
      <c r="R949" t="str">
        <f>feed!Q963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feed!R963</f>
        <v>Amazonia</v>
      </c>
      <c r="U949" t="str">
        <f>feed!S963</f>
        <v>Neutral</v>
      </c>
      <c r="V949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49" t="str">
        <f>feed!U963</f>
        <v>http://blocgame.com/stats.php?id=61410</v>
      </c>
      <c r="X949" s="4">
        <f>SUMPRODUCT(MID(0&amp;feed!V963,LARGE(INDEX(ISNUMBER(--MID(feed!V963,ROW($1:$5),1))*
ROW($1:$5),0),ROW($1:$5))+1,1)*10^ROW($1:$5)/10)</f>
        <v>0</v>
      </c>
      <c r="Y949">
        <f>feed!W963</f>
        <v>0</v>
      </c>
      <c r="Z949" s="4">
        <f>V949-H949*750-K949*375-L949*375</f>
        <v>13000</v>
      </c>
      <c r="AA949" s="8">
        <f>V949/N949</f>
        <v>35.529715762273902</v>
      </c>
      <c r="AB949" s="4">
        <f>N949/6</f>
        <v>64.5</v>
      </c>
      <c r="AC949" s="4">
        <f>V949/6</f>
        <v>2291.6666666666665</v>
      </c>
    </row>
    <row r="950" spans="1:31" hidden="1" x14ac:dyDescent="0.25">
      <c r="A950" t="str">
        <f>feed!A809</f>
        <v>Velts</v>
      </c>
      <c r="B950" t="str">
        <f>feed!B809</f>
        <v>Melvin Potts</v>
      </c>
      <c r="C950">
        <f>feed!C809</f>
        <v>0</v>
      </c>
      <c r="D950">
        <f>SUMPRODUCT(MID(0&amp;feed!D809,LARGE(INDEX(ISNUMBER(--MID(feed!D809,ROW($1:$19),1))*
ROW($1:$19),0),ROW($1:$19))+1,1)*10^ROW($1:$19)/10)</f>
        <v>4</v>
      </c>
      <c r="E950">
        <f>SUMPRODUCT(MID(0&amp;feed!E809,LARGE(INDEX(ISNUMBER(--MID(feed!E809,ROW($1:$19),1))*
ROW($1:$19),0),ROW($1:$19))+1,1)*10^ROW($1:$19)/10)</f>
        <v>0</v>
      </c>
      <c r="F950" t="str">
        <f>feed!F809</f>
        <v>Finest of the 19th century</v>
      </c>
      <c r="G950" t="str">
        <f>feed!G809</f>
        <v>Good</v>
      </c>
      <c r="H950">
        <f>SUMPRODUCT(MID(0&amp;feed!H809,LARGE(INDEX(ISNUMBER(--MID(feed!H809,ROW($1:$19),1))*
ROW($1:$19),0),ROW($1:$19))+1,1)*10^ROW($1:$19)/10)</f>
        <v>0</v>
      </c>
      <c r="I950" t="str">
        <f>feed!I809</f>
        <v>Undisciplined Rabble</v>
      </c>
      <c r="J950">
        <f>SUMPRODUCT(MID(0&amp;feed!J809,LARGE(INDEX(ISNUMBER(--MID(feed!J809,ROW($1:$19),1))*
ROW($1:$19),0),ROW($1:$19))+1,1)*10^ROW($1:$19)/10)</f>
        <v>86</v>
      </c>
      <c r="K950">
        <f>SUMPRODUCT(MID(0&amp;feed!K809,LARGE(INDEX(ISNUMBER(--MID(feed!K809,ROW($1:$19),1))*
ROW($1:$19),0),ROW($1:$19))+1,1)*10^ROW($1:$19)/10)</f>
        <v>2</v>
      </c>
      <c r="L950">
        <f>SUMPRODUCT(MID(0&amp;feed!L809,LARGE(INDEX(ISNUMBER(--MID(feed!L809,ROW($1:$19),1))*
ROW($1:$19),0),ROW($1:$19))+1,1)*10^ROW($1:$19)/10)</f>
        <v>0</v>
      </c>
      <c r="M950" t="str">
        <f>feed!M809</f>
        <v>Mixed Economy</v>
      </c>
      <c r="N950">
        <f>SUMPRODUCT(MID(0&amp;feed!N809,LARGE(INDEX(ISNUMBER(--MID(feed!N809,ROW($1:$5),1))*
ROW($1:$5),0),ROW($1:$5))+1,1)*10^ROW($1:$5)/10)</f>
        <v>583</v>
      </c>
      <c r="O950">
        <f>SUMPRODUCT(MID(0&amp;feed!O809,LARGE(INDEX(ISNUMBER(--MID(feed!O809,ROW($1:$5),1))*
ROW($1:$5),0),ROW($1:$5))+1,1)*10^ROW($1:$5)/10)</f>
        <v>0</v>
      </c>
      <c r="P950" t="str">
        <f>feed!P809</f>
        <v>Untapped</v>
      </c>
      <c r="Q950">
        <f>IF(P950=0,40, IF(P950="Depleted",0, IF(P950="Near Depletion",10, IF(P950="Plentiful",70, IF(P950="Untapped",90,"Error")))))</f>
        <v>90</v>
      </c>
      <c r="R950" t="str">
        <f>feed!Q809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feed!R809</f>
        <v>Arabia</v>
      </c>
      <c r="U950" t="str">
        <f>feed!S809</f>
        <v>Neutral</v>
      </c>
      <c r="V95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4561</v>
      </c>
      <c r="W950" t="str">
        <f>feed!U809</f>
        <v>http://blocgame.com/stats.php?id=61389</v>
      </c>
      <c r="X950" s="4">
        <f>SUMPRODUCT(MID(0&amp;feed!V809,LARGE(INDEX(ISNUMBER(--MID(feed!V809,ROW($1:$5),1))*
ROW($1:$5),0),ROW($1:$5))+1,1)*10^ROW($1:$5)/10)</f>
        <v>0</v>
      </c>
      <c r="Y950">
        <f>feed!W809</f>
        <v>0</v>
      </c>
      <c r="Z950" s="4">
        <f>V950-H950*750-K950*375-L950*375</f>
        <v>3811</v>
      </c>
      <c r="AA950" s="8">
        <f>V950/N950</f>
        <v>7.8233276157804461</v>
      </c>
      <c r="AB950" s="4">
        <f>N950/6</f>
        <v>97.166666666666671</v>
      </c>
      <c r="AC950" s="4">
        <f>V950/6</f>
        <v>760.16666666666663</v>
      </c>
    </row>
    <row r="951" spans="1:31" hidden="1" x14ac:dyDescent="0.25">
      <c r="A951" t="str">
        <f>feed!A415</f>
        <v>Lyon</v>
      </c>
      <c r="B951" t="str">
        <f>feed!B415</f>
        <v>Corpsegrinder</v>
      </c>
      <c r="C951">
        <f>feed!C415</f>
        <v>0</v>
      </c>
      <c r="D951">
        <f>SUMPRODUCT(MID(0&amp;feed!D415,LARGE(INDEX(ISNUMBER(--MID(feed!D415,ROW($1:$19),1))*
ROW($1:$19),0),ROW($1:$19))+1,1)*10^ROW($1:$19)/10)</f>
        <v>9</v>
      </c>
      <c r="E951">
        <f>SUMPRODUCT(MID(0&amp;feed!E415,LARGE(INDEX(ISNUMBER(--MID(feed!E415,ROW($1:$19),1))*
ROW($1:$19),0),ROW($1:$19))+1,1)*10^ROW($1:$19)/10)</f>
        <v>0</v>
      </c>
      <c r="F951" t="str">
        <f>feed!F415</f>
        <v>Second World War surplus</v>
      </c>
      <c r="G951" t="str">
        <f>feed!G415</f>
        <v>Angelic</v>
      </c>
      <c r="H951">
        <f>SUMPRODUCT(MID(0&amp;feed!H415,LARGE(INDEX(ISNUMBER(--MID(feed!H415,ROW($1:$19),1))*
ROW($1:$19),0),ROW($1:$19))+1,1)*10^ROW($1:$19)/10)</f>
        <v>0</v>
      </c>
      <c r="I951" t="str">
        <f>feed!I415</f>
        <v>Standard</v>
      </c>
      <c r="J951">
        <f>SUMPRODUCT(MID(0&amp;feed!J415,LARGE(INDEX(ISNUMBER(--MID(feed!J415,ROW($1:$19),1))*
ROW($1:$19),0),ROW($1:$19))+1,1)*10^ROW($1:$19)/10)</f>
        <v>84</v>
      </c>
      <c r="K951">
        <f>SUMPRODUCT(MID(0&amp;feed!K415,LARGE(INDEX(ISNUMBER(--MID(feed!K415,ROW($1:$19),1))*
ROW($1:$19),0),ROW($1:$19))+1,1)*10^ROW($1:$19)/10)</f>
        <v>6</v>
      </c>
      <c r="L951">
        <f>SUMPRODUCT(MID(0&amp;feed!L415,LARGE(INDEX(ISNUMBER(--MID(feed!L415,ROW($1:$19),1))*
ROW($1:$19),0),ROW($1:$19))+1,1)*10^ROW($1:$19)/10)</f>
        <v>3</v>
      </c>
      <c r="M951" t="str">
        <f>feed!M415</f>
        <v>Mixed Economy</v>
      </c>
      <c r="N951">
        <f>SUMPRODUCT(MID(0&amp;feed!N415,LARGE(INDEX(ISNUMBER(--MID(feed!N415,ROW($1:$5),1))*
ROW($1:$5),0),ROW($1:$5))+1,1)*10^ROW($1:$5)/10)</f>
        <v>1584</v>
      </c>
      <c r="O951">
        <f>SUMPRODUCT(MID(0&amp;feed!O415,LARGE(INDEX(ISNUMBER(--MID(feed!O415,ROW($1:$5),1))*
ROW($1:$5),0),ROW($1:$5))+1,1)*10^ROW($1:$5)/10)</f>
        <v>17</v>
      </c>
      <c r="P951" t="str">
        <f>feed!P415</f>
        <v>Untapped</v>
      </c>
      <c r="Q951">
        <f>IF(P951=0,40, IF(P951="Depleted",0, IF(P951="Near Depletion",10, IF(P951="Plentiful",70, IF(P951="Untapped",90,"Error")))))</f>
        <v>90</v>
      </c>
      <c r="R951" t="str">
        <f>feed!Q415</f>
        <v>Mediocre</v>
      </c>
      <c r="S951">
        <f>IF(R951="None",0, IF(R951="Meagre",1.5, IF(R951="Small",3, IF(R951="Mediocre",4.5, IF(R951="Somewhat Large",6, IF(R951="Large",7.5, IF(R951="Powerful",9, IF(R951="Very Powerful",10,"Error"))))))))</f>
        <v>4.5</v>
      </c>
      <c r="T951" t="str">
        <f>feed!R415</f>
        <v>Gran Colombia</v>
      </c>
      <c r="U951" t="str">
        <f>feed!S415</f>
        <v>Neutral</v>
      </c>
      <c r="V951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8991</v>
      </c>
      <c r="W951" t="str">
        <f>feed!U415</f>
        <v>http://blocgame.com/stats.php?id=57382</v>
      </c>
      <c r="X951" s="4">
        <f>SUMPRODUCT(MID(0&amp;feed!V415,LARGE(INDEX(ISNUMBER(--MID(feed!V415,ROW($1:$5),1))*
ROW($1:$5),0),ROW($1:$5))+1,1)*10^ROW($1:$5)/10)</f>
        <v>0</v>
      </c>
      <c r="Y951">
        <f>feed!W415</f>
        <v>0</v>
      </c>
      <c r="Z951" s="4">
        <f>V951-H951*750-K951*375-L951*375</f>
        <v>5616</v>
      </c>
      <c r="AA951" s="8">
        <f>V951/N951</f>
        <v>5.6761363636363633</v>
      </c>
      <c r="AB951" s="4">
        <f>N951/6</f>
        <v>264</v>
      </c>
      <c r="AC951" s="4">
        <f>V951/6</f>
        <v>1498.5</v>
      </c>
    </row>
    <row r="952" spans="1:31" hidden="1" x14ac:dyDescent="0.25">
      <c r="A952" t="str">
        <f>feed!A1055</f>
        <v>Feredal</v>
      </c>
      <c r="B952" t="str">
        <f>feed!B1055</f>
        <v>twwhy</v>
      </c>
      <c r="C952">
        <f>feed!C1055</f>
        <v>0</v>
      </c>
      <c r="D952">
        <f>SUMPRODUCT(MID(0&amp;feed!D1055,LARGE(INDEX(ISNUMBER(--MID(feed!D1055,ROW($1:$19),1))*
ROW($1:$19),0),ROW($1:$19))+1,1)*10^ROW($1:$19)/10)</f>
        <v>20</v>
      </c>
      <c r="E952">
        <f>SUMPRODUCT(MID(0&amp;feed!E1055,LARGE(INDEX(ISNUMBER(--MID(feed!E1055,ROW($1:$19),1))*
ROW($1:$19),0),ROW($1:$19))+1,1)*10^ROW($1:$19)/10)</f>
        <v>0</v>
      </c>
      <c r="F952" t="str">
        <f>feed!F1055</f>
        <v>Finest of the 19th century</v>
      </c>
      <c r="G952" t="str">
        <f>feed!G1055</f>
        <v>Nice</v>
      </c>
      <c r="H952">
        <f>SUMPRODUCT(MID(0&amp;feed!H1055,LARGE(INDEX(ISNUMBER(--MID(feed!H1055,ROW($1:$19),1))*
ROW($1:$19),0),ROW($1:$19))+1,1)*10^ROW($1:$19)/10)</f>
        <v>0</v>
      </c>
      <c r="I952" t="str">
        <f>feed!I1055</f>
        <v>Standard</v>
      </c>
      <c r="J952">
        <f>SUMPRODUCT(MID(0&amp;feed!J1055,LARGE(INDEX(ISNUMBER(--MID(feed!J1055,ROW($1:$19),1))*
ROW($1:$19),0),ROW($1:$19))+1,1)*10^ROW($1:$19)/10)</f>
        <v>82</v>
      </c>
      <c r="K952">
        <f>SUMPRODUCT(MID(0&amp;feed!K1055,LARGE(INDEX(ISNUMBER(--MID(feed!K1055,ROW($1:$19),1))*
ROW($1:$19),0),ROW($1:$19))+1,1)*10^ROW($1:$19)/10)</f>
        <v>2</v>
      </c>
      <c r="L952">
        <f>SUMPRODUCT(MID(0&amp;feed!L1055,LARGE(INDEX(ISNUMBER(--MID(feed!L1055,ROW($1:$19),1))*
ROW($1:$19),0),ROW($1:$19))+1,1)*10^ROW($1:$19)/10)</f>
        <v>0</v>
      </c>
      <c r="M952" t="str">
        <f>feed!M1055</f>
        <v>Free Market</v>
      </c>
      <c r="N952">
        <f>SUMPRODUCT(MID(0&amp;feed!N1055,LARGE(INDEX(ISNUMBER(--MID(feed!N1055,ROW($1:$5),1))*
ROW($1:$5),0),ROW($1:$5))+1,1)*10^ROW($1:$5)/10)</f>
        <v>333</v>
      </c>
      <c r="O952">
        <f>SUMPRODUCT(MID(0&amp;feed!O1055,LARGE(INDEX(ISNUMBER(--MID(feed!O1055,ROW($1:$5),1))*
ROW($1:$5),0),ROW($1:$5))+1,1)*10^ROW($1:$5)/10)</f>
        <v>0</v>
      </c>
      <c r="P952" t="str">
        <f>feed!P1055</f>
        <v>Untapped</v>
      </c>
      <c r="Q952">
        <f>IF(P952=0,40, IF(P952="Depleted",0, IF(P952="Near Depletion",10, IF(P952="Plentiful",70, IF(P952="Untapped",90,"Error")))))</f>
        <v>90</v>
      </c>
      <c r="R952" t="str">
        <f>feed!Q1055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feed!R1055</f>
        <v>Mesoamerica</v>
      </c>
      <c r="U952" t="str">
        <f>feed!S1055</f>
        <v>Neutral</v>
      </c>
      <c r="V952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952" t="str">
        <f>feed!U1055</f>
        <v>http://blocgame.com/stats.php?id=65626</v>
      </c>
      <c r="X952" s="4">
        <f>SUMPRODUCT(MID(0&amp;feed!V1055,LARGE(INDEX(ISNUMBER(--MID(feed!V1055,ROW($1:$5),1))*
ROW($1:$5),0),ROW($1:$5))+1,1)*10^ROW($1:$5)/10)</f>
        <v>0</v>
      </c>
      <c r="Y952">
        <f>feed!W1055</f>
        <v>0</v>
      </c>
      <c r="Z952" s="4">
        <f>V952-H952*750-K952*375-L952*375</f>
        <v>19250</v>
      </c>
      <c r="AA952" s="8">
        <f>V952/N952</f>
        <v>60.06006006006006</v>
      </c>
      <c r="AB952" s="4">
        <f>N952/6</f>
        <v>55.5</v>
      </c>
      <c r="AC952" s="4">
        <f>V952/6</f>
        <v>3333.3333333333335</v>
      </c>
    </row>
    <row r="953" spans="1:31" hidden="1" x14ac:dyDescent="0.25">
      <c r="A953" t="str">
        <f>feed!A614</f>
        <v>Toron</v>
      </c>
      <c r="B953" t="str">
        <f>feed!B614</f>
        <v>Ragnar Gojie</v>
      </c>
      <c r="C953">
        <f>feed!C614</f>
        <v>0</v>
      </c>
      <c r="D953">
        <f>SUMPRODUCT(MID(0&amp;feed!D614,LARGE(INDEX(ISNUMBER(--MID(feed!D614,ROW($1:$19),1))*
ROW($1:$19),0),ROW($1:$19))+1,1)*10^ROW($1:$19)/10)</f>
        <v>8</v>
      </c>
      <c r="E953">
        <f>SUMPRODUCT(MID(0&amp;feed!E614,LARGE(INDEX(ISNUMBER(--MID(feed!E614,ROW($1:$19),1))*
ROW($1:$19),0),ROW($1:$19))+1,1)*10^ROW($1:$19)/10)</f>
        <v>0</v>
      </c>
      <c r="F953" t="str">
        <f>feed!F614</f>
        <v>Finest of the 19th century</v>
      </c>
      <c r="G953" t="str">
        <f>feed!G614</f>
        <v>Normal</v>
      </c>
      <c r="H953">
        <f>SUMPRODUCT(MID(0&amp;feed!H614,LARGE(INDEX(ISNUMBER(--MID(feed!H614,ROW($1:$19),1))*
ROW($1:$19),0),ROW($1:$19))+1,1)*10^ROW($1:$19)/10)</f>
        <v>0</v>
      </c>
      <c r="I953" t="str">
        <f>feed!I614</f>
        <v>Undisciplined Rabble</v>
      </c>
      <c r="J953">
        <f>SUMPRODUCT(MID(0&amp;feed!J614,LARGE(INDEX(ISNUMBER(--MID(feed!J614,ROW($1:$19),1))*
ROW($1:$19),0),ROW($1:$19))+1,1)*10^ROW($1:$19)/10)</f>
        <v>82</v>
      </c>
      <c r="K953">
        <f>SUMPRODUCT(MID(0&amp;feed!K614,LARGE(INDEX(ISNUMBER(--MID(feed!K614,ROW($1:$19),1))*
ROW($1:$19),0),ROW($1:$19))+1,1)*10^ROW($1:$19)/10)</f>
        <v>0</v>
      </c>
      <c r="L953">
        <f>SUMPRODUCT(MID(0&amp;feed!L614,LARGE(INDEX(ISNUMBER(--MID(feed!L614,ROW($1:$19),1))*
ROW($1:$19),0),ROW($1:$19))+1,1)*10^ROW($1:$19)/10)</f>
        <v>0</v>
      </c>
      <c r="M953" t="str">
        <f>feed!M614</f>
        <v>Mixed Economy</v>
      </c>
      <c r="N953">
        <f>SUMPRODUCT(MID(0&amp;feed!N614,LARGE(INDEX(ISNUMBER(--MID(feed!N614,ROW($1:$5),1))*
ROW($1:$5),0),ROW($1:$5))+1,1)*10^ROW($1:$5)/10)</f>
        <v>973</v>
      </c>
      <c r="O953">
        <f>SUMPRODUCT(MID(0&amp;feed!O614,LARGE(INDEX(ISNUMBER(--MID(feed!O614,ROW($1:$5),1))*
ROW($1:$5),0),ROW($1:$5))+1,1)*10^ROW($1:$5)/10)</f>
        <v>0</v>
      </c>
      <c r="P953" t="str">
        <f>feed!P614</f>
        <v>Untapped</v>
      </c>
      <c r="Q953">
        <f>IF(P953=0,40, IF(P953="Depleted",0, IF(P953="Near Depletion",10, IF(P953="Plentiful",70, IF(P953="Untapped",90,"Error")))))</f>
        <v>90</v>
      </c>
      <c r="R953" t="str">
        <f>feed!Q614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feed!R614</f>
        <v>China</v>
      </c>
      <c r="U953" t="str">
        <f>feed!S614</f>
        <v>Neutral</v>
      </c>
      <c r="V953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953" t="str">
        <f>feed!U614</f>
        <v>http://blocgame.com/stats.php?id=63275</v>
      </c>
      <c r="X953" s="4">
        <f>SUMPRODUCT(MID(0&amp;feed!V614,LARGE(INDEX(ISNUMBER(--MID(feed!V614,ROW($1:$5),1))*
ROW($1:$5),0),ROW($1:$5))+1,1)*10^ROW($1:$5)/10)</f>
        <v>0</v>
      </c>
      <c r="Y953">
        <f>feed!W614</f>
        <v>0</v>
      </c>
      <c r="Z953" s="4">
        <f>V953-H953*750-K953*375-L953*375</f>
        <v>258</v>
      </c>
      <c r="AA953" s="8">
        <f>V953/N953</f>
        <v>0.26515930113052416</v>
      </c>
      <c r="AB953" s="4">
        <f>N953/6</f>
        <v>162.16666666666666</v>
      </c>
      <c r="AC953" s="4">
        <f>V953/6</f>
        <v>43</v>
      </c>
    </row>
    <row r="954" spans="1:31" hidden="1" x14ac:dyDescent="0.25">
      <c r="A954" t="str">
        <f>feed!A1122</f>
        <v>Agame</v>
      </c>
      <c r="B954" t="str">
        <f>feed!B1122</f>
        <v>Agame13</v>
      </c>
      <c r="C954" t="str">
        <f>feed!C1122</f>
        <v>GPA</v>
      </c>
      <c r="D954">
        <f>SUMPRODUCT(MID(0&amp;feed!D1122,LARGE(INDEX(ISNUMBER(--MID(feed!D1122,ROW($1:$19),1))*
ROW($1:$19),0),ROW($1:$19))+1,1)*10^ROW($1:$19)/10)</f>
        <v>20</v>
      </c>
      <c r="E954">
        <f>SUMPRODUCT(MID(0&amp;feed!E1122,LARGE(INDEX(ISNUMBER(--MID(feed!E1122,ROW($1:$19),1))*
ROW($1:$19),0),ROW($1:$19))+1,1)*10^ROW($1:$19)/10)</f>
        <v>0</v>
      </c>
      <c r="F954" t="str">
        <f>feed!F1122</f>
        <v>Finest of the 19th century</v>
      </c>
      <c r="G954" t="str">
        <f>feed!G1122</f>
        <v>Nice</v>
      </c>
      <c r="H954">
        <f>SUMPRODUCT(MID(0&amp;feed!H1122,LARGE(INDEX(ISNUMBER(--MID(feed!H1122,ROW($1:$19),1))*
ROW($1:$19),0),ROW($1:$19))+1,1)*10^ROW($1:$19)/10)</f>
        <v>0</v>
      </c>
      <c r="I954" t="str">
        <f>feed!I1122</f>
        <v>Standard</v>
      </c>
      <c r="J954">
        <f>SUMPRODUCT(MID(0&amp;feed!J1122,LARGE(INDEX(ISNUMBER(--MID(feed!J1122,ROW($1:$19),1))*
ROW($1:$19),0),ROW($1:$19))+1,1)*10^ROW($1:$19)/10)</f>
        <v>79</v>
      </c>
      <c r="K954">
        <f>SUMPRODUCT(MID(0&amp;feed!K1122,LARGE(INDEX(ISNUMBER(--MID(feed!K1122,ROW($1:$19),1))*
ROW($1:$19),0),ROW($1:$19))+1,1)*10^ROW($1:$19)/10)</f>
        <v>2</v>
      </c>
      <c r="L954">
        <f>SUMPRODUCT(MID(0&amp;feed!L1122,LARGE(INDEX(ISNUMBER(--MID(feed!L1122,ROW($1:$19),1))*
ROW($1:$19),0),ROW($1:$19))+1,1)*10^ROW($1:$19)/10)</f>
        <v>0</v>
      </c>
      <c r="M954" t="str">
        <f>feed!M1122</f>
        <v>Mixed Economy</v>
      </c>
      <c r="N954">
        <f>SUMPRODUCT(MID(0&amp;feed!N1122,LARGE(INDEX(ISNUMBER(--MID(feed!N1122,ROW($1:$5),1))*
ROW($1:$5),0),ROW($1:$5))+1,1)*10^ROW($1:$5)/10)</f>
        <v>313</v>
      </c>
      <c r="O954">
        <f>SUMPRODUCT(MID(0&amp;feed!O1122,LARGE(INDEX(ISNUMBER(--MID(feed!O1122,ROW($1:$5),1))*
ROW($1:$5),0),ROW($1:$5))+1,1)*10^ROW($1:$5)/10)</f>
        <v>4402</v>
      </c>
      <c r="P954" t="str">
        <f>feed!P1122</f>
        <v>Untapped</v>
      </c>
      <c r="Q954">
        <f>IF(P954=0,40, IF(P954="Depleted",0, IF(P954="Near Depletion",10, IF(P954="Plentiful",70, IF(P954="Untapped",90,"Error")))))</f>
        <v>90</v>
      </c>
      <c r="R954" t="str">
        <f>feed!Q1122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feed!R1122</f>
        <v>Mesopotamia</v>
      </c>
      <c r="U954" t="str">
        <f>feed!S1122</f>
        <v>Soviet Union</v>
      </c>
      <c r="V954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954" t="str">
        <f>feed!U1122</f>
        <v>http://blocgame.com/stats.php?id=65634</v>
      </c>
      <c r="X954" s="4">
        <f>SUMPRODUCT(MID(0&amp;feed!V1122,LARGE(INDEX(ISNUMBER(--MID(feed!V1122,ROW($1:$5),1))*
ROW($1:$5),0),ROW($1:$5))+1,1)*10^ROW($1:$5)/10)</f>
        <v>0</v>
      </c>
      <c r="Y954">
        <f>feed!W1122</f>
        <v>0</v>
      </c>
      <c r="Z954" s="4">
        <f>V954-H954*750-K954*375-L954*375</f>
        <v>19250</v>
      </c>
      <c r="AA954" s="8">
        <f>V954/N954</f>
        <v>63.897763578274763</v>
      </c>
      <c r="AB954" s="4">
        <f>N954/6</f>
        <v>52.166666666666664</v>
      </c>
      <c r="AC954" s="4">
        <f>V954/6</f>
        <v>3333.3333333333335</v>
      </c>
    </row>
    <row r="955" spans="1:31" hidden="1" x14ac:dyDescent="0.25">
      <c r="A955" t="str">
        <f>feed!A619</f>
        <v>Kongasi</v>
      </c>
      <c r="B955" t="str">
        <f>feed!B619</f>
        <v>Din Diallo</v>
      </c>
      <c r="C955">
        <f>feed!C619</f>
        <v>0</v>
      </c>
      <c r="D955">
        <f>SUMPRODUCT(MID(0&amp;feed!D619,LARGE(INDEX(ISNUMBER(--MID(feed!D619,ROW($1:$19),1))*
ROW($1:$19),0),ROW($1:$19))+1,1)*10^ROW($1:$19)/10)</f>
        <v>6</v>
      </c>
      <c r="E955">
        <f>SUMPRODUCT(MID(0&amp;feed!E619,LARGE(INDEX(ISNUMBER(--MID(feed!E619,ROW($1:$19),1))*
ROW($1:$19),0),ROW($1:$19))+1,1)*10^ROW($1:$19)/10)</f>
        <v>0</v>
      </c>
      <c r="F955" t="str">
        <f>feed!F619</f>
        <v>First World War surplus</v>
      </c>
      <c r="G955" t="str">
        <f>feed!G619</f>
        <v>Normal</v>
      </c>
      <c r="H955">
        <f>SUMPRODUCT(MID(0&amp;feed!H619,LARGE(INDEX(ISNUMBER(--MID(feed!H619,ROW($1:$19),1))*
ROW($1:$19),0),ROW($1:$19))+1,1)*10^ROW($1:$19)/10)</f>
        <v>0</v>
      </c>
      <c r="I955" t="str">
        <f>feed!I619</f>
        <v>Undisciplined Rabble</v>
      </c>
      <c r="J955">
        <f>SUMPRODUCT(MID(0&amp;feed!J619,LARGE(INDEX(ISNUMBER(--MID(feed!J619,ROW($1:$19),1))*
ROW($1:$19),0),ROW($1:$19))+1,1)*10^ROW($1:$19)/10)</f>
        <v>78</v>
      </c>
      <c r="K955">
        <f>SUMPRODUCT(MID(0&amp;feed!K619,LARGE(INDEX(ISNUMBER(--MID(feed!K619,ROW($1:$19),1))*
ROW($1:$19),0),ROW($1:$19))+1,1)*10^ROW($1:$19)/10)</f>
        <v>2</v>
      </c>
      <c r="L955">
        <f>SUMPRODUCT(MID(0&amp;feed!L619,LARGE(INDEX(ISNUMBER(--MID(feed!L619,ROW($1:$19),1))*
ROW($1:$19),0),ROW($1:$19))+1,1)*10^ROW($1:$19)/10)</f>
        <v>0</v>
      </c>
      <c r="M955" t="str">
        <f>feed!M619</f>
        <v>Mixed Economy</v>
      </c>
      <c r="N955">
        <f>SUMPRODUCT(MID(0&amp;feed!N619,LARGE(INDEX(ISNUMBER(--MID(feed!N619,ROW($1:$5),1))*
ROW($1:$5),0),ROW($1:$5))+1,1)*10^ROW($1:$5)/10)</f>
        <v>968</v>
      </c>
      <c r="O955">
        <f>SUMPRODUCT(MID(0&amp;feed!O619,LARGE(INDEX(ISNUMBER(--MID(feed!O619,ROW($1:$5),1))*
ROW($1:$5),0),ROW($1:$5))+1,1)*10^ROW($1:$5)/10)</f>
        <v>0</v>
      </c>
      <c r="P955" t="str">
        <f>feed!P619</f>
        <v>Untapped</v>
      </c>
      <c r="Q955">
        <f>IF(P955=0,40, IF(P955="Depleted",0, IF(P955="Near Depletion",10, IF(P955="Plentiful",70, IF(P955="Untapped",90,"Error")))))</f>
        <v>90</v>
      </c>
      <c r="R955" t="str">
        <f>feed!Q619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feed!R619</f>
        <v>Congo</v>
      </c>
      <c r="U955" t="str">
        <f>feed!S619</f>
        <v>Neutral</v>
      </c>
      <c r="V955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2511</v>
      </c>
      <c r="W955" t="str">
        <f>feed!U619</f>
        <v>http://blocgame.com/stats.php?id=58832</v>
      </c>
      <c r="X955" s="4">
        <f>SUMPRODUCT(MID(0&amp;feed!V619,LARGE(INDEX(ISNUMBER(--MID(feed!V619,ROW($1:$5),1))*
ROW($1:$5),0),ROW($1:$5))+1,1)*10^ROW($1:$5)/10)</f>
        <v>0</v>
      </c>
      <c r="Y955">
        <f>feed!W619</f>
        <v>0</v>
      </c>
      <c r="Z955" s="4">
        <f>V955-H955*750-K955*375-L955*375</f>
        <v>1761</v>
      </c>
      <c r="AA955" s="8">
        <f>V955/N955</f>
        <v>2.59400826446281</v>
      </c>
      <c r="AB955" s="4">
        <f>N955/6</f>
        <v>161.33333333333334</v>
      </c>
      <c r="AC955" s="4">
        <f>V955/6</f>
        <v>418.5</v>
      </c>
    </row>
    <row r="956" spans="1:31" hidden="1" x14ac:dyDescent="0.25">
      <c r="A956" t="str">
        <f>feed!A1214</f>
        <v>strotia</v>
      </c>
      <c r="B956" t="str">
        <f>feed!B1214</f>
        <v>cyprus</v>
      </c>
      <c r="C956">
        <f>feed!C1214</f>
        <v>0</v>
      </c>
      <c r="D956">
        <f>SUMPRODUCT(MID(0&amp;feed!D1214,LARGE(INDEX(ISNUMBER(--MID(feed!D1214,ROW($1:$19),1))*
ROW($1:$19),0),ROW($1:$19))+1,1)*10^ROW($1:$19)/10)</f>
        <v>25</v>
      </c>
      <c r="E956">
        <f>SUMPRODUCT(MID(0&amp;feed!E1214,LARGE(INDEX(ISNUMBER(--MID(feed!E1214,ROW($1:$19),1))*
ROW($1:$19),0),ROW($1:$19))+1,1)*10^ROW($1:$19)/10)</f>
        <v>0</v>
      </c>
      <c r="F956" t="str">
        <f>feed!F1214</f>
        <v>First World War surplus</v>
      </c>
      <c r="G956" t="str">
        <f>feed!G1214</f>
        <v>Nice</v>
      </c>
      <c r="H956">
        <f>SUMPRODUCT(MID(0&amp;feed!H1214,LARGE(INDEX(ISNUMBER(--MID(feed!H1214,ROW($1:$19),1))*
ROW($1:$19),0),ROW($1:$19))+1,1)*10^ROW($1:$19)/10)</f>
        <v>0</v>
      </c>
      <c r="I956" t="str">
        <f>feed!I1214</f>
        <v>Elite</v>
      </c>
      <c r="J956">
        <f>SUMPRODUCT(MID(0&amp;feed!J1214,LARGE(INDEX(ISNUMBER(--MID(feed!J1214,ROW($1:$19),1))*
ROW($1:$19),0),ROW($1:$19))+1,1)*10^ROW($1:$19)/10)</f>
        <v>76</v>
      </c>
      <c r="K956">
        <f>SUMPRODUCT(MID(0&amp;feed!K1214,LARGE(INDEX(ISNUMBER(--MID(feed!K1214,ROW($1:$19),1))*
ROW($1:$19),0),ROW($1:$19))+1,1)*10^ROW($1:$19)/10)</f>
        <v>2</v>
      </c>
      <c r="L956">
        <f>SUMPRODUCT(MID(0&amp;feed!L1214,LARGE(INDEX(ISNUMBER(--MID(feed!L1214,ROW($1:$19),1))*
ROW($1:$19),0),ROW($1:$19))+1,1)*10^ROW($1:$19)/10)</f>
        <v>0</v>
      </c>
      <c r="M956" t="str">
        <f>feed!M1214</f>
        <v>Mixed Economy</v>
      </c>
      <c r="N956">
        <f>SUMPRODUCT(MID(0&amp;feed!N1214,LARGE(INDEX(ISNUMBER(--MID(feed!N1214,ROW($1:$5),1))*
ROW($1:$5),0),ROW($1:$5))+1,1)*10^ROW($1:$5)/10)</f>
        <v>278</v>
      </c>
      <c r="O956">
        <f>SUMPRODUCT(MID(0&amp;feed!O1214,LARGE(INDEX(ISNUMBER(--MID(feed!O1214,ROW($1:$5),1))*
ROW($1:$5),0),ROW($1:$5))+1,1)*10^ROW($1:$5)/10)</f>
        <v>0</v>
      </c>
      <c r="P956" t="str">
        <f>feed!P1214</f>
        <v>Untapped</v>
      </c>
      <c r="Q956">
        <f>IF(P956=0,40, IF(P956="Depleted",0, IF(P956="Near Depletion",10, IF(P956="Plentiful",70, IF(P956="Untapped",90,"Error")))))</f>
        <v>90</v>
      </c>
      <c r="R956" t="str">
        <f>feed!Q1214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feed!R1214</f>
        <v>Atlas</v>
      </c>
      <c r="U956" t="str">
        <f>feed!S1214</f>
        <v>Neutral</v>
      </c>
      <c r="V956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956" t="str">
        <f>feed!U1214</f>
        <v>http://blocgame.com/stats.php?id=65637</v>
      </c>
      <c r="X956" s="4">
        <f>SUMPRODUCT(MID(0&amp;feed!V1214,LARGE(INDEX(ISNUMBER(--MID(feed!V1214,ROW($1:$5),1))*
ROW($1:$5),0),ROW($1:$5))+1,1)*10^ROW($1:$5)/10)</f>
        <v>0</v>
      </c>
      <c r="Y956">
        <f>feed!W1214</f>
        <v>0</v>
      </c>
      <c r="Z956" s="4">
        <f>V956-H956*750-K956*375-L956*375</f>
        <v>19250</v>
      </c>
      <c r="AA956" s="8">
        <f>V956/N956</f>
        <v>71.942446043165461</v>
      </c>
      <c r="AB956" s="4">
        <f>N956/6</f>
        <v>46.333333333333336</v>
      </c>
      <c r="AC956" s="4">
        <f>V956/6</f>
        <v>3333.3333333333335</v>
      </c>
    </row>
    <row r="957" spans="1:31" hidden="1" x14ac:dyDescent="0.25">
      <c r="A957" t="str">
        <f>feed!A1056</f>
        <v>Money`</v>
      </c>
      <c r="B957" t="str">
        <f>feed!B1056</f>
        <v>swag money</v>
      </c>
      <c r="C957">
        <f>feed!C1056</f>
        <v>0</v>
      </c>
      <c r="D957">
        <f>SUMPRODUCT(MID(0&amp;feed!D1056,LARGE(INDEX(ISNUMBER(--MID(feed!D1056,ROW($1:$19),1))*
ROW($1:$19),0),ROW($1:$19))+1,1)*10^ROW($1:$19)/10)</f>
        <v>20</v>
      </c>
      <c r="E957">
        <f>SUMPRODUCT(MID(0&amp;feed!E1056,LARGE(INDEX(ISNUMBER(--MID(feed!E1056,ROW($1:$19),1))*
ROW($1:$19),0),ROW($1:$19))+1,1)*10^ROW($1:$19)/10)</f>
        <v>0</v>
      </c>
      <c r="F957" t="str">
        <f>feed!F1056</f>
        <v>Finest of the 19th century</v>
      </c>
      <c r="G957" t="str">
        <f>feed!G1056</f>
        <v>Nice</v>
      </c>
      <c r="H957">
        <f>SUMPRODUCT(MID(0&amp;feed!H1056,LARGE(INDEX(ISNUMBER(--MID(feed!H1056,ROW($1:$19),1))*
ROW($1:$19),0),ROW($1:$19))+1,1)*10^ROW($1:$19)/10)</f>
        <v>0</v>
      </c>
      <c r="I957" t="str">
        <f>feed!I1056</f>
        <v>Standard</v>
      </c>
      <c r="J957">
        <f>SUMPRODUCT(MID(0&amp;feed!J1056,LARGE(INDEX(ISNUMBER(--MID(feed!J1056,ROW($1:$19),1))*
ROW($1:$19),0),ROW($1:$19))+1,1)*10^ROW($1:$19)/10)</f>
        <v>75</v>
      </c>
      <c r="K957">
        <f>SUMPRODUCT(MID(0&amp;feed!K1056,LARGE(INDEX(ISNUMBER(--MID(feed!K1056,ROW($1:$19),1))*
ROW($1:$19),0),ROW($1:$19))+1,1)*10^ROW($1:$19)/10)</f>
        <v>2</v>
      </c>
      <c r="L957">
        <f>SUMPRODUCT(MID(0&amp;feed!L1056,LARGE(INDEX(ISNUMBER(--MID(feed!L1056,ROW($1:$19),1))*
ROW($1:$19),0),ROW($1:$19))+1,1)*10^ROW($1:$19)/10)</f>
        <v>0</v>
      </c>
      <c r="M957" t="str">
        <f>feed!M1056</f>
        <v>Mixed Economy</v>
      </c>
      <c r="N957">
        <f>SUMPRODUCT(MID(0&amp;feed!N1056,LARGE(INDEX(ISNUMBER(--MID(feed!N1056,ROW($1:$5),1))*
ROW($1:$5),0),ROW($1:$5))+1,1)*10^ROW($1:$5)/10)</f>
        <v>333</v>
      </c>
      <c r="O957">
        <f>SUMPRODUCT(MID(0&amp;feed!O1056,LARGE(INDEX(ISNUMBER(--MID(feed!O1056,ROW($1:$5),1))*
ROW($1:$5),0),ROW($1:$5))+1,1)*10^ROW($1:$5)/10)</f>
        <v>0</v>
      </c>
      <c r="P957" t="str">
        <f>feed!P1056</f>
        <v>Untapped</v>
      </c>
      <c r="Q957">
        <f>IF(P957=0,40, IF(P957="Depleted",0, IF(P957="Near Depletion",10, IF(P957="Plentiful",70, IF(P957="Untapped",90,"Error")))))</f>
        <v>90</v>
      </c>
      <c r="R957" t="str">
        <f>feed!Q1056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feed!R1056</f>
        <v>Amazonia</v>
      </c>
      <c r="U957" t="str">
        <f>feed!S1056</f>
        <v>Neutral</v>
      </c>
      <c r="V95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957" t="str">
        <f>feed!U1056</f>
        <v>http://blocgame.com/stats.php?id=65640</v>
      </c>
      <c r="X957" s="4">
        <f>SUMPRODUCT(MID(0&amp;feed!V1056,LARGE(INDEX(ISNUMBER(--MID(feed!V1056,ROW($1:$5),1))*
ROW($1:$5),0),ROW($1:$5))+1,1)*10^ROW($1:$5)/10)</f>
        <v>0</v>
      </c>
      <c r="Y957">
        <f>feed!W1056</f>
        <v>0</v>
      </c>
      <c r="Z957" s="4">
        <f>V957-H957*750-K957*375-L957*375</f>
        <v>19250</v>
      </c>
      <c r="AA957" s="8">
        <f>V957/N957</f>
        <v>60.06006006006006</v>
      </c>
      <c r="AB957" s="4">
        <f>N957/6</f>
        <v>55.5</v>
      </c>
      <c r="AC957" s="4">
        <f>V957/6</f>
        <v>3333.3333333333335</v>
      </c>
    </row>
    <row r="958" spans="1:31" hidden="1" x14ac:dyDescent="0.25">
      <c r="A958" t="str">
        <f>feed!A1044</f>
        <v>Tzarlin</v>
      </c>
      <c r="B958" t="str">
        <f>feed!B1044</f>
        <v>Tzarlin</v>
      </c>
      <c r="C958">
        <f>feed!C1044</f>
        <v>0</v>
      </c>
      <c r="D958">
        <f>SUMPRODUCT(MID(0&amp;feed!D1044,LARGE(INDEX(ISNUMBER(--MID(feed!D1044,ROW($1:$19),1))*
ROW($1:$19),0),ROW($1:$19))+1,1)*10^ROW($1:$19)/10)</f>
        <v>20</v>
      </c>
      <c r="E958">
        <f>SUMPRODUCT(MID(0&amp;feed!E1044,LARGE(INDEX(ISNUMBER(--MID(feed!E1044,ROW($1:$19),1))*
ROW($1:$19),0),ROW($1:$19))+1,1)*10^ROW($1:$19)/10)</f>
        <v>0</v>
      </c>
      <c r="F958" t="str">
        <f>feed!F1044</f>
        <v>Finest of the 19th century</v>
      </c>
      <c r="G958" t="str">
        <f>feed!G1044</f>
        <v>Nice</v>
      </c>
      <c r="H958">
        <f>SUMPRODUCT(MID(0&amp;feed!H1044,LARGE(INDEX(ISNUMBER(--MID(feed!H1044,ROW($1:$19),1))*
ROW($1:$19),0),ROW($1:$19))+1,1)*10^ROW($1:$19)/10)</f>
        <v>0</v>
      </c>
      <c r="I958" t="str">
        <f>feed!I1044</f>
        <v>Standard</v>
      </c>
      <c r="J958">
        <f>SUMPRODUCT(MID(0&amp;feed!J1044,LARGE(INDEX(ISNUMBER(--MID(feed!J1044,ROW($1:$19),1))*
ROW($1:$19),0),ROW($1:$19))+1,1)*10^ROW($1:$19)/10)</f>
        <v>75</v>
      </c>
      <c r="K958">
        <f>SUMPRODUCT(MID(0&amp;feed!K1044,LARGE(INDEX(ISNUMBER(--MID(feed!K1044,ROW($1:$19),1))*
ROW($1:$19),0),ROW($1:$19))+1,1)*10^ROW($1:$19)/10)</f>
        <v>2</v>
      </c>
      <c r="L958">
        <f>SUMPRODUCT(MID(0&amp;feed!L1044,LARGE(INDEX(ISNUMBER(--MID(feed!L1044,ROW($1:$19),1))*
ROW($1:$19),0),ROW($1:$19))+1,1)*10^ROW($1:$19)/10)</f>
        <v>1</v>
      </c>
      <c r="M958" t="str">
        <f>feed!M1044</f>
        <v>Central Planning</v>
      </c>
      <c r="N958">
        <f>SUMPRODUCT(MID(0&amp;feed!N1044,LARGE(INDEX(ISNUMBER(--MID(feed!N1044,ROW($1:$5),1))*
ROW($1:$5),0),ROW($1:$5))+1,1)*10^ROW($1:$5)/10)</f>
        <v>335</v>
      </c>
      <c r="O958">
        <f>SUMPRODUCT(MID(0&amp;feed!O1044,LARGE(INDEX(ISNUMBER(--MID(feed!O1044,ROW($1:$5),1))*
ROW($1:$5),0),ROW($1:$5))+1,1)*10^ROW($1:$5)/10)</f>
        <v>2139</v>
      </c>
      <c r="P958" t="str">
        <f>feed!P1044</f>
        <v>Untapped</v>
      </c>
      <c r="Q958">
        <f>IF(P958=0,40, IF(P958="Depleted",0, IF(P958="Near Depletion",10, IF(P958="Plentiful",70, IF(P958="Untapped",90,"Error")))))</f>
        <v>90</v>
      </c>
      <c r="R958" t="str">
        <f>feed!Q1044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feed!R1044</f>
        <v>Atlas</v>
      </c>
      <c r="U958" t="str">
        <f>feed!S1044</f>
        <v>Neutral</v>
      </c>
      <c r="V958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958" t="str">
        <f>feed!U1044</f>
        <v>http://blocgame.com/stats.php?id=65639</v>
      </c>
      <c r="X958" s="4">
        <f>SUMPRODUCT(MID(0&amp;feed!V1044,LARGE(INDEX(ISNUMBER(--MID(feed!V1044,ROW($1:$5),1))*
ROW($1:$5),0),ROW($1:$5))+1,1)*10^ROW($1:$5)/10)</f>
        <v>0</v>
      </c>
      <c r="Y958">
        <f>feed!W1044</f>
        <v>0</v>
      </c>
      <c r="Z958" s="4">
        <f>V958-H958*750-K958*375-L958*375</f>
        <v>18875</v>
      </c>
      <c r="AA958" s="8">
        <f>V958/N958</f>
        <v>59.701492537313435</v>
      </c>
      <c r="AB958" s="4">
        <f>N958/6</f>
        <v>55.833333333333336</v>
      </c>
      <c r="AC958" s="4">
        <f>V958/6</f>
        <v>3333.3333333333335</v>
      </c>
    </row>
    <row r="959" spans="1:31" hidden="1" x14ac:dyDescent="0.25">
      <c r="A959" t="str">
        <f>feed!A719</f>
        <v>pengkalan chepa</v>
      </c>
      <c r="B959" t="str">
        <f>feed!B719</f>
        <v>sultan pali</v>
      </c>
      <c r="C959">
        <f>feed!C719</f>
        <v>0</v>
      </c>
      <c r="D959">
        <f>SUMPRODUCT(MID(0&amp;feed!D719,LARGE(INDEX(ISNUMBER(--MID(feed!D719,ROW($1:$19),1))*
ROW($1:$19),0),ROW($1:$19))+1,1)*10^ROW($1:$19)/10)</f>
        <v>5</v>
      </c>
      <c r="E959">
        <f>SUMPRODUCT(MID(0&amp;feed!E719,LARGE(INDEX(ISNUMBER(--MID(feed!E719,ROW($1:$19),1))*
ROW($1:$19),0),ROW($1:$19))+1,1)*10^ROW($1:$19)/10)</f>
        <v>0</v>
      </c>
      <c r="F959" t="str">
        <f>feed!F719</f>
        <v>First World War surplus</v>
      </c>
      <c r="G959" t="str">
        <f>feed!G719</f>
        <v>Normal</v>
      </c>
      <c r="H959">
        <f>SUMPRODUCT(MID(0&amp;feed!H719,LARGE(INDEX(ISNUMBER(--MID(feed!H719,ROW($1:$19),1))*
ROW($1:$19),0),ROW($1:$19))+1,1)*10^ROW($1:$19)/10)</f>
        <v>0</v>
      </c>
      <c r="I959" t="str">
        <f>feed!I719</f>
        <v>Undisciplined Rabble</v>
      </c>
      <c r="J959">
        <f>SUMPRODUCT(MID(0&amp;feed!J719,LARGE(INDEX(ISNUMBER(--MID(feed!J719,ROW($1:$19),1))*
ROW($1:$19),0),ROW($1:$19))+1,1)*10^ROW($1:$19)/10)</f>
        <v>75</v>
      </c>
      <c r="K959">
        <f>SUMPRODUCT(MID(0&amp;feed!K719,LARGE(INDEX(ISNUMBER(--MID(feed!K719,ROW($1:$19),1))*
ROW($1:$19),0),ROW($1:$19))+1,1)*10^ROW($1:$19)/10)</f>
        <v>2</v>
      </c>
      <c r="L959">
        <f>SUMPRODUCT(MID(0&amp;feed!L719,LARGE(INDEX(ISNUMBER(--MID(feed!L719,ROW($1:$19),1))*
ROW($1:$19),0),ROW($1:$19))+1,1)*10^ROW($1:$19)/10)</f>
        <v>0</v>
      </c>
      <c r="M959" t="str">
        <f>feed!M719</f>
        <v>Mixed Economy</v>
      </c>
      <c r="N959">
        <f>SUMPRODUCT(MID(0&amp;feed!N719,LARGE(INDEX(ISNUMBER(--MID(feed!N719,ROW($1:$5),1))*
ROW($1:$5),0),ROW($1:$5))+1,1)*10^ROW($1:$5)/10)</f>
        <v>763</v>
      </c>
      <c r="O959">
        <f>SUMPRODUCT(MID(0&amp;feed!O719,LARGE(INDEX(ISNUMBER(--MID(feed!O719,ROW($1:$5),1))*
ROW($1:$5),0),ROW($1:$5))+1,1)*10^ROW($1:$5)/10)</f>
        <v>42</v>
      </c>
      <c r="P959" t="str">
        <f>feed!P719</f>
        <v>Untapped</v>
      </c>
      <c r="Q959">
        <f>IF(P959=0,40, IF(P959="Depleted",0, IF(P959="Near Depletion",10, IF(P959="Plentiful",70, IF(P959="Untapped",90,"Error")))))</f>
        <v>90</v>
      </c>
      <c r="R959" t="str">
        <f>feed!Q719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feed!R719</f>
        <v>East Indies</v>
      </c>
      <c r="U959" t="str">
        <f>feed!S719</f>
        <v>Neutral</v>
      </c>
      <c r="V95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959" t="str">
        <f>feed!U719</f>
        <v>http://blocgame.com/stats.php?id=60742</v>
      </c>
      <c r="X959" s="4">
        <f>SUMPRODUCT(MID(0&amp;feed!V719,LARGE(INDEX(ISNUMBER(--MID(feed!V719,ROW($1:$5),1))*
ROW($1:$5),0),ROW($1:$5))+1,1)*10^ROW($1:$5)/10)</f>
        <v>0</v>
      </c>
      <c r="Y959">
        <f>feed!W719</f>
        <v>0</v>
      </c>
      <c r="Z959" s="4">
        <f>V959-H959*750-K959*375-L959*375</f>
        <v>1813</v>
      </c>
      <c r="AA959" s="8">
        <f>V959/N959</f>
        <v>3.3591087811271296</v>
      </c>
      <c r="AB959" s="4">
        <f>N959/6</f>
        <v>127.16666666666667</v>
      </c>
      <c r="AC959" s="4">
        <f>V959/6</f>
        <v>427.16666666666669</v>
      </c>
    </row>
    <row r="960" spans="1:31" hidden="1" x14ac:dyDescent="0.25">
      <c r="A960" t="str">
        <f>feed!A1248</f>
        <v>Npole</v>
      </c>
      <c r="B960" t="str">
        <f>feed!B1248</f>
        <v>Sunder Claws</v>
      </c>
      <c r="C960">
        <f>feed!C1248</f>
        <v>0</v>
      </c>
      <c r="D960">
        <f>SUMPRODUCT(MID(0&amp;feed!D1248,LARGE(INDEX(ISNUMBER(--MID(feed!D1248,ROW($1:$19),1))*
ROW($1:$19),0),ROW($1:$19))+1,1)*10^ROW($1:$19)/10)</f>
        <v>9</v>
      </c>
      <c r="E960">
        <f>SUMPRODUCT(MID(0&amp;feed!E1248,LARGE(INDEX(ISNUMBER(--MID(feed!E1248,ROW($1:$19),1))*
ROW($1:$19),0),ROW($1:$19))+1,1)*10^ROW($1:$19)/10)</f>
        <v>0</v>
      </c>
      <c r="F960" t="str">
        <f>feed!F1248</f>
        <v>First World War surplus</v>
      </c>
      <c r="G960" t="str">
        <f>feed!G1248</f>
        <v>Normal</v>
      </c>
      <c r="H960">
        <f>SUMPRODUCT(MID(0&amp;feed!H1248,LARGE(INDEX(ISNUMBER(--MID(feed!H1248,ROW($1:$19),1))*
ROW($1:$19),0),ROW($1:$19))+1,1)*10^ROW($1:$19)/10)</f>
        <v>0</v>
      </c>
      <c r="I960" t="str">
        <f>feed!I1248</f>
        <v>Standard</v>
      </c>
      <c r="J960">
        <f>SUMPRODUCT(MID(0&amp;feed!J1248,LARGE(INDEX(ISNUMBER(--MID(feed!J1248,ROW($1:$19),1))*
ROW($1:$19),0),ROW($1:$19))+1,1)*10^ROW($1:$19)/10)</f>
        <v>72</v>
      </c>
      <c r="K960">
        <f>SUMPRODUCT(MID(0&amp;feed!K1248,LARGE(INDEX(ISNUMBER(--MID(feed!K1248,ROW($1:$19),1))*
ROW($1:$19),0),ROW($1:$19))+1,1)*10^ROW($1:$19)/10)</f>
        <v>2</v>
      </c>
      <c r="L960">
        <f>SUMPRODUCT(MID(0&amp;feed!L1248,LARGE(INDEX(ISNUMBER(--MID(feed!L1248,ROW($1:$19),1))*
ROW($1:$19),0),ROW($1:$19))+1,1)*10^ROW($1:$19)/10)</f>
        <v>2</v>
      </c>
      <c r="M960" t="str">
        <f>feed!M1248</f>
        <v>Mixed Economy</v>
      </c>
      <c r="N960">
        <f>SUMPRODUCT(MID(0&amp;feed!N1248,LARGE(INDEX(ISNUMBER(--MID(feed!N1248,ROW($1:$5),1))*
ROW($1:$5),0),ROW($1:$5))+1,1)*10^ROW($1:$5)/10)</f>
        <v>214</v>
      </c>
      <c r="O960">
        <f>SUMPRODUCT(MID(0&amp;feed!O1248,LARGE(INDEX(ISNUMBER(--MID(feed!O1248,ROW($1:$5),1))*
ROW($1:$5),0),ROW($1:$5))+1,1)*10^ROW($1:$5)/10)</f>
        <v>1833</v>
      </c>
      <c r="P960" t="str">
        <f>feed!P1248</f>
        <v>Untapped</v>
      </c>
      <c r="Q960">
        <f>IF(P960=0,40, IF(P960="Depleted",0, IF(P960="Near Depletion",10, IF(P960="Plentiful",70, IF(P960="Untapped",90,"Error")))))</f>
        <v>90</v>
      </c>
      <c r="R960" t="str">
        <f>feed!Q1248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feed!R1248</f>
        <v>Arabia</v>
      </c>
      <c r="U960" t="str">
        <f>feed!S1248</f>
        <v>Soviet Union</v>
      </c>
      <c r="V960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13337</v>
      </c>
      <c r="W960" t="str">
        <f>feed!U1248</f>
        <v>http://blocgame.com/stats.php?id=65586</v>
      </c>
      <c r="X960" s="4">
        <f>SUMPRODUCT(MID(0&amp;feed!V1248,LARGE(INDEX(ISNUMBER(--MID(feed!V1248,ROW($1:$5),1))*
ROW($1:$5),0),ROW($1:$5))+1,1)*10^ROW($1:$5)/10)</f>
        <v>0</v>
      </c>
      <c r="Y960">
        <f>feed!W1248</f>
        <v>0</v>
      </c>
      <c r="Z960" s="4">
        <f>V960-H960*750-K960*375-L960*375</f>
        <v>11837</v>
      </c>
      <c r="AA960" s="8">
        <f>V960/N960</f>
        <v>62.322429906542055</v>
      </c>
      <c r="AB960" s="4">
        <f>N960/6</f>
        <v>35.666666666666664</v>
      </c>
      <c r="AC960" s="4">
        <f>V960/6</f>
        <v>2222.8333333333335</v>
      </c>
    </row>
    <row r="961" spans="1:29" hidden="1" x14ac:dyDescent="0.25">
      <c r="A961" t="str">
        <f>feed!A1060</f>
        <v>Rhomaion</v>
      </c>
      <c r="B961" t="str">
        <f>feed!B1060</f>
        <v>Manuel Tzimiskes</v>
      </c>
      <c r="C961">
        <f>feed!C1060</f>
        <v>0</v>
      </c>
      <c r="D961">
        <f>SUMPRODUCT(MID(0&amp;feed!D1060,LARGE(INDEX(ISNUMBER(--MID(feed!D1060,ROW($1:$19),1))*
ROW($1:$19),0),ROW($1:$19))+1,1)*10^ROW($1:$19)/10)</f>
        <v>20</v>
      </c>
      <c r="E961">
        <f>SUMPRODUCT(MID(0&amp;feed!E1060,LARGE(INDEX(ISNUMBER(--MID(feed!E1060,ROW($1:$19),1))*
ROW($1:$19),0),ROW($1:$19))+1,1)*10^ROW($1:$19)/10)</f>
        <v>0</v>
      </c>
      <c r="F961" t="str">
        <f>feed!F1060</f>
        <v>Finest of the 19th century</v>
      </c>
      <c r="G961" t="str">
        <f>feed!G1060</f>
        <v>Nice</v>
      </c>
      <c r="H961">
        <f>SUMPRODUCT(MID(0&amp;feed!H1060,LARGE(INDEX(ISNUMBER(--MID(feed!H1060,ROW($1:$19),1))*
ROW($1:$19),0),ROW($1:$19))+1,1)*10^ROW($1:$19)/10)</f>
        <v>0</v>
      </c>
      <c r="I961" t="str">
        <f>feed!I1060</f>
        <v>Standard</v>
      </c>
      <c r="J961">
        <f>SUMPRODUCT(MID(0&amp;feed!J1060,LARGE(INDEX(ISNUMBER(--MID(feed!J1060,ROW($1:$19),1))*
ROW($1:$19),0),ROW($1:$19))+1,1)*10^ROW($1:$19)/10)</f>
        <v>72</v>
      </c>
      <c r="K961">
        <f>SUMPRODUCT(MID(0&amp;feed!K1060,LARGE(INDEX(ISNUMBER(--MID(feed!K1060,ROW($1:$19),1))*
ROW($1:$19),0),ROW($1:$19))+1,1)*10^ROW($1:$19)/10)</f>
        <v>2</v>
      </c>
      <c r="L961">
        <f>SUMPRODUCT(MID(0&amp;feed!L1060,LARGE(INDEX(ISNUMBER(--MID(feed!L1060,ROW($1:$19),1))*
ROW($1:$19),0),ROW($1:$19))+1,1)*10^ROW($1:$19)/10)</f>
        <v>0</v>
      </c>
      <c r="M961" t="str">
        <f>feed!M1060</f>
        <v>Mixed Economy</v>
      </c>
      <c r="N961">
        <f>SUMPRODUCT(MID(0&amp;feed!N1060,LARGE(INDEX(ISNUMBER(--MID(feed!N1060,ROW($1:$5),1))*
ROW($1:$5),0),ROW($1:$5))+1,1)*10^ROW($1:$5)/10)</f>
        <v>330</v>
      </c>
      <c r="O961">
        <f>SUMPRODUCT(MID(0&amp;feed!O1060,LARGE(INDEX(ISNUMBER(--MID(feed!O1060,ROW($1:$5),1))*
ROW($1:$5),0),ROW($1:$5))+1,1)*10^ROW($1:$5)/10)</f>
        <v>0</v>
      </c>
      <c r="P961" t="str">
        <f>feed!P1060</f>
        <v>Untapped</v>
      </c>
      <c r="Q961">
        <f>IF(P961=0,40, IF(P961="Depleted",0, IF(P961="Near Depletion",10, IF(P961="Plentiful",70, IF(P961="Untapped",90,"Error")))))</f>
        <v>90</v>
      </c>
      <c r="R961" t="str">
        <f>feed!Q1060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feed!R1060</f>
        <v>Egypt</v>
      </c>
      <c r="U961" t="str">
        <f>feed!S1060</f>
        <v>Neutral</v>
      </c>
      <c r="V96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961" t="str">
        <f>feed!U1060</f>
        <v>http://blocgame.com/stats.php?id=40915</v>
      </c>
      <c r="X961" s="4">
        <f>SUMPRODUCT(MID(0&amp;feed!V1060,LARGE(INDEX(ISNUMBER(--MID(feed!V1060,ROW($1:$5),1))*
ROW($1:$5),0),ROW($1:$5))+1,1)*10^ROW($1:$5)/10)</f>
        <v>0</v>
      </c>
      <c r="Y961">
        <f>feed!W1060</f>
        <v>0</v>
      </c>
      <c r="Z961" s="4">
        <f>V961-H961*750-K961*375-L961*375</f>
        <v>19250</v>
      </c>
      <c r="AA961" s="8">
        <f>V961/N961</f>
        <v>60.606060606060609</v>
      </c>
      <c r="AB961" s="4">
        <f>N961/6</f>
        <v>55</v>
      </c>
      <c r="AC961" s="4">
        <f>V961/6</f>
        <v>3333.3333333333335</v>
      </c>
    </row>
    <row r="962" spans="1:29" hidden="1" x14ac:dyDescent="0.25">
      <c r="A962" t="str">
        <f>feed!A402</f>
        <v>Egoria</v>
      </c>
      <c r="B962" t="str">
        <f>feed!B402</f>
        <v>Evil_sethoss</v>
      </c>
      <c r="C962">
        <f>feed!C402</f>
        <v>0</v>
      </c>
      <c r="D962">
        <f>SUMPRODUCT(MID(0&amp;feed!D402,LARGE(INDEX(ISNUMBER(--MID(feed!D402,ROW($1:$19),1))*
ROW($1:$19),0),ROW($1:$19))+1,1)*10^ROW($1:$19)/10)</f>
        <v>9</v>
      </c>
      <c r="E962">
        <f>SUMPRODUCT(MID(0&amp;feed!E402,LARGE(INDEX(ISNUMBER(--MID(feed!E402,ROW($1:$19),1))*
ROW($1:$19),0),ROW($1:$19))+1,1)*10^ROW($1:$19)/10)</f>
        <v>0</v>
      </c>
      <c r="F962" t="str">
        <f>feed!F402</f>
        <v>First World War surplus</v>
      </c>
      <c r="G962" t="str">
        <f>feed!G402</f>
        <v>Gandhi-like</v>
      </c>
      <c r="H962">
        <f>SUMPRODUCT(MID(0&amp;feed!H402,LARGE(INDEX(ISNUMBER(--MID(feed!H402,ROW($1:$19),1))*
ROW($1:$19),0),ROW($1:$19))+1,1)*10^ROW($1:$19)/10)</f>
        <v>0</v>
      </c>
      <c r="I962" t="str">
        <f>feed!I402</f>
        <v>Undisciplined Rabble</v>
      </c>
      <c r="J962">
        <f>SUMPRODUCT(MID(0&amp;feed!J402,LARGE(INDEX(ISNUMBER(--MID(feed!J402,ROW($1:$19),1))*
ROW($1:$19),0),ROW($1:$19))+1,1)*10^ROW($1:$19)/10)</f>
        <v>72</v>
      </c>
      <c r="K962">
        <f>SUMPRODUCT(MID(0&amp;feed!K402,LARGE(INDEX(ISNUMBER(--MID(feed!K402,ROW($1:$19),1))*
ROW($1:$19),0),ROW($1:$19))+1,1)*10^ROW($1:$19)/10)</f>
        <v>5</v>
      </c>
      <c r="L962">
        <f>SUMPRODUCT(MID(0&amp;feed!L402,LARGE(INDEX(ISNUMBER(--MID(feed!L402,ROW($1:$19),1))*
ROW($1:$19),0),ROW($1:$19))+1,1)*10^ROW($1:$19)/10)</f>
        <v>3</v>
      </c>
      <c r="M962" t="str">
        <f>feed!M402</f>
        <v>Central Planning</v>
      </c>
      <c r="N962">
        <f>SUMPRODUCT(MID(0&amp;feed!N402,LARGE(INDEX(ISNUMBER(--MID(feed!N402,ROW($1:$5),1))*
ROW($1:$5),0),ROW($1:$5))+1,1)*10^ROW($1:$5)/10)</f>
        <v>1643</v>
      </c>
      <c r="O962">
        <f>SUMPRODUCT(MID(0&amp;feed!O402,LARGE(INDEX(ISNUMBER(--MID(feed!O402,ROW($1:$5),1))*
ROW($1:$5),0),ROW($1:$5))+1,1)*10^ROW($1:$5)/10)</f>
        <v>50</v>
      </c>
      <c r="P962" t="str">
        <f>feed!P402</f>
        <v>Untapped</v>
      </c>
      <c r="Q962">
        <f>IF(P962=0,40, IF(P962="Depleted",0, IF(P962="Near Depletion",10, IF(P962="Plentiful",70, IF(P962="Untapped",90,"Error")))))</f>
        <v>90</v>
      </c>
      <c r="R962" t="str">
        <f>feed!Q402</f>
        <v>Meagre</v>
      </c>
      <c r="S962">
        <f>IF(R962="None",0, IF(R962="Meagre",1.5, IF(R962="Small",3, IF(R962="Mediocre",4.5, IF(R962="Somewhat Large",6, IF(R962="Large",7.5, IF(R962="Powerful",9, IF(R962="Very Powerful",10,"Error"))))))))</f>
        <v>1.5</v>
      </c>
      <c r="T962" t="str">
        <f>feed!R402</f>
        <v>Mesoamerica</v>
      </c>
      <c r="U962" t="str">
        <f>feed!S402</f>
        <v>Neutral</v>
      </c>
      <c r="V96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2810</v>
      </c>
      <c r="W962" t="str">
        <f>feed!U402</f>
        <v>http://blocgame.com/stats.php?id=54726</v>
      </c>
      <c r="X962" s="4">
        <f>SUMPRODUCT(MID(0&amp;feed!V402,LARGE(INDEX(ISNUMBER(--MID(feed!V402,ROW($1:$5),1))*
ROW($1:$5),0),ROW($1:$5))+1,1)*10^ROW($1:$5)/10)</f>
        <v>0</v>
      </c>
      <c r="Y962">
        <f>feed!W402</f>
        <v>0</v>
      </c>
      <c r="Z962" s="4">
        <f>V962-H962*750-K962*375-L962*375</f>
        <v>-190</v>
      </c>
      <c r="AA962" s="8">
        <f>V962/N962</f>
        <v>1.7102860620815581</v>
      </c>
      <c r="AB962" s="4">
        <f>N962/6</f>
        <v>273.83333333333331</v>
      </c>
      <c r="AC962" s="4">
        <f>V962/6</f>
        <v>468.33333333333331</v>
      </c>
    </row>
    <row r="963" spans="1:29" x14ac:dyDescent="0.25">
      <c r="A963" t="str">
        <f>feed!A1002</f>
        <v>Centurions</v>
      </c>
      <c r="B963" t="str">
        <f>feed!B1002</f>
        <v>Awesome</v>
      </c>
      <c r="C963">
        <f>feed!C1002</f>
        <v>0</v>
      </c>
      <c r="D963">
        <f>SUMPRODUCT(MID(0&amp;feed!D1002,LARGE(INDEX(ISNUMBER(--MID(feed!D1002,ROW($1:$19),1))*
ROW($1:$19),0),ROW($1:$19))+1,1)*10^ROW($1:$19)/10)</f>
        <v>20</v>
      </c>
      <c r="E963">
        <f>SUMPRODUCT(MID(0&amp;feed!E1002,LARGE(INDEX(ISNUMBER(--MID(feed!E1002,ROW($1:$19),1))*
ROW($1:$19),0),ROW($1:$19))+1,1)*10^ROW($1:$19)/10)</f>
        <v>0</v>
      </c>
      <c r="F963" t="str">
        <f>feed!F1002</f>
        <v>Finest of the 19th century</v>
      </c>
      <c r="G963" t="str">
        <f>feed!G1002</f>
        <v>Gandhi-like</v>
      </c>
      <c r="H963">
        <f>SUMPRODUCT(MID(0&amp;feed!H1002,LARGE(INDEX(ISNUMBER(--MID(feed!H1002,ROW($1:$19),1))*
ROW($1:$19),0),ROW($1:$19))+1,1)*10^ROW($1:$19)/10)</f>
        <v>0</v>
      </c>
      <c r="I963" t="str">
        <f>feed!I1002</f>
        <v>Poor</v>
      </c>
      <c r="J963">
        <f>SUMPRODUCT(MID(0&amp;feed!J1002,LARGE(INDEX(ISNUMBER(--MID(feed!J1002,ROW($1:$19),1))*
ROW($1:$19),0),ROW($1:$19))+1,1)*10^ROW($1:$19)/10)</f>
        <v>142</v>
      </c>
      <c r="K963">
        <f>SUMPRODUCT(MID(0&amp;feed!K1002,LARGE(INDEX(ISNUMBER(--MID(feed!K1002,ROW($1:$19),1))*
ROW($1:$19),0),ROW($1:$19))+1,1)*10^ROW($1:$19)/10)</f>
        <v>2</v>
      </c>
      <c r="L963">
        <f>SUMPRODUCT(MID(0&amp;feed!L1002,LARGE(INDEX(ISNUMBER(--MID(feed!L1002,ROW($1:$19),1))*
ROW($1:$19),0),ROW($1:$19))+1,1)*10^ROW($1:$19)/10)</f>
        <v>0</v>
      </c>
      <c r="M963" t="str">
        <f>feed!M1002</f>
        <v>Mixed Economy</v>
      </c>
      <c r="N963">
        <f>SUMPRODUCT(MID(0&amp;feed!N1002,LARGE(INDEX(ISNUMBER(--MID(feed!N1002,ROW($1:$5),1))*
ROW($1:$5),0),ROW($1:$5))+1,1)*10^ROW($1:$5)/10)</f>
        <v>360</v>
      </c>
      <c r="O963">
        <f>SUMPRODUCT(MID(0&amp;feed!O1002,LARGE(INDEX(ISNUMBER(--MID(feed!O1002,ROW($1:$5),1))*
ROW($1:$5),0),ROW($1:$5))+1,1)*10^ROW($1:$5)/10)</f>
        <v>0</v>
      </c>
      <c r="P963" t="str">
        <f>feed!P1002</f>
        <v>Untapped</v>
      </c>
      <c r="Q963">
        <f>IF(P963=0,40, IF(P963="Depleted",0, IF(P963="Near Depletion",10, IF(P963="Plentiful",70, IF(P963="Untapped",90,"Error")))))</f>
        <v>90</v>
      </c>
      <c r="R963" t="str">
        <f>feed!Q1002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feed!R1002</f>
        <v>China</v>
      </c>
      <c r="U963" t="str">
        <f>feed!S1002</f>
        <v>Neutral</v>
      </c>
      <c r="V963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963" t="str">
        <f>feed!U1002</f>
        <v>http://blocgame.com/stats.php?id=65551</v>
      </c>
      <c r="X963" s="4">
        <f>SUMPRODUCT(MID(0&amp;feed!V1002,LARGE(INDEX(ISNUMBER(--MID(feed!V1002,ROW($1:$5),1))*
ROW($1:$5),0),ROW($1:$5))+1,1)*10^ROW($1:$5)/10)</f>
        <v>0</v>
      </c>
      <c r="Y963">
        <f>feed!W1002</f>
        <v>0</v>
      </c>
      <c r="Z963" s="4">
        <f>V963-H963*750-K963*375-L963*375</f>
        <v>19250</v>
      </c>
      <c r="AA963" s="8">
        <f>V963/N963</f>
        <v>55.555555555555557</v>
      </c>
      <c r="AB963" s="4">
        <f>N963/6</f>
        <v>60</v>
      </c>
      <c r="AC963" s="4">
        <f>V963/6</f>
        <v>3333.3333333333335</v>
      </c>
    </row>
    <row r="964" spans="1:29" x14ac:dyDescent="0.25">
      <c r="A964" t="str">
        <f>feed!A993</f>
        <v>tarkistan</v>
      </c>
      <c r="B964" t="str">
        <f>feed!B993</f>
        <v>Mr.Perfecto</v>
      </c>
      <c r="C964">
        <f>feed!C993</f>
        <v>0</v>
      </c>
      <c r="D964">
        <f>SUMPRODUCT(MID(0&amp;feed!D993,LARGE(INDEX(ISNUMBER(--MID(feed!D993,ROW($1:$19),1))*
ROW($1:$19),0),ROW($1:$19))+1,1)*10^ROW($1:$19)/10)</f>
        <v>38</v>
      </c>
      <c r="E964">
        <f>SUMPRODUCT(MID(0&amp;feed!E993,LARGE(INDEX(ISNUMBER(--MID(feed!E993,ROW($1:$19),1))*
ROW($1:$19),0),ROW($1:$19))+1,1)*10^ROW($1:$19)/10)</f>
        <v>0</v>
      </c>
      <c r="F964" t="str">
        <f>feed!F993</f>
        <v>First World War surplus</v>
      </c>
      <c r="G964" t="str">
        <f>feed!G993</f>
        <v>Gandhi-like</v>
      </c>
      <c r="H964">
        <f>SUMPRODUCT(MID(0&amp;feed!H993,LARGE(INDEX(ISNUMBER(--MID(feed!H993,ROW($1:$19),1))*
ROW($1:$19),0),ROW($1:$19))+1,1)*10^ROW($1:$19)/10)</f>
        <v>0</v>
      </c>
      <c r="I964" t="str">
        <f>feed!I993</f>
        <v>Good</v>
      </c>
      <c r="J964">
        <f>SUMPRODUCT(MID(0&amp;feed!J993,LARGE(INDEX(ISNUMBER(--MID(feed!J993,ROW($1:$19),1))*
ROW($1:$19),0),ROW($1:$19))+1,1)*10^ROW($1:$19)/10)</f>
        <v>11</v>
      </c>
      <c r="K964">
        <f>SUMPRODUCT(MID(0&amp;feed!K993,LARGE(INDEX(ISNUMBER(--MID(feed!K993,ROW($1:$19),1))*
ROW($1:$19),0),ROW($1:$19))+1,1)*10^ROW($1:$19)/10)</f>
        <v>3</v>
      </c>
      <c r="L964">
        <f>SUMPRODUCT(MID(0&amp;feed!L993,LARGE(INDEX(ISNUMBER(--MID(feed!L993,ROW($1:$19),1))*
ROW($1:$19),0),ROW($1:$19))+1,1)*10^ROW($1:$19)/10)</f>
        <v>2</v>
      </c>
      <c r="M964" t="str">
        <f>feed!M993</f>
        <v>Free Market</v>
      </c>
      <c r="N964">
        <f>SUMPRODUCT(MID(0&amp;feed!N993,LARGE(INDEX(ISNUMBER(--MID(feed!N993,ROW($1:$5),1))*
ROW($1:$5),0),ROW($1:$5))+1,1)*10^ROW($1:$5)/10)</f>
        <v>367</v>
      </c>
      <c r="O964">
        <f>SUMPRODUCT(MID(0&amp;feed!O993,LARGE(INDEX(ISNUMBER(--MID(feed!O993,ROW($1:$5),1))*
ROW($1:$5),0),ROW($1:$5))+1,1)*10^ROW($1:$5)/10)</f>
        <v>3733</v>
      </c>
      <c r="P964" t="str">
        <f>feed!P993</f>
        <v>Plentiful</v>
      </c>
      <c r="Q964">
        <f>IF(P964=0,40, IF(P964="Depleted",0, IF(P964="Near Depletion",10, IF(P964="Plentiful",70, IF(P964="Untapped",90,"Error")))))</f>
        <v>70</v>
      </c>
      <c r="R964" t="str">
        <f>feed!Q993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feed!R993</f>
        <v>Persia</v>
      </c>
      <c r="U964" t="str">
        <f>feed!S993</f>
        <v>United States</v>
      </c>
      <c r="V964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64" t="str">
        <f>feed!U993</f>
        <v>http://blocgame.com/stats.php?id=65471</v>
      </c>
      <c r="X964" s="4">
        <f>SUMPRODUCT(MID(0&amp;feed!V993,LARGE(INDEX(ISNUMBER(--MID(feed!V993,ROW($1:$5),1))*
ROW($1:$5),0),ROW($1:$5))+1,1)*10^ROW($1:$5)/10)</f>
        <v>0</v>
      </c>
      <c r="Y964">
        <f>feed!W993</f>
        <v>0</v>
      </c>
      <c r="Z964" s="4">
        <f>V964-H964*750-K964*375-L964*375</f>
        <v>18125</v>
      </c>
      <c r="AA964" s="8">
        <f>V964/N964</f>
        <v>54.495912806539508</v>
      </c>
      <c r="AB964" s="4">
        <f>N964/6</f>
        <v>61.166666666666664</v>
      </c>
      <c r="AC964" s="4">
        <f>V964/6</f>
        <v>3333.3333333333335</v>
      </c>
    </row>
    <row r="965" spans="1:29" hidden="1" x14ac:dyDescent="0.25">
      <c r="A965" t="str">
        <f>feed!A1231</f>
        <v>Breezeland</v>
      </c>
      <c r="B965" t="str">
        <f>feed!B1231</f>
        <v>President McBreeze</v>
      </c>
      <c r="C965">
        <f>feed!C1231</f>
        <v>0</v>
      </c>
      <c r="D965">
        <f>SUMPRODUCT(MID(0&amp;feed!D1231,LARGE(INDEX(ISNUMBER(--MID(feed!D1231,ROW($1:$19),1))*
ROW($1:$19),0),ROW($1:$19))+1,1)*10^ROW($1:$19)/10)</f>
        <v>10</v>
      </c>
      <c r="E965">
        <f>SUMPRODUCT(MID(0&amp;feed!E1231,LARGE(INDEX(ISNUMBER(--MID(feed!E1231,ROW($1:$19),1))*
ROW($1:$19),0),ROW($1:$19))+1,1)*10^ROW($1:$19)/10)</f>
        <v>0</v>
      </c>
      <c r="F965" t="str">
        <f>feed!F1231</f>
        <v>Finest of the 19th century</v>
      </c>
      <c r="G965" t="str">
        <f>feed!G1231</f>
        <v>Nice</v>
      </c>
      <c r="H965">
        <f>SUMPRODUCT(MID(0&amp;feed!H1231,LARGE(INDEX(ISNUMBER(--MID(feed!H1231,ROW($1:$19),1))*
ROW($1:$19),0),ROW($1:$19))+1,1)*10^ROW($1:$19)/10)</f>
        <v>0</v>
      </c>
      <c r="I965" t="str">
        <f>feed!I1231</f>
        <v>Standard</v>
      </c>
      <c r="J965">
        <f>SUMPRODUCT(MID(0&amp;feed!J1231,LARGE(INDEX(ISNUMBER(--MID(feed!J1231,ROW($1:$19),1))*
ROW($1:$19),0),ROW($1:$19))+1,1)*10^ROW($1:$19)/10)</f>
        <v>69</v>
      </c>
      <c r="K965">
        <f>SUMPRODUCT(MID(0&amp;feed!K1231,LARGE(INDEX(ISNUMBER(--MID(feed!K1231,ROW($1:$19),1))*
ROW($1:$19),0),ROW($1:$19))+1,1)*10^ROW($1:$19)/10)</f>
        <v>3</v>
      </c>
      <c r="L965">
        <f>SUMPRODUCT(MID(0&amp;feed!L1231,LARGE(INDEX(ISNUMBER(--MID(feed!L1231,ROW($1:$19),1))*
ROW($1:$19),0),ROW($1:$19))+1,1)*10^ROW($1:$19)/10)</f>
        <v>1</v>
      </c>
      <c r="M965" t="str">
        <f>feed!M1231</f>
        <v>Mixed Economy</v>
      </c>
      <c r="N965">
        <f>SUMPRODUCT(MID(0&amp;feed!N1231,LARGE(INDEX(ISNUMBER(--MID(feed!N1231,ROW($1:$5),1))*
ROW($1:$5),0),ROW($1:$5))+1,1)*10^ROW($1:$5)/10)</f>
        <v>253</v>
      </c>
      <c r="O965">
        <f>SUMPRODUCT(MID(0&amp;feed!O1231,LARGE(INDEX(ISNUMBER(--MID(feed!O1231,ROW($1:$5),1))*
ROW($1:$5),0),ROW($1:$5))+1,1)*10^ROW($1:$5)/10)</f>
        <v>1</v>
      </c>
      <c r="P965" t="str">
        <f>feed!P1231</f>
        <v>Untapped</v>
      </c>
      <c r="Q965">
        <f>IF(P965=0,40, IF(P965="Depleted",0, IF(P965="Near Depletion",10, IF(P965="Plentiful",70, IF(P965="Untapped",90,"Error")))))</f>
        <v>90</v>
      </c>
      <c r="R965" t="str">
        <f>feed!Q1231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feed!R1231</f>
        <v>Gran Colombia</v>
      </c>
      <c r="U965" t="str">
        <f>feed!S1231</f>
        <v>Neutral</v>
      </c>
      <c r="V965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16172</v>
      </c>
      <c r="W965" t="str">
        <f>feed!U1231</f>
        <v>http://blocgame.com/stats.php?id=65646</v>
      </c>
      <c r="X965" s="4">
        <f>SUMPRODUCT(MID(0&amp;feed!V1231,LARGE(INDEX(ISNUMBER(--MID(feed!V1231,ROW($1:$5),1))*
ROW($1:$5),0),ROW($1:$5))+1,1)*10^ROW($1:$5)/10)</f>
        <v>0</v>
      </c>
      <c r="Y965">
        <f>feed!W1231</f>
        <v>0</v>
      </c>
      <c r="Z965" s="4">
        <f>V965-H965*750-K965*375-L965*375</f>
        <v>14672</v>
      </c>
      <c r="AA965" s="8">
        <f>V965/N965</f>
        <v>63.920948616600789</v>
      </c>
      <c r="AB965" s="4">
        <f>N965/6</f>
        <v>42.166666666666664</v>
      </c>
      <c r="AC965" s="4">
        <f>V965/6</f>
        <v>2695.3333333333335</v>
      </c>
    </row>
    <row r="966" spans="1:29" hidden="1" x14ac:dyDescent="0.25">
      <c r="A966" t="str">
        <f>feed!A1067</f>
        <v>DirtBlock</v>
      </c>
      <c r="B966" t="str">
        <f>feed!B1067</f>
        <v>TurnerTDB</v>
      </c>
      <c r="C966">
        <f>feed!C1067</f>
        <v>0</v>
      </c>
      <c r="D966">
        <f>SUMPRODUCT(MID(0&amp;feed!D1067,LARGE(INDEX(ISNUMBER(--MID(feed!D1067,ROW($1:$19),1))*
ROW($1:$19),0),ROW($1:$19))+1,1)*10^ROW($1:$19)/10)</f>
        <v>20</v>
      </c>
      <c r="E966">
        <f>SUMPRODUCT(MID(0&amp;feed!E1067,LARGE(INDEX(ISNUMBER(--MID(feed!E1067,ROW($1:$19),1))*
ROW($1:$19),0),ROW($1:$19))+1,1)*10^ROW($1:$19)/10)</f>
        <v>0</v>
      </c>
      <c r="F966" t="str">
        <f>feed!F1067</f>
        <v>Finest of the 19th century</v>
      </c>
      <c r="G966" t="str">
        <f>feed!G1067</f>
        <v>Nice</v>
      </c>
      <c r="H966">
        <f>SUMPRODUCT(MID(0&amp;feed!H1067,LARGE(INDEX(ISNUMBER(--MID(feed!H1067,ROW($1:$19),1))*
ROW($1:$19),0),ROW($1:$19))+1,1)*10^ROW($1:$19)/10)</f>
        <v>0</v>
      </c>
      <c r="I966" t="str">
        <f>feed!I1067</f>
        <v>Standard</v>
      </c>
      <c r="J966">
        <f>SUMPRODUCT(MID(0&amp;feed!J1067,LARGE(INDEX(ISNUMBER(--MID(feed!J1067,ROW($1:$19),1))*
ROW($1:$19),0),ROW($1:$19))+1,1)*10^ROW($1:$19)/10)</f>
        <v>69</v>
      </c>
      <c r="K966">
        <f>SUMPRODUCT(MID(0&amp;feed!K1067,LARGE(INDEX(ISNUMBER(--MID(feed!K1067,ROW($1:$19),1))*
ROW($1:$19),0),ROW($1:$19))+1,1)*10^ROW($1:$19)/10)</f>
        <v>2</v>
      </c>
      <c r="L966">
        <f>SUMPRODUCT(MID(0&amp;feed!L1067,LARGE(INDEX(ISNUMBER(--MID(feed!L1067,ROW($1:$19),1))*
ROW($1:$19),0),ROW($1:$19))+1,1)*10^ROW($1:$19)/10)</f>
        <v>0</v>
      </c>
      <c r="M966" t="str">
        <f>feed!M1067</f>
        <v>Central Planning</v>
      </c>
      <c r="N966">
        <f>SUMPRODUCT(MID(0&amp;feed!N1067,LARGE(INDEX(ISNUMBER(--MID(feed!N1067,ROW($1:$5),1))*
ROW($1:$5),0),ROW($1:$5))+1,1)*10^ROW($1:$5)/10)</f>
        <v>330</v>
      </c>
      <c r="O966">
        <f>SUMPRODUCT(MID(0&amp;feed!O1067,LARGE(INDEX(ISNUMBER(--MID(feed!O1067,ROW($1:$5),1))*
ROW($1:$5),0),ROW($1:$5))+1,1)*10^ROW($1:$5)/10)</f>
        <v>0</v>
      </c>
      <c r="P966" t="str">
        <f>feed!P1067</f>
        <v>Untapped</v>
      </c>
      <c r="Q966">
        <f>IF(P966=0,40, IF(P966="Depleted",0, IF(P966="Near Depletion",10, IF(P966="Plentiful",70, IF(P966="Untapped",90,"Error")))))</f>
        <v>90</v>
      </c>
      <c r="R966" t="str">
        <f>feed!Q1067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feed!R1067</f>
        <v>Atlas</v>
      </c>
      <c r="U966" t="str">
        <f>feed!S1067</f>
        <v>Neutral</v>
      </c>
      <c r="V96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966" t="str">
        <f>feed!U1067</f>
        <v>http://blocgame.com/stats.php?id=65647</v>
      </c>
      <c r="X966" s="4">
        <f>SUMPRODUCT(MID(0&amp;feed!V1067,LARGE(INDEX(ISNUMBER(--MID(feed!V1067,ROW($1:$5),1))*
ROW($1:$5),0),ROW($1:$5))+1,1)*10^ROW($1:$5)/10)</f>
        <v>0</v>
      </c>
      <c r="Y966">
        <f>feed!W1067</f>
        <v>0</v>
      </c>
      <c r="Z966" s="4">
        <f>V966-H966*750-K966*375-L966*375</f>
        <v>19250</v>
      </c>
      <c r="AA966" s="8">
        <f>V966/N966</f>
        <v>60.606060606060609</v>
      </c>
      <c r="AB966" s="4">
        <f>N966/6</f>
        <v>55</v>
      </c>
      <c r="AC966" s="4">
        <f>V966/6</f>
        <v>3333.3333333333335</v>
      </c>
    </row>
    <row r="967" spans="1:29" x14ac:dyDescent="0.25">
      <c r="A967" t="str">
        <f>feed!A992</f>
        <v>Chinkostan</v>
      </c>
      <c r="B967" t="str">
        <f>feed!B992</f>
        <v>jimmy_jungaz</v>
      </c>
      <c r="C967" t="str">
        <f>feed!C992</f>
        <v>The Order</v>
      </c>
      <c r="D967">
        <f>SUMPRODUCT(MID(0&amp;feed!D992,LARGE(INDEX(ISNUMBER(--MID(feed!D992,ROW($1:$19),1))*
ROW($1:$19),0),ROW($1:$19))+1,1)*10^ROW($1:$19)/10)</f>
        <v>83</v>
      </c>
      <c r="E967">
        <f>SUMPRODUCT(MID(0&amp;feed!E992,LARGE(INDEX(ISNUMBER(--MID(feed!E992,ROW($1:$19),1))*
ROW($1:$19),0),ROW($1:$19))+1,1)*10^ROW($1:$19)/10)</f>
        <v>4</v>
      </c>
      <c r="F967" t="str">
        <f>feed!F992</f>
        <v>Second World War surplus</v>
      </c>
      <c r="G967" t="str">
        <f>feed!G992</f>
        <v>Gandhi-like</v>
      </c>
      <c r="H967">
        <f>SUMPRODUCT(MID(0&amp;feed!H992,LARGE(INDEX(ISNUMBER(--MID(feed!H992,ROW($1:$19),1))*
ROW($1:$19),0),ROW($1:$19))+1,1)*10^ROW($1:$19)/10)</f>
        <v>2</v>
      </c>
      <c r="I967" t="str">
        <f>feed!I992</f>
        <v>Good</v>
      </c>
      <c r="J967">
        <f>SUMPRODUCT(MID(0&amp;feed!J992,LARGE(INDEX(ISNUMBER(--MID(feed!J992,ROW($1:$19),1))*
ROW($1:$19),0),ROW($1:$19))+1,1)*10^ROW($1:$19)/10)</f>
        <v>8</v>
      </c>
      <c r="K967">
        <f>SUMPRODUCT(MID(0&amp;feed!K992,LARGE(INDEX(ISNUMBER(--MID(feed!K992,ROW($1:$19),1))*
ROW($1:$19),0),ROW($1:$19))+1,1)*10^ROW($1:$19)/10)</f>
        <v>16</v>
      </c>
      <c r="L967">
        <f>SUMPRODUCT(MID(0&amp;feed!L992,LARGE(INDEX(ISNUMBER(--MID(feed!L992,ROW($1:$19),1))*
ROW($1:$19),0),ROW($1:$19))+1,1)*10^ROW($1:$19)/10)</f>
        <v>5</v>
      </c>
      <c r="M967" t="str">
        <f>feed!M992</f>
        <v>Free Market</v>
      </c>
      <c r="N967">
        <f>SUMPRODUCT(MID(0&amp;feed!N992,LARGE(INDEX(ISNUMBER(--MID(feed!N992,ROW($1:$5),1))*
ROW($1:$5),0),ROW($1:$5))+1,1)*10^ROW($1:$5)/10)</f>
        <v>367</v>
      </c>
      <c r="O967">
        <f>SUMPRODUCT(MID(0&amp;feed!O992,LARGE(INDEX(ISNUMBER(--MID(feed!O992,ROW($1:$5),1))*
ROW($1:$5),0),ROW($1:$5))+1,1)*10^ROW($1:$5)/10)</f>
        <v>306</v>
      </c>
      <c r="P967" t="str">
        <f>feed!P992</f>
        <v>Untapped</v>
      </c>
      <c r="Q967">
        <f>IF(P967=0,40, IF(P967="Depleted",0, IF(P967="Near Depletion",10, IF(P967="Plentiful",70, IF(P967="Untapped",90,"Error")))))</f>
        <v>90</v>
      </c>
      <c r="R967" t="str">
        <f>feed!Q992</f>
        <v>Large</v>
      </c>
      <c r="S967">
        <f>IF(R967="None",0, IF(R967="Meagre",1.5, IF(R967="Small",3, IF(R967="Mediocre",4.5, IF(R967="Somewhat Large",6, IF(R967="Large",7.5, IF(R967="Powerful",9, IF(R967="Very Powerful",10,"Error"))))))))</f>
        <v>7.5</v>
      </c>
      <c r="T967" t="str">
        <f>feed!R992</f>
        <v>Indochina</v>
      </c>
      <c r="U967" t="str">
        <f>feed!S992</f>
        <v>United States</v>
      </c>
      <c r="V967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67" t="str">
        <f>feed!U992</f>
        <v>http://blocgame.com/stats.php?id=64521</v>
      </c>
      <c r="X967" s="4">
        <f>SUMPRODUCT(MID(0&amp;feed!V992,LARGE(INDEX(ISNUMBER(--MID(feed!V992,ROW($1:$5),1))*
ROW($1:$5),0),ROW($1:$5))+1,1)*10^ROW($1:$5)/10)</f>
        <v>0</v>
      </c>
      <c r="Y967">
        <f>feed!W992</f>
        <v>0</v>
      </c>
      <c r="Z967" s="4">
        <f>V967-H967*750-K967*375-L967*375</f>
        <v>10625</v>
      </c>
      <c r="AA967" s="8">
        <f>V967/N967</f>
        <v>54.495912806539508</v>
      </c>
      <c r="AB967" s="4">
        <f>N967/6</f>
        <v>61.166666666666664</v>
      </c>
      <c r="AC967" s="4">
        <f>V967/6</f>
        <v>3333.3333333333335</v>
      </c>
    </row>
    <row r="968" spans="1:29" hidden="1" x14ac:dyDescent="0.25">
      <c r="A968" t="str">
        <f>feed!A1221</f>
        <v>Farmont</v>
      </c>
      <c r="B968" t="str">
        <f>feed!B1221</f>
        <v>Glep</v>
      </c>
      <c r="C968">
        <f>feed!C1221</f>
        <v>0</v>
      </c>
      <c r="D968">
        <f>SUMPRODUCT(MID(0&amp;feed!D1221,LARGE(INDEX(ISNUMBER(--MID(feed!D1221,ROW($1:$19),1))*
ROW($1:$19),0),ROW($1:$19))+1,1)*10^ROW($1:$19)/10)</f>
        <v>5</v>
      </c>
      <c r="E968">
        <f>SUMPRODUCT(MID(0&amp;feed!E1221,LARGE(INDEX(ISNUMBER(--MID(feed!E1221,ROW($1:$19),1))*
ROW($1:$19),0),ROW($1:$19))+1,1)*10^ROW($1:$19)/10)</f>
        <v>0</v>
      </c>
      <c r="F968" t="str">
        <f>feed!F1221</f>
        <v>Finest of the 19th century</v>
      </c>
      <c r="G968" t="str">
        <f>feed!G1221</f>
        <v>Gandhi-like</v>
      </c>
      <c r="H968">
        <f>SUMPRODUCT(MID(0&amp;feed!H1221,LARGE(INDEX(ISNUMBER(--MID(feed!H1221,ROW($1:$19),1))*
ROW($1:$19),0),ROW($1:$19))+1,1)*10^ROW($1:$19)/10)</f>
        <v>0</v>
      </c>
      <c r="I968" t="str">
        <f>feed!I1221</f>
        <v>Poor</v>
      </c>
      <c r="J968">
        <f>SUMPRODUCT(MID(0&amp;feed!J1221,LARGE(INDEX(ISNUMBER(--MID(feed!J1221,ROW($1:$19),1))*
ROW($1:$19),0),ROW($1:$19))+1,1)*10^ROW($1:$19)/10)</f>
        <v>67</v>
      </c>
      <c r="K968">
        <f>SUMPRODUCT(MID(0&amp;feed!K1221,LARGE(INDEX(ISNUMBER(--MID(feed!K1221,ROW($1:$19),1))*
ROW($1:$19),0),ROW($1:$19))+1,1)*10^ROW($1:$19)/10)</f>
        <v>2</v>
      </c>
      <c r="L968">
        <f>SUMPRODUCT(MID(0&amp;feed!L1221,LARGE(INDEX(ISNUMBER(--MID(feed!L1221,ROW($1:$19),1))*
ROW($1:$19),0),ROW($1:$19))+1,1)*10^ROW($1:$19)/10)</f>
        <v>0</v>
      </c>
      <c r="M968" t="str">
        <f>feed!M1221</f>
        <v>Mixed Economy</v>
      </c>
      <c r="N968">
        <f>SUMPRODUCT(MID(0&amp;feed!N1221,LARGE(INDEX(ISNUMBER(--MID(feed!N1221,ROW($1:$5),1))*
ROW($1:$5),0),ROW($1:$5))+1,1)*10^ROW($1:$5)/10)</f>
        <v>264</v>
      </c>
      <c r="O968">
        <f>SUMPRODUCT(MID(0&amp;feed!O1221,LARGE(INDEX(ISNUMBER(--MID(feed!O1221,ROW($1:$5),1))*
ROW($1:$5),0),ROW($1:$5))+1,1)*10^ROW($1:$5)/10)</f>
        <v>0</v>
      </c>
      <c r="P968" t="str">
        <f>feed!P1221</f>
        <v>Untapped</v>
      </c>
      <c r="Q968">
        <f>IF(P968=0,40, IF(P968="Depleted",0, IF(P968="Near Depletion",10, IF(P968="Plentiful",70, IF(P968="Untapped",90,"Error")))))</f>
        <v>90</v>
      </c>
      <c r="R968" t="str">
        <f>feed!Q1221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feed!R1221</f>
        <v>China</v>
      </c>
      <c r="U968" t="str">
        <f>feed!S1221</f>
        <v>Neutral</v>
      </c>
      <c r="V968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16067</v>
      </c>
      <c r="W968" t="str">
        <f>feed!U1221</f>
        <v>http://blocgame.com/stats.php?id=65412</v>
      </c>
      <c r="X968" s="4">
        <f>SUMPRODUCT(MID(0&amp;feed!V1221,LARGE(INDEX(ISNUMBER(--MID(feed!V1221,ROW($1:$5),1))*
ROW($1:$5),0),ROW($1:$5))+1,1)*10^ROW($1:$5)/10)</f>
        <v>0</v>
      </c>
      <c r="Y968">
        <f>feed!W1221</f>
        <v>0</v>
      </c>
      <c r="Z968" s="4">
        <f>V968-H968*750-K968*375-L968*375</f>
        <v>15317</v>
      </c>
      <c r="AA968" s="8">
        <f>V968/N968</f>
        <v>60.859848484848484</v>
      </c>
      <c r="AB968" s="4">
        <f>N968/6</f>
        <v>44</v>
      </c>
      <c r="AC968" s="4">
        <f>V968/6</f>
        <v>2677.8333333333335</v>
      </c>
    </row>
    <row r="969" spans="1:29" hidden="1" x14ac:dyDescent="0.25">
      <c r="A969" t="str">
        <f>feed!A1045</f>
        <v>Geinrema</v>
      </c>
      <c r="B969" t="str">
        <f>feed!B1045</f>
        <v>Tahujoe</v>
      </c>
      <c r="C969">
        <f>feed!C1045</f>
        <v>0</v>
      </c>
      <c r="D969">
        <f>SUMPRODUCT(MID(0&amp;feed!D1045,LARGE(INDEX(ISNUMBER(--MID(feed!D1045,ROW($1:$19),1))*
ROW($1:$19),0),ROW($1:$19))+1,1)*10^ROW($1:$19)/10)</f>
        <v>20</v>
      </c>
      <c r="E969">
        <f>SUMPRODUCT(MID(0&amp;feed!E1045,LARGE(INDEX(ISNUMBER(--MID(feed!E1045,ROW($1:$19),1))*
ROW($1:$19),0),ROW($1:$19))+1,1)*10^ROW($1:$19)/10)</f>
        <v>0</v>
      </c>
      <c r="F969" t="str">
        <f>feed!F1045</f>
        <v>Finest of the 19th century</v>
      </c>
      <c r="G969" t="str">
        <f>feed!G1045</f>
        <v>Nice</v>
      </c>
      <c r="H969">
        <f>SUMPRODUCT(MID(0&amp;feed!H1045,LARGE(INDEX(ISNUMBER(--MID(feed!H1045,ROW($1:$19),1))*
ROW($1:$19),0),ROW($1:$19))+1,1)*10^ROW($1:$19)/10)</f>
        <v>0</v>
      </c>
      <c r="I969" t="str">
        <f>feed!I1045</f>
        <v>Standard</v>
      </c>
      <c r="J969">
        <f>SUMPRODUCT(MID(0&amp;feed!J1045,LARGE(INDEX(ISNUMBER(--MID(feed!J1045,ROW($1:$19),1))*
ROW($1:$19),0),ROW($1:$19))+1,1)*10^ROW($1:$19)/10)</f>
        <v>66</v>
      </c>
      <c r="K969">
        <f>SUMPRODUCT(MID(0&amp;feed!K1045,LARGE(INDEX(ISNUMBER(--MID(feed!K1045,ROW($1:$19),1))*
ROW($1:$19),0),ROW($1:$19))+1,1)*10^ROW($1:$19)/10)</f>
        <v>2</v>
      </c>
      <c r="L969">
        <f>SUMPRODUCT(MID(0&amp;feed!L1045,LARGE(INDEX(ISNUMBER(--MID(feed!L1045,ROW($1:$19),1))*
ROW($1:$19),0),ROW($1:$19))+1,1)*10^ROW($1:$19)/10)</f>
        <v>1</v>
      </c>
      <c r="M969" t="str">
        <f>feed!M1045</f>
        <v>Mixed Economy</v>
      </c>
      <c r="N969">
        <f>SUMPRODUCT(MID(0&amp;feed!N1045,LARGE(INDEX(ISNUMBER(--MID(feed!N1045,ROW($1:$5),1))*
ROW($1:$5),0),ROW($1:$5))+1,1)*10^ROW($1:$5)/10)</f>
        <v>335</v>
      </c>
      <c r="O969">
        <f>SUMPRODUCT(MID(0&amp;feed!O1045,LARGE(INDEX(ISNUMBER(--MID(feed!O1045,ROW($1:$5),1))*
ROW($1:$5),0),ROW($1:$5))+1,1)*10^ROW($1:$5)/10)</f>
        <v>193</v>
      </c>
      <c r="P969" t="str">
        <f>feed!P1045</f>
        <v>Untapped</v>
      </c>
      <c r="Q969">
        <f>IF(P969=0,40, IF(P969="Depleted",0, IF(P969="Near Depletion",10, IF(P969="Plentiful",70, IF(P969="Untapped",90,"Error")))))</f>
        <v>90</v>
      </c>
      <c r="R969" t="str">
        <f>feed!Q1045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feed!R1045</f>
        <v>West Africa</v>
      </c>
      <c r="U969" t="str">
        <f>feed!S1045</f>
        <v>Neutral</v>
      </c>
      <c r="V969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969" t="str">
        <f>feed!U1045</f>
        <v>http://blocgame.com/stats.php?id=65643</v>
      </c>
      <c r="X969" s="4">
        <f>SUMPRODUCT(MID(0&amp;feed!V1045,LARGE(INDEX(ISNUMBER(--MID(feed!V1045,ROW($1:$5),1))*
ROW($1:$5),0),ROW($1:$5))+1,1)*10^ROW($1:$5)/10)</f>
        <v>0</v>
      </c>
      <c r="Y969">
        <f>feed!W1045</f>
        <v>0</v>
      </c>
      <c r="Z969" s="4">
        <f>V969-H969*750-K969*375-L969*375</f>
        <v>18875</v>
      </c>
      <c r="AA969" s="8">
        <f>V969/N969</f>
        <v>59.701492537313435</v>
      </c>
      <c r="AB969" s="4">
        <f>N969/6</f>
        <v>55.833333333333336</v>
      </c>
      <c r="AC969" s="4">
        <f>V969/6</f>
        <v>3333.3333333333335</v>
      </c>
    </row>
    <row r="970" spans="1:29" hidden="1" x14ac:dyDescent="0.25">
      <c r="A970" t="str">
        <f>feed!A1057</f>
        <v>Allahu Ahkbar</v>
      </c>
      <c r="B970" t="str">
        <f>feed!B1057</f>
        <v>Ekko in Paris</v>
      </c>
      <c r="C970">
        <f>feed!C1057</f>
        <v>0</v>
      </c>
      <c r="D970">
        <f>SUMPRODUCT(MID(0&amp;feed!D1057,LARGE(INDEX(ISNUMBER(--MID(feed!D1057,ROW($1:$19),1))*
ROW($1:$19),0),ROW($1:$19))+1,1)*10^ROW($1:$19)/10)</f>
        <v>28</v>
      </c>
      <c r="E970">
        <f>SUMPRODUCT(MID(0&amp;feed!E1057,LARGE(INDEX(ISNUMBER(--MID(feed!E1057,ROW($1:$19),1))*
ROW($1:$19),0),ROW($1:$19))+1,1)*10^ROW($1:$19)/10)</f>
        <v>0</v>
      </c>
      <c r="F970" t="str">
        <f>feed!F1057</f>
        <v>Finest of the 19th century</v>
      </c>
      <c r="G970" t="str">
        <f>feed!G1057</f>
        <v>Angelic</v>
      </c>
      <c r="H970">
        <f>SUMPRODUCT(MID(0&amp;feed!H1057,LARGE(INDEX(ISNUMBER(--MID(feed!H1057,ROW($1:$19),1))*
ROW($1:$19),0),ROW($1:$19))+1,1)*10^ROW($1:$19)/10)</f>
        <v>0</v>
      </c>
      <c r="I970" t="str">
        <f>feed!I1057</f>
        <v>Standard</v>
      </c>
      <c r="J970">
        <f>SUMPRODUCT(MID(0&amp;feed!J1057,LARGE(INDEX(ISNUMBER(--MID(feed!J1057,ROW($1:$19),1))*
ROW($1:$19),0),ROW($1:$19))+1,1)*10^ROW($1:$19)/10)</f>
        <v>63</v>
      </c>
      <c r="K970">
        <f>SUMPRODUCT(MID(0&amp;feed!K1057,LARGE(INDEX(ISNUMBER(--MID(feed!K1057,ROW($1:$19),1))*
ROW($1:$19),0),ROW($1:$19))+1,1)*10^ROW($1:$19)/10)</f>
        <v>2</v>
      </c>
      <c r="L970">
        <f>SUMPRODUCT(MID(0&amp;feed!L1057,LARGE(INDEX(ISNUMBER(--MID(feed!L1057,ROW($1:$19),1))*
ROW($1:$19),0),ROW($1:$19))+1,1)*10^ROW($1:$19)/10)</f>
        <v>1</v>
      </c>
      <c r="M970" t="str">
        <f>feed!M1057</f>
        <v>Central Planning</v>
      </c>
      <c r="N970">
        <f>SUMPRODUCT(MID(0&amp;feed!N1057,LARGE(INDEX(ISNUMBER(--MID(feed!N1057,ROW($1:$5),1))*
ROW($1:$5),0),ROW($1:$5))+1,1)*10^ROW($1:$5)/10)</f>
        <v>332</v>
      </c>
      <c r="O970">
        <f>SUMPRODUCT(MID(0&amp;feed!O1057,LARGE(INDEX(ISNUMBER(--MID(feed!O1057,ROW($1:$5),1))*
ROW($1:$5),0),ROW($1:$5))+1,1)*10^ROW($1:$5)/10)</f>
        <v>0</v>
      </c>
      <c r="P970" t="str">
        <f>feed!P1057</f>
        <v>Untapped</v>
      </c>
      <c r="Q970">
        <f>IF(P970=0,40, IF(P970="Depleted",0, IF(P970="Near Depletion",10, IF(P970="Plentiful",70, IF(P970="Untapped",90,"Error")))))</f>
        <v>90</v>
      </c>
      <c r="R970" t="str">
        <f>feed!Q1057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feed!R1057</f>
        <v>Arabia</v>
      </c>
      <c r="U970" t="str">
        <f>feed!S1057</f>
        <v>Neutral</v>
      </c>
      <c r="V970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970" t="str">
        <f>feed!U1057</f>
        <v>http://blocgame.com/stats.php?id=65571</v>
      </c>
      <c r="X970" s="4">
        <f>SUMPRODUCT(MID(0&amp;feed!V1057,LARGE(INDEX(ISNUMBER(--MID(feed!V1057,ROW($1:$5),1))*
ROW($1:$5),0),ROW($1:$5))+1,1)*10^ROW($1:$5)/10)</f>
        <v>0</v>
      </c>
      <c r="Y970">
        <f>feed!W1057</f>
        <v>0</v>
      </c>
      <c r="Z970" s="4">
        <f>V970-H970*750-K970*375-L970*375</f>
        <v>18875</v>
      </c>
      <c r="AA970" s="8">
        <f>V970/N970</f>
        <v>60.24096385542169</v>
      </c>
      <c r="AB970" s="4">
        <f>N970/6</f>
        <v>55.333333333333336</v>
      </c>
      <c r="AC970" s="4">
        <f>V970/6</f>
        <v>3333.3333333333335</v>
      </c>
    </row>
    <row r="971" spans="1:29" hidden="1" x14ac:dyDescent="0.25">
      <c r="A971" t="str">
        <f>feed!A1069</f>
        <v>Coontown</v>
      </c>
      <c r="B971" t="str">
        <f>feed!B1069</f>
        <v>NiggerJim</v>
      </c>
      <c r="C971">
        <f>feed!C1069</f>
        <v>0</v>
      </c>
      <c r="D971">
        <f>SUMPRODUCT(MID(0&amp;feed!D1069,LARGE(INDEX(ISNUMBER(--MID(feed!D1069,ROW($1:$19),1))*
ROW($1:$19),0),ROW($1:$19))+1,1)*10^ROW($1:$19)/10)</f>
        <v>25</v>
      </c>
      <c r="E971">
        <f>SUMPRODUCT(MID(0&amp;feed!E1069,LARGE(INDEX(ISNUMBER(--MID(feed!E1069,ROW($1:$19),1))*
ROW($1:$19),0),ROW($1:$19))+1,1)*10^ROW($1:$19)/10)</f>
        <v>0</v>
      </c>
      <c r="F971" t="str">
        <f>feed!F1069</f>
        <v>First World War surplus</v>
      </c>
      <c r="G971" t="str">
        <f>feed!G1069</f>
        <v>Nice</v>
      </c>
      <c r="H971">
        <f>SUMPRODUCT(MID(0&amp;feed!H1069,LARGE(INDEX(ISNUMBER(--MID(feed!H1069,ROW($1:$19),1))*
ROW($1:$19),0),ROW($1:$19))+1,1)*10^ROW($1:$19)/10)</f>
        <v>0</v>
      </c>
      <c r="I971" t="str">
        <f>feed!I1069</f>
        <v>Elite</v>
      </c>
      <c r="J971">
        <f>SUMPRODUCT(MID(0&amp;feed!J1069,LARGE(INDEX(ISNUMBER(--MID(feed!J1069,ROW($1:$19),1))*
ROW($1:$19),0),ROW($1:$19))+1,1)*10^ROW($1:$19)/10)</f>
        <v>62</v>
      </c>
      <c r="K971">
        <f>SUMPRODUCT(MID(0&amp;feed!K1069,LARGE(INDEX(ISNUMBER(--MID(feed!K1069,ROW($1:$19),1))*
ROW($1:$19),0),ROW($1:$19))+1,1)*10^ROW($1:$19)/10)</f>
        <v>2</v>
      </c>
      <c r="L971">
        <f>SUMPRODUCT(MID(0&amp;feed!L1069,LARGE(INDEX(ISNUMBER(--MID(feed!L1069,ROW($1:$19),1))*
ROW($1:$19),0),ROW($1:$19))+1,1)*10^ROW($1:$19)/10)</f>
        <v>0</v>
      </c>
      <c r="M971" t="str">
        <f>feed!M1069</f>
        <v>Free Market</v>
      </c>
      <c r="N971">
        <f>SUMPRODUCT(MID(0&amp;feed!N1069,LARGE(INDEX(ISNUMBER(--MID(feed!N1069,ROW($1:$5),1))*
ROW($1:$5),0),ROW($1:$5))+1,1)*10^ROW($1:$5)/10)</f>
        <v>330</v>
      </c>
      <c r="O971">
        <f>SUMPRODUCT(MID(0&amp;feed!O1069,LARGE(INDEX(ISNUMBER(--MID(feed!O1069,ROW($1:$5),1))*
ROW($1:$5),0),ROW($1:$5))+1,1)*10^ROW($1:$5)/10)</f>
        <v>0</v>
      </c>
      <c r="P971" t="str">
        <f>feed!P1069</f>
        <v>Untapped</v>
      </c>
      <c r="Q971">
        <f>IF(P971=0,40, IF(P971="Depleted",0, IF(P971="Near Depletion",10, IF(P971="Plentiful",70, IF(P971="Untapped",90,"Error")))))</f>
        <v>90</v>
      </c>
      <c r="R971" t="str">
        <f>feed!Q1069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feed!R1069</f>
        <v>Egypt</v>
      </c>
      <c r="U971" t="str">
        <f>feed!S1069</f>
        <v>Neutral</v>
      </c>
      <c r="V971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971" t="str">
        <f>feed!U1069</f>
        <v>http://blocgame.com/stats.php?id=65655</v>
      </c>
      <c r="X971" s="4">
        <f>SUMPRODUCT(MID(0&amp;feed!V1069,LARGE(INDEX(ISNUMBER(--MID(feed!V1069,ROW($1:$5),1))*
ROW($1:$5),0),ROW($1:$5))+1,1)*10^ROW($1:$5)/10)</f>
        <v>0</v>
      </c>
      <c r="Y971">
        <f>feed!W1069</f>
        <v>0</v>
      </c>
      <c r="Z971" s="4">
        <f>V971-H971*750-K971*375-L971*375</f>
        <v>19250</v>
      </c>
      <c r="AA971" s="8">
        <f>V971/N971</f>
        <v>60.606060606060609</v>
      </c>
      <c r="AB971" s="4">
        <f>N971/6</f>
        <v>55</v>
      </c>
      <c r="AC971" s="4">
        <f>V971/6</f>
        <v>3333.3333333333335</v>
      </c>
    </row>
    <row r="972" spans="1:29" hidden="1" x14ac:dyDescent="0.25">
      <c r="A972" t="str">
        <f>feed!A1027</f>
        <v>Altonia</v>
      </c>
      <c r="B972" t="str">
        <f>feed!B1027</f>
        <v>Alex Haney</v>
      </c>
      <c r="C972">
        <f>feed!C1027</f>
        <v>0</v>
      </c>
      <c r="D972">
        <f>SUMPRODUCT(MID(0&amp;feed!D1027,LARGE(INDEX(ISNUMBER(--MID(feed!D1027,ROW($1:$19),1))*
ROW($1:$19),0),ROW($1:$19))+1,1)*10^ROW($1:$19)/10)</f>
        <v>20</v>
      </c>
      <c r="E972">
        <f>SUMPRODUCT(MID(0&amp;feed!E1027,LARGE(INDEX(ISNUMBER(--MID(feed!E1027,ROW($1:$19),1))*
ROW($1:$19),0),ROW($1:$19))+1,1)*10^ROW($1:$19)/10)</f>
        <v>0</v>
      </c>
      <c r="F972" t="str">
        <f>feed!F1027</f>
        <v>Finest of the 19th century</v>
      </c>
      <c r="G972" t="str">
        <f>feed!G1027</f>
        <v>Nice</v>
      </c>
      <c r="H972">
        <f>SUMPRODUCT(MID(0&amp;feed!H1027,LARGE(INDEX(ISNUMBER(--MID(feed!H1027,ROW($1:$19),1))*
ROW($1:$19),0),ROW($1:$19))+1,1)*10^ROW($1:$19)/10)</f>
        <v>0</v>
      </c>
      <c r="I972" t="str">
        <f>feed!I1027</f>
        <v>Standard</v>
      </c>
      <c r="J972">
        <f>SUMPRODUCT(MID(0&amp;feed!J1027,LARGE(INDEX(ISNUMBER(--MID(feed!J1027,ROW($1:$19),1))*
ROW($1:$19),0),ROW($1:$19))+1,1)*10^ROW($1:$19)/10)</f>
        <v>62</v>
      </c>
      <c r="K972">
        <f>SUMPRODUCT(MID(0&amp;feed!K1027,LARGE(INDEX(ISNUMBER(--MID(feed!K1027,ROW($1:$19),1))*
ROW($1:$19),0),ROW($1:$19))+1,1)*10^ROW($1:$19)/10)</f>
        <v>3</v>
      </c>
      <c r="L972">
        <f>SUMPRODUCT(MID(0&amp;feed!L1027,LARGE(INDEX(ISNUMBER(--MID(feed!L1027,ROW($1:$19),1))*
ROW($1:$19),0),ROW($1:$19))+1,1)*10^ROW($1:$19)/10)</f>
        <v>0</v>
      </c>
      <c r="M972" t="str">
        <f>feed!M1027</f>
        <v>Central Planning</v>
      </c>
      <c r="N972">
        <f>SUMPRODUCT(MID(0&amp;feed!N1027,LARGE(INDEX(ISNUMBER(--MID(feed!N1027,ROW($1:$5),1))*
ROW($1:$5),0),ROW($1:$5))+1,1)*10^ROW($1:$5)/10)</f>
        <v>348</v>
      </c>
      <c r="O972">
        <f>SUMPRODUCT(MID(0&amp;feed!O1027,LARGE(INDEX(ISNUMBER(--MID(feed!O1027,ROW($1:$5),1))*
ROW($1:$5),0),ROW($1:$5))+1,1)*10^ROW($1:$5)/10)</f>
        <v>0</v>
      </c>
      <c r="P972" t="str">
        <f>feed!P1027</f>
        <v>Untapped</v>
      </c>
      <c r="Q972">
        <f>IF(P972=0,40, IF(P972="Depleted",0, IF(P972="Near Depletion",10, IF(P972="Plentiful",70, IF(P972="Untapped",90,"Error")))))</f>
        <v>90</v>
      </c>
      <c r="R972" t="str">
        <f>feed!Q1027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feed!R1027</f>
        <v>Pacific Rim</v>
      </c>
      <c r="U972" t="str">
        <f>feed!S1027</f>
        <v>Neutral</v>
      </c>
      <c r="V972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972" t="str">
        <f>feed!U1027</f>
        <v>http://blocgame.com/stats.php?id=65657</v>
      </c>
      <c r="X972" s="4">
        <f>SUMPRODUCT(MID(0&amp;feed!V1027,LARGE(INDEX(ISNUMBER(--MID(feed!V1027,ROW($1:$5),1))*
ROW($1:$5),0),ROW($1:$5))+1,1)*10^ROW($1:$5)/10)</f>
        <v>0</v>
      </c>
      <c r="Y972">
        <f>feed!W1027</f>
        <v>0</v>
      </c>
      <c r="Z972" s="4">
        <f>V972-H972*750-K972*375-L972*375</f>
        <v>18875</v>
      </c>
      <c r="AA972" s="8">
        <f>V972/N972</f>
        <v>57.47126436781609</v>
      </c>
      <c r="AB972" s="4">
        <f>N972/6</f>
        <v>58</v>
      </c>
      <c r="AC972" s="4">
        <f>V972/6</f>
        <v>3333.3333333333335</v>
      </c>
    </row>
    <row r="973" spans="1:29" x14ac:dyDescent="0.25">
      <c r="A973" t="str">
        <f>feed!A986</f>
        <v>Whiltshire</v>
      </c>
      <c r="B973" t="str">
        <f>feed!B986</f>
        <v>Wishywish</v>
      </c>
      <c r="C973" t="str">
        <f>feed!C986</f>
        <v>Socialist Arab Union</v>
      </c>
      <c r="D973">
        <f>SUMPRODUCT(MID(0&amp;feed!D986,LARGE(INDEX(ISNUMBER(--MID(feed!D986,ROW($1:$19),1))*
ROW($1:$19),0),ROW($1:$19))+1,1)*10^ROW($1:$19)/10)</f>
        <v>21</v>
      </c>
      <c r="E973">
        <f>SUMPRODUCT(MID(0&amp;feed!E986,LARGE(INDEX(ISNUMBER(--MID(feed!E986,ROW($1:$19),1))*
ROW($1:$19),0),ROW($1:$19))+1,1)*10^ROW($1:$19)/10)</f>
        <v>0</v>
      </c>
      <c r="F973" t="str">
        <f>feed!F986</f>
        <v>First World War surplus</v>
      </c>
      <c r="G973" t="str">
        <f>feed!G986</f>
        <v>Gandhi-like</v>
      </c>
      <c r="H973">
        <f>SUMPRODUCT(MID(0&amp;feed!H986,LARGE(INDEX(ISNUMBER(--MID(feed!H986,ROW($1:$19),1))*
ROW($1:$19),0),ROW($1:$19))+1,1)*10^ROW($1:$19)/10)</f>
        <v>0</v>
      </c>
      <c r="I973" t="str">
        <f>feed!I986</f>
        <v>Poor</v>
      </c>
      <c r="J973">
        <f>SUMPRODUCT(MID(0&amp;feed!J986,LARGE(INDEX(ISNUMBER(--MID(feed!J986,ROW($1:$19),1))*
ROW($1:$19),0),ROW($1:$19))+1,1)*10^ROW($1:$19)/10)</f>
        <v>2</v>
      </c>
      <c r="K973">
        <f>SUMPRODUCT(MID(0&amp;feed!K986,LARGE(INDEX(ISNUMBER(--MID(feed!K986,ROW($1:$19),1))*
ROW($1:$19),0),ROW($1:$19))+1,1)*10^ROW($1:$19)/10)</f>
        <v>10</v>
      </c>
      <c r="L973">
        <f>SUMPRODUCT(MID(0&amp;feed!L986,LARGE(INDEX(ISNUMBER(--MID(feed!L986,ROW($1:$19),1))*
ROW($1:$19),0),ROW($1:$19))+1,1)*10^ROW($1:$19)/10)</f>
        <v>5</v>
      </c>
      <c r="M973" t="str">
        <f>feed!M986</f>
        <v>Central Planning</v>
      </c>
      <c r="N973">
        <f>SUMPRODUCT(MID(0&amp;feed!N986,LARGE(INDEX(ISNUMBER(--MID(feed!N986,ROW($1:$5),1))*
ROW($1:$5),0),ROW($1:$5))+1,1)*10^ROW($1:$5)/10)</f>
        <v>371</v>
      </c>
      <c r="O973">
        <f>SUMPRODUCT(MID(0&amp;feed!O986,LARGE(INDEX(ISNUMBER(--MID(feed!O986,ROW($1:$5),1))*
ROW($1:$5),0),ROW($1:$5))+1,1)*10^ROW($1:$5)/10)</f>
        <v>2785</v>
      </c>
      <c r="P973" t="str">
        <f>feed!P986</f>
        <v>Untapped</v>
      </c>
      <c r="Q973">
        <f>IF(P973=0,40, IF(P973="Depleted",0, IF(P973="Near Depletion",10, IF(P973="Plentiful",70, IF(P973="Untapped",90,"Error")))))</f>
        <v>90</v>
      </c>
      <c r="R973" t="str">
        <f>feed!Q986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feed!R986</f>
        <v>Persia</v>
      </c>
      <c r="U973" t="str">
        <f>feed!S986</f>
        <v>Soviet Union</v>
      </c>
      <c r="V973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73" t="str">
        <f>feed!U986</f>
        <v>http://blocgame.com/stats.php?id=65582</v>
      </c>
      <c r="X973" s="4">
        <f>SUMPRODUCT(MID(0&amp;feed!V986,LARGE(INDEX(ISNUMBER(--MID(feed!V986,ROW($1:$5),1))*
ROW($1:$5),0),ROW($1:$5))+1,1)*10^ROW($1:$5)/10)</f>
        <v>0</v>
      </c>
      <c r="Y973">
        <f>feed!W986</f>
        <v>0</v>
      </c>
      <c r="Z973" s="4">
        <f>V973-H973*750-K973*375-L973*375</f>
        <v>14375</v>
      </c>
      <c r="AA973" s="8">
        <f>V973/N973</f>
        <v>53.908355795148246</v>
      </c>
      <c r="AB973" s="4">
        <f>N973/6</f>
        <v>61.833333333333336</v>
      </c>
      <c r="AC973" s="4">
        <f>V973/6</f>
        <v>3333.3333333333335</v>
      </c>
    </row>
    <row r="974" spans="1:29" hidden="1" x14ac:dyDescent="0.25">
      <c r="A974" t="str">
        <f>feed!A916</f>
        <v>Alemanni</v>
      </c>
      <c r="B974" t="str">
        <f>feed!B916</f>
        <v>Chrocus</v>
      </c>
      <c r="C974">
        <f>feed!C916</f>
        <v>0</v>
      </c>
      <c r="D974">
        <f>SUMPRODUCT(MID(0&amp;feed!D916,LARGE(INDEX(ISNUMBER(--MID(feed!D916,ROW($1:$19),1))*
ROW($1:$19),0),ROW($1:$19))+1,1)*10^ROW($1:$19)/10)</f>
        <v>9</v>
      </c>
      <c r="E974">
        <f>SUMPRODUCT(MID(0&amp;feed!E916,LARGE(INDEX(ISNUMBER(--MID(feed!E916,ROW($1:$19),1))*
ROW($1:$19),0),ROW($1:$19))+1,1)*10^ROW($1:$19)/10)</f>
        <v>0</v>
      </c>
      <c r="F974" t="str">
        <f>feed!F916</f>
        <v>First World War surplus</v>
      </c>
      <c r="G974" t="str">
        <f>feed!G916</f>
        <v>Gandhi-like</v>
      </c>
      <c r="H974">
        <f>SUMPRODUCT(MID(0&amp;feed!H916,LARGE(INDEX(ISNUMBER(--MID(feed!H916,ROW($1:$19),1))*
ROW($1:$19),0),ROW($1:$19))+1,1)*10^ROW($1:$19)/10)</f>
        <v>0</v>
      </c>
      <c r="I974" t="str">
        <f>feed!I916</f>
        <v>Elite</v>
      </c>
      <c r="J974">
        <f>SUMPRODUCT(MID(0&amp;feed!J916,LARGE(INDEX(ISNUMBER(--MID(feed!J916,ROW($1:$19),1))*
ROW($1:$19),0),ROW($1:$19))+1,1)*10^ROW($1:$19)/10)</f>
        <v>61</v>
      </c>
      <c r="K974">
        <f>SUMPRODUCT(MID(0&amp;feed!K916,LARGE(INDEX(ISNUMBER(--MID(feed!K916,ROW($1:$19),1))*
ROW($1:$19),0),ROW($1:$19))+1,1)*10^ROW($1:$19)/10)</f>
        <v>4</v>
      </c>
      <c r="L974">
        <f>SUMPRODUCT(MID(0&amp;feed!L916,LARGE(INDEX(ISNUMBER(--MID(feed!L916,ROW($1:$19),1))*
ROW($1:$19),0),ROW($1:$19))+1,1)*10^ROW($1:$19)/10)</f>
        <v>2</v>
      </c>
      <c r="M974" t="str">
        <f>feed!M916</f>
        <v>Central Planning</v>
      </c>
      <c r="N974">
        <f>SUMPRODUCT(MID(0&amp;feed!N916,LARGE(INDEX(ISNUMBER(--MID(feed!N916,ROW($1:$5),1))*
ROW($1:$5),0),ROW($1:$5))+1,1)*10^ROW($1:$5)/10)</f>
        <v>433</v>
      </c>
      <c r="O974">
        <f>SUMPRODUCT(MID(0&amp;feed!O916,LARGE(INDEX(ISNUMBER(--MID(feed!O916,ROW($1:$5),1))*
ROW($1:$5),0),ROW($1:$5))+1,1)*10^ROW($1:$5)/10)</f>
        <v>2</v>
      </c>
      <c r="P974" t="str">
        <f>feed!P916</f>
        <v>Untapped</v>
      </c>
      <c r="Q974">
        <f>IF(P974=0,40, IF(P974="Depleted",0, IF(P974="Near Depletion",10, IF(P974="Plentiful",70, IF(P974="Untapped",90,"Error")))))</f>
        <v>90</v>
      </c>
      <c r="R974" t="str">
        <f>feed!Q916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feed!R916</f>
        <v>Arabia</v>
      </c>
      <c r="U974" t="str">
        <f>feed!S916</f>
        <v>Neutral</v>
      </c>
      <c r="V974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974" t="str">
        <f>feed!U916</f>
        <v>http://blocgame.com/stats.php?id=55603</v>
      </c>
      <c r="X974" s="4">
        <f>SUMPRODUCT(MID(0&amp;feed!V916,LARGE(INDEX(ISNUMBER(--MID(feed!V916,ROW($1:$5),1))*
ROW($1:$5),0),ROW($1:$5))+1,1)*10^ROW($1:$5)/10)</f>
        <v>0</v>
      </c>
      <c r="Y974">
        <f>feed!W916</f>
        <v>0</v>
      </c>
      <c r="Z974" s="4">
        <f>V974-H974*750-K974*375-L974*375</f>
        <v>14250</v>
      </c>
      <c r="AA974" s="8">
        <f>V974/N974</f>
        <v>38.106235565819858</v>
      </c>
      <c r="AB974" s="4">
        <f>N974/6</f>
        <v>72.166666666666671</v>
      </c>
      <c r="AC974" s="4">
        <f>V974/6</f>
        <v>2750</v>
      </c>
    </row>
    <row r="975" spans="1:29" hidden="1" x14ac:dyDescent="0.25">
      <c r="A975" t="str">
        <f>feed!A860</f>
        <v>East Orinoco</v>
      </c>
      <c r="B975" t="str">
        <f>feed!B860</f>
        <v>Ordco245</v>
      </c>
      <c r="C975">
        <f>feed!C860</f>
        <v>0</v>
      </c>
      <c r="D975">
        <f>SUMPRODUCT(MID(0&amp;feed!D860,LARGE(INDEX(ISNUMBER(--MID(feed!D860,ROW($1:$19),1))*
ROW($1:$19),0),ROW($1:$19))+1,1)*10^ROW($1:$19)/10)</f>
        <v>25</v>
      </c>
      <c r="E975">
        <f>SUMPRODUCT(MID(0&amp;feed!E860,LARGE(INDEX(ISNUMBER(--MID(feed!E860,ROW($1:$19),1))*
ROW($1:$19),0),ROW($1:$19))+1,1)*10^ROW($1:$19)/10)</f>
        <v>0</v>
      </c>
      <c r="F975" t="str">
        <f>feed!F860</f>
        <v>First World War surplus</v>
      </c>
      <c r="G975" t="str">
        <f>feed!G860</f>
        <v>Gandhi-like</v>
      </c>
      <c r="H975">
        <f>SUMPRODUCT(MID(0&amp;feed!H860,LARGE(INDEX(ISNUMBER(--MID(feed!H860,ROW($1:$19),1))*
ROW($1:$19),0),ROW($1:$19))+1,1)*10^ROW($1:$19)/10)</f>
        <v>0</v>
      </c>
      <c r="I975" t="str">
        <f>feed!I860</f>
        <v>Good</v>
      </c>
      <c r="J975">
        <f>SUMPRODUCT(MID(0&amp;feed!J860,LARGE(INDEX(ISNUMBER(--MID(feed!J860,ROW($1:$19),1))*
ROW($1:$19),0),ROW($1:$19))+1,1)*10^ROW($1:$19)/10)</f>
        <v>57</v>
      </c>
      <c r="K975">
        <f>SUMPRODUCT(MID(0&amp;feed!K860,LARGE(INDEX(ISNUMBER(--MID(feed!K860,ROW($1:$19),1))*
ROW($1:$19),0),ROW($1:$19))+1,1)*10^ROW($1:$19)/10)</f>
        <v>2</v>
      </c>
      <c r="L975">
        <f>SUMPRODUCT(MID(0&amp;feed!L860,LARGE(INDEX(ISNUMBER(--MID(feed!L860,ROW($1:$19),1))*
ROW($1:$19),0),ROW($1:$19))+1,1)*10^ROW($1:$19)/10)</f>
        <v>1</v>
      </c>
      <c r="M975" t="str">
        <f>feed!M860</f>
        <v>Mixed Economy</v>
      </c>
      <c r="N975">
        <f>SUMPRODUCT(MID(0&amp;feed!N860,LARGE(INDEX(ISNUMBER(--MID(feed!N860,ROW($1:$5),1))*
ROW($1:$5),0),ROW($1:$5))+1,1)*10^ROW($1:$5)/10)</f>
        <v>506</v>
      </c>
      <c r="O975">
        <f>SUMPRODUCT(MID(0&amp;feed!O860,LARGE(INDEX(ISNUMBER(--MID(feed!O860,ROW($1:$5),1))*
ROW($1:$5),0),ROW($1:$5))+1,1)*10^ROW($1:$5)/10)</f>
        <v>73</v>
      </c>
      <c r="P975" t="str">
        <f>feed!P860</f>
        <v>Untapped</v>
      </c>
      <c r="Q975">
        <f>IF(P975=0,40, IF(P975="Depleted",0, IF(P975="Near Depletion",10, IF(P975="Plentiful",70, IF(P975="Untapped",90,"Error")))))</f>
        <v>90</v>
      </c>
      <c r="R975" t="str">
        <f>feed!Q860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feed!R860</f>
        <v>Gran Colombia</v>
      </c>
      <c r="U975" t="str">
        <f>feed!S860</f>
        <v>United States</v>
      </c>
      <c r="V975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975" t="str">
        <f>feed!U860</f>
        <v>http://blocgame.com/stats.php?id=65287</v>
      </c>
      <c r="X975" s="4">
        <f>SUMPRODUCT(MID(0&amp;feed!V860,LARGE(INDEX(ISNUMBER(--MID(feed!V860,ROW($1:$5),1))*
ROW($1:$5),0),ROW($1:$5))+1,1)*10^ROW($1:$5)/10)</f>
        <v>0</v>
      </c>
      <c r="Y975">
        <f>feed!W860</f>
        <v>0</v>
      </c>
      <c r="Z975" s="4">
        <f>V975-H975*750-K975*375-L975*375</f>
        <v>18875</v>
      </c>
      <c r="AA975" s="8">
        <f>V975/N975</f>
        <v>39.525691699604742</v>
      </c>
      <c r="AB975" s="4">
        <f>N975/6</f>
        <v>84.333333333333329</v>
      </c>
      <c r="AC975" s="4">
        <f>V975/6</f>
        <v>3333.3333333333335</v>
      </c>
    </row>
    <row r="976" spans="1:29" hidden="1" x14ac:dyDescent="0.25">
      <c r="A976" t="str">
        <f>feed!A1227</f>
        <v>North Koreastan</v>
      </c>
      <c r="B976" t="str">
        <f>feed!B1227</f>
        <v>Kim Jong X</v>
      </c>
      <c r="C976">
        <f>feed!C1227</f>
        <v>0</v>
      </c>
      <c r="D976">
        <f>SUMPRODUCT(MID(0&amp;feed!D1227,LARGE(INDEX(ISNUMBER(--MID(feed!D1227,ROW($1:$19),1))*
ROW($1:$19),0),ROW($1:$19))+1,1)*10^ROW($1:$19)/10)</f>
        <v>7</v>
      </c>
      <c r="E976">
        <f>SUMPRODUCT(MID(0&amp;feed!E1227,LARGE(INDEX(ISNUMBER(--MID(feed!E1227,ROW($1:$19),1))*
ROW($1:$19),0),ROW($1:$19))+1,1)*10^ROW($1:$19)/10)</f>
        <v>0</v>
      </c>
      <c r="F976" t="str">
        <f>feed!F1227</f>
        <v>Finest of the 19th century</v>
      </c>
      <c r="G976" t="str">
        <f>feed!G1227</f>
        <v>Gandhi-like</v>
      </c>
      <c r="H976">
        <f>SUMPRODUCT(MID(0&amp;feed!H1227,LARGE(INDEX(ISNUMBER(--MID(feed!H1227,ROW($1:$19),1))*
ROW($1:$19),0),ROW($1:$19))+1,1)*10^ROW($1:$19)/10)</f>
        <v>0</v>
      </c>
      <c r="I976" t="str">
        <f>feed!I1227</f>
        <v>Poor</v>
      </c>
      <c r="J976">
        <f>SUMPRODUCT(MID(0&amp;feed!J1227,LARGE(INDEX(ISNUMBER(--MID(feed!J1227,ROW($1:$19),1))*
ROW($1:$19),0),ROW($1:$19))+1,1)*10^ROW($1:$19)/10)</f>
        <v>56</v>
      </c>
      <c r="K976">
        <f>SUMPRODUCT(MID(0&amp;feed!K1227,LARGE(INDEX(ISNUMBER(--MID(feed!K1227,ROW($1:$19),1))*
ROW($1:$19),0),ROW($1:$19))+1,1)*10^ROW($1:$19)/10)</f>
        <v>2</v>
      </c>
      <c r="L976">
        <f>SUMPRODUCT(MID(0&amp;feed!L1227,LARGE(INDEX(ISNUMBER(--MID(feed!L1227,ROW($1:$19),1))*
ROW($1:$19),0),ROW($1:$19))+1,1)*10^ROW($1:$19)/10)</f>
        <v>0</v>
      </c>
      <c r="M976" t="str">
        <f>feed!M1227</f>
        <v>Mixed Economy</v>
      </c>
      <c r="N976">
        <f>SUMPRODUCT(MID(0&amp;feed!N1227,LARGE(INDEX(ISNUMBER(--MID(feed!N1227,ROW($1:$5),1))*
ROW($1:$5),0),ROW($1:$5))+1,1)*10^ROW($1:$5)/10)</f>
        <v>257</v>
      </c>
      <c r="O976">
        <f>SUMPRODUCT(MID(0&amp;feed!O1227,LARGE(INDEX(ISNUMBER(--MID(feed!O1227,ROW($1:$5),1))*
ROW($1:$5),0),ROW($1:$5))+1,1)*10^ROW($1:$5)/10)</f>
        <v>0</v>
      </c>
      <c r="P976" t="str">
        <f>feed!P1227</f>
        <v>Untapped</v>
      </c>
      <c r="Q976">
        <f>IF(P976=0,40, IF(P976="Depleted",0, IF(P976="Near Depletion",10, IF(P976="Plentiful",70, IF(P976="Untapped",90,"Error")))))</f>
        <v>90</v>
      </c>
      <c r="R976" t="str">
        <f>feed!Q1227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feed!R1227</f>
        <v>Arabia</v>
      </c>
      <c r="U976" t="str">
        <f>feed!S1227</f>
        <v>Neutral</v>
      </c>
      <c r="V976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16172</v>
      </c>
      <c r="W976" t="str">
        <f>feed!U1227</f>
        <v>http://blocgame.com/stats.php?id=39034</v>
      </c>
      <c r="X976" s="4">
        <f>SUMPRODUCT(MID(0&amp;feed!V1227,LARGE(INDEX(ISNUMBER(--MID(feed!V1227,ROW($1:$5),1))*
ROW($1:$5),0),ROW($1:$5))+1,1)*10^ROW($1:$5)/10)</f>
        <v>0</v>
      </c>
      <c r="Y976">
        <f>feed!W1227</f>
        <v>0</v>
      </c>
      <c r="Z976" s="4">
        <f>V976-H976*750-K976*375-L976*375</f>
        <v>15422</v>
      </c>
      <c r="AA976" s="8">
        <f>V976/N976</f>
        <v>62.926070038910503</v>
      </c>
      <c r="AB976" s="4">
        <f>N976/6</f>
        <v>42.833333333333336</v>
      </c>
      <c r="AC976" s="4">
        <f>V976/6</f>
        <v>2695.3333333333335</v>
      </c>
    </row>
    <row r="977" spans="1:29" hidden="1" x14ac:dyDescent="0.25">
      <c r="A977" t="str">
        <f>feed!A687</f>
        <v>Pindostan</v>
      </c>
      <c r="B977" t="str">
        <f>feed!B687</f>
        <v>Khaet</v>
      </c>
      <c r="C977">
        <f>feed!C687</f>
        <v>0</v>
      </c>
      <c r="D977">
        <f>SUMPRODUCT(MID(0&amp;feed!D687,LARGE(INDEX(ISNUMBER(--MID(feed!D687,ROW($1:$19),1))*
ROW($1:$19),0),ROW($1:$19))+1,1)*10^ROW($1:$19)/10)</f>
        <v>8</v>
      </c>
      <c r="E977">
        <f>SUMPRODUCT(MID(0&amp;feed!E687,LARGE(INDEX(ISNUMBER(--MID(feed!E687,ROW($1:$19),1))*
ROW($1:$19),0),ROW($1:$19))+1,1)*10^ROW($1:$19)/10)</f>
        <v>0</v>
      </c>
      <c r="F977" t="str">
        <f>feed!F687</f>
        <v>First World War surplus</v>
      </c>
      <c r="G977" t="str">
        <f>feed!G687</f>
        <v>Gandhi-like</v>
      </c>
      <c r="H977">
        <f>SUMPRODUCT(MID(0&amp;feed!H687,LARGE(INDEX(ISNUMBER(--MID(feed!H687,ROW($1:$19),1))*
ROW($1:$19),0),ROW($1:$19))+1,1)*10^ROW($1:$19)/10)</f>
        <v>0</v>
      </c>
      <c r="I977" t="str">
        <f>feed!I687</f>
        <v>Undisciplined Rabble</v>
      </c>
      <c r="J977">
        <f>SUMPRODUCT(MID(0&amp;feed!J687,LARGE(INDEX(ISNUMBER(--MID(feed!J687,ROW($1:$19),1))*
ROW($1:$19),0),ROW($1:$19))+1,1)*10^ROW($1:$19)/10)</f>
        <v>55</v>
      </c>
      <c r="K977">
        <f>SUMPRODUCT(MID(0&amp;feed!K687,LARGE(INDEX(ISNUMBER(--MID(feed!K687,ROW($1:$19),1))*
ROW($1:$19),0),ROW($1:$19))+1,1)*10^ROW($1:$19)/10)</f>
        <v>2</v>
      </c>
      <c r="L977">
        <f>SUMPRODUCT(MID(0&amp;feed!L687,LARGE(INDEX(ISNUMBER(--MID(feed!L687,ROW($1:$19),1))*
ROW($1:$19),0),ROW($1:$19))+1,1)*10^ROW($1:$19)/10)</f>
        <v>0</v>
      </c>
      <c r="M977" t="str">
        <f>feed!M687</f>
        <v>Free Market</v>
      </c>
      <c r="N977">
        <f>SUMPRODUCT(MID(0&amp;feed!N687,LARGE(INDEX(ISNUMBER(--MID(feed!N687,ROW($1:$5),1))*
ROW($1:$5),0),ROW($1:$5))+1,1)*10^ROW($1:$5)/10)</f>
        <v>838</v>
      </c>
      <c r="O977">
        <f>SUMPRODUCT(MID(0&amp;feed!O687,LARGE(INDEX(ISNUMBER(--MID(feed!O687,ROW($1:$5),1))*
ROW($1:$5),0),ROW($1:$5))+1,1)*10^ROW($1:$5)/10)</f>
        <v>150</v>
      </c>
      <c r="P977" t="str">
        <f>feed!P687</f>
        <v>Untapped</v>
      </c>
      <c r="Q977">
        <f>IF(P977=0,40, IF(P977="Depleted",0, IF(P977="Near Depletion",10, IF(P977="Plentiful",70, IF(P977="Untapped",90,"Error")))))</f>
        <v>90</v>
      </c>
      <c r="R977" t="str">
        <f>feed!Q687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feed!R687</f>
        <v>Indochina</v>
      </c>
      <c r="U977" t="str">
        <f>feed!S687</f>
        <v>Neutral</v>
      </c>
      <c r="V97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13343</v>
      </c>
      <c r="W977" t="str">
        <f>feed!U687</f>
        <v>http://blocgame.com/stats.php?id=65187</v>
      </c>
      <c r="X977" s="4">
        <f>SUMPRODUCT(MID(0&amp;feed!V687,LARGE(INDEX(ISNUMBER(--MID(feed!V687,ROW($1:$5),1))*
ROW($1:$5),0),ROW($1:$5))+1,1)*10^ROW($1:$5)/10)</f>
        <v>0</v>
      </c>
      <c r="Y977">
        <f>feed!W687</f>
        <v>0</v>
      </c>
      <c r="Z977" s="4">
        <f>V977-H977*750-K977*375-L977*375</f>
        <v>12593</v>
      </c>
      <c r="AA977" s="8">
        <f>V977/N977</f>
        <v>15.922434367541767</v>
      </c>
      <c r="AB977" s="4">
        <f>N977/6</f>
        <v>139.66666666666666</v>
      </c>
      <c r="AC977" s="4">
        <f>V977/6</f>
        <v>2223.8333333333335</v>
      </c>
    </row>
    <row r="978" spans="1:29" hidden="1" x14ac:dyDescent="0.25">
      <c r="A978" t="str">
        <f>feed!A1078</f>
        <v>Iron City</v>
      </c>
      <c r="B978" t="str">
        <f>feed!B1078</f>
        <v>Iron Man</v>
      </c>
      <c r="C978">
        <f>feed!C1078</f>
        <v>0</v>
      </c>
      <c r="D978">
        <f>SUMPRODUCT(MID(0&amp;feed!D1078,LARGE(INDEX(ISNUMBER(--MID(feed!D1078,ROW($1:$19),1))*
ROW($1:$19),0),ROW($1:$19))+1,1)*10^ROW($1:$19)/10)</f>
        <v>20</v>
      </c>
      <c r="E978">
        <f>SUMPRODUCT(MID(0&amp;feed!E1078,LARGE(INDEX(ISNUMBER(--MID(feed!E1078,ROW($1:$19),1))*
ROW($1:$19),0),ROW($1:$19))+1,1)*10^ROW($1:$19)/10)</f>
        <v>0</v>
      </c>
      <c r="F978" t="str">
        <f>feed!F1078</f>
        <v>Finest of the 19th century</v>
      </c>
      <c r="G978" t="str">
        <f>feed!G1078</f>
        <v>Nice</v>
      </c>
      <c r="H978">
        <f>SUMPRODUCT(MID(0&amp;feed!H1078,LARGE(INDEX(ISNUMBER(--MID(feed!H1078,ROW($1:$19),1))*
ROW($1:$19),0),ROW($1:$19))+1,1)*10^ROW($1:$19)/10)</f>
        <v>0</v>
      </c>
      <c r="I978" t="str">
        <f>feed!I1078</f>
        <v>Standard</v>
      </c>
      <c r="J978">
        <f>SUMPRODUCT(MID(0&amp;feed!J1078,LARGE(INDEX(ISNUMBER(--MID(feed!J1078,ROW($1:$19),1))*
ROW($1:$19),0),ROW($1:$19))+1,1)*10^ROW($1:$19)/10)</f>
        <v>54</v>
      </c>
      <c r="K978">
        <f>SUMPRODUCT(MID(0&amp;feed!K1078,LARGE(INDEX(ISNUMBER(--MID(feed!K1078,ROW($1:$19),1))*
ROW($1:$19),0),ROW($1:$19))+1,1)*10^ROW($1:$19)/10)</f>
        <v>2</v>
      </c>
      <c r="L978">
        <f>SUMPRODUCT(MID(0&amp;feed!L1078,LARGE(INDEX(ISNUMBER(--MID(feed!L1078,ROW($1:$19),1))*
ROW($1:$19),0),ROW($1:$19))+1,1)*10^ROW($1:$19)/10)</f>
        <v>0</v>
      </c>
      <c r="M978" t="str">
        <f>feed!M1078</f>
        <v>Free Market</v>
      </c>
      <c r="N978">
        <f>SUMPRODUCT(MID(0&amp;feed!N1078,LARGE(INDEX(ISNUMBER(--MID(feed!N1078,ROW($1:$5),1))*
ROW($1:$5),0),ROW($1:$5))+1,1)*10^ROW($1:$5)/10)</f>
        <v>325</v>
      </c>
      <c r="O978">
        <f>SUMPRODUCT(MID(0&amp;feed!O1078,LARGE(INDEX(ISNUMBER(--MID(feed!O1078,ROW($1:$5),1))*
ROW($1:$5),0),ROW($1:$5))+1,1)*10^ROW($1:$5)/10)</f>
        <v>0</v>
      </c>
      <c r="P978" t="str">
        <f>feed!P1078</f>
        <v>Untapped</v>
      </c>
      <c r="Q978">
        <f>IF(P978=0,40, IF(P978="Depleted",0, IF(P978="Near Depletion",10, IF(P978="Plentiful",70, IF(P978="Untapped",90,"Error")))))</f>
        <v>90</v>
      </c>
      <c r="R978" t="str">
        <f>feed!Q1078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feed!R1078</f>
        <v>Egypt</v>
      </c>
      <c r="U978" t="str">
        <f>feed!S1078</f>
        <v>Neutral</v>
      </c>
      <c r="V9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978" t="str">
        <f>feed!U1078</f>
        <v>http://blocgame.com/stats.php?id=65662</v>
      </c>
      <c r="X978" s="4">
        <f>SUMPRODUCT(MID(0&amp;feed!V1078,LARGE(INDEX(ISNUMBER(--MID(feed!V1078,ROW($1:$5),1))*
ROW($1:$5),0),ROW($1:$5))+1,1)*10^ROW($1:$5)/10)</f>
        <v>0</v>
      </c>
      <c r="Y978">
        <f>feed!W1078</f>
        <v>0</v>
      </c>
      <c r="Z978" s="4">
        <f>V978-H978*750-K978*375-L978*375</f>
        <v>19250</v>
      </c>
      <c r="AA978" s="8">
        <f>V978/N978</f>
        <v>61.53846153846154</v>
      </c>
      <c r="AB978" s="4">
        <f>N978/6</f>
        <v>54.166666666666664</v>
      </c>
      <c r="AC978" s="4">
        <f>V978/6</f>
        <v>3333.3333333333335</v>
      </c>
    </row>
    <row r="979" spans="1:29" hidden="1" x14ac:dyDescent="0.25">
      <c r="A979" t="str">
        <f>feed!A1051</f>
        <v>Azares</v>
      </c>
      <c r="B979" t="str">
        <f>feed!B1051</f>
        <v>Polaris13427</v>
      </c>
      <c r="C979">
        <f>feed!C1051</f>
        <v>0</v>
      </c>
      <c r="D979">
        <f>SUMPRODUCT(MID(0&amp;feed!D1051,LARGE(INDEX(ISNUMBER(--MID(feed!D1051,ROW($1:$19),1))*
ROW($1:$19),0),ROW($1:$19))+1,1)*10^ROW($1:$19)/10)</f>
        <v>9</v>
      </c>
      <c r="E979">
        <f>SUMPRODUCT(MID(0&amp;feed!E1051,LARGE(INDEX(ISNUMBER(--MID(feed!E1051,ROW($1:$19),1))*
ROW($1:$19),0),ROW($1:$19))+1,1)*10^ROW($1:$19)/10)</f>
        <v>0</v>
      </c>
      <c r="F979" t="str">
        <f>feed!F1051</f>
        <v>Finest of the 19th century</v>
      </c>
      <c r="G979" t="str">
        <f>feed!G1051</f>
        <v>Nice</v>
      </c>
      <c r="H979">
        <f>SUMPRODUCT(MID(0&amp;feed!H1051,LARGE(INDEX(ISNUMBER(--MID(feed!H1051,ROW($1:$19),1))*
ROW($1:$19),0),ROW($1:$19))+1,1)*10^ROW($1:$19)/10)</f>
        <v>0</v>
      </c>
      <c r="I979" t="str">
        <f>feed!I1051</f>
        <v>Standard</v>
      </c>
      <c r="J979">
        <f>SUMPRODUCT(MID(0&amp;feed!J1051,LARGE(INDEX(ISNUMBER(--MID(feed!J1051,ROW($1:$19),1))*
ROW($1:$19),0),ROW($1:$19))+1,1)*10^ROW($1:$19)/10)</f>
        <v>54</v>
      </c>
      <c r="K979">
        <f>SUMPRODUCT(MID(0&amp;feed!K1051,LARGE(INDEX(ISNUMBER(--MID(feed!K1051,ROW($1:$19),1))*
ROW($1:$19),0),ROW($1:$19))+1,1)*10^ROW($1:$19)/10)</f>
        <v>3</v>
      </c>
      <c r="L979">
        <f>SUMPRODUCT(MID(0&amp;feed!L1051,LARGE(INDEX(ISNUMBER(--MID(feed!L1051,ROW($1:$19),1))*
ROW($1:$19),0),ROW($1:$19))+1,1)*10^ROW($1:$19)/10)</f>
        <v>0</v>
      </c>
      <c r="M979" t="str">
        <f>feed!M1051</f>
        <v>Mixed Economy</v>
      </c>
      <c r="N979">
        <f>SUMPRODUCT(MID(0&amp;feed!N1051,LARGE(INDEX(ISNUMBER(--MID(feed!N1051,ROW($1:$5),1))*
ROW($1:$5),0),ROW($1:$5))+1,1)*10^ROW($1:$5)/10)</f>
        <v>334</v>
      </c>
      <c r="O979">
        <f>SUMPRODUCT(MID(0&amp;feed!O1051,LARGE(INDEX(ISNUMBER(--MID(feed!O1051,ROW($1:$5),1))*
ROW($1:$5),0),ROW($1:$5))+1,1)*10^ROW($1:$5)/10)</f>
        <v>0</v>
      </c>
      <c r="P979" t="str">
        <f>feed!P1051</f>
        <v>Untapped</v>
      </c>
      <c r="Q979">
        <f>IF(P979=0,40, IF(P979="Depleted",0, IF(P979="Near Depletion",10, IF(P979="Plentiful",70, IF(P979="Untapped",90,"Error")))))</f>
        <v>90</v>
      </c>
      <c r="R979" t="str">
        <f>feed!Q1051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feed!R1051</f>
        <v>Caribbean</v>
      </c>
      <c r="U979" t="str">
        <f>feed!S1051</f>
        <v>Neutral</v>
      </c>
      <c r="V979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16767</v>
      </c>
      <c r="W979" t="str">
        <f>feed!U1051</f>
        <v>http://blocgame.com/stats.php?id=65636</v>
      </c>
      <c r="X979" s="4">
        <f>SUMPRODUCT(MID(0&amp;feed!V1051,LARGE(INDEX(ISNUMBER(--MID(feed!V1051,ROW($1:$5),1))*
ROW($1:$5),0),ROW($1:$5))+1,1)*10^ROW($1:$5)/10)</f>
        <v>0</v>
      </c>
      <c r="Y979">
        <f>feed!W1051</f>
        <v>0</v>
      </c>
      <c r="Z979" s="4">
        <f>V979-H979*750-K979*375-L979*375</f>
        <v>15642</v>
      </c>
      <c r="AA979" s="8">
        <f>V979/N979</f>
        <v>50.200598802395213</v>
      </c>
      <c r="AB979" s="4">
        <f>N979/6</f>
        <v>55.666666666666664</v>
      </c>
      <c r="AC979" s="4">
        <f>V979/6</f>
        <v>2794.5</v>
      </c>
    </row>
    <row r="980" spans="1:29" hidden="1" x14ac:dyDescent="0.25">
      <c r="A980" t="str">
        <f>feed!A1030</f>
        <v>sultallian</v>
      </c>
      <c r="B980" t="str">
        <f>feed!B1030</f>
        <v>sultallian</v>
      </c>
      <c r="C980">
        <f>feed!C1030</f>
        <v>0</v>
      </c>
      <c r="D980">
        <f>SUMPRODUCT(MID(0&amp;feed!D1030,LARGE(INDEX(ISNUMBER(--MID(feed!D1030,ROW($1:$19),1))*
ROW($1:$19),0),ROW($1:$19))+1,1)*10^ROW($1:$19)/10)</f>
        <v>18</v>
      </c>
      <c r="E980">
        <f>SUMPRODUCT(MID(0&amp;feed!E1030,LARGE(INDEX(ISNUMBER(--MID(feed!E1030,ROW($1:$19),1))*
ROW($1:$19),0),ROW($1:$19))+1,1)*10^ROW($1:$19)/10)</f>
        <v>0</v>
      </c>
      <c r="F980" t="str">
        <f>feed!F1030</f>
        <v>Second World War surplus</v>
      </c>
      <c r="G980" t="str">
        <f>feed!G1030</f>
        <v>Normal</v>
      </c>
      <c r="H980">
        <f>SUMPRODUCT(MID(0&amp;feed!H1030,LARGE(INDEX(ISNUMBER(--MID(feed!H1030,ROW($1:$19),1))*
ROW($1:$19),0),ROW($1:$19))+1,1)*10^ROW($1:$19)/10)</f>
        <v>0</v>
      </c>
      <c r="I980" t="str">
        <f>feed!I1030</f>
        <v>Undisciplined Rabble</v>
      </c>
      <c r="J980">
        <f>SUMPRODUCT(MID(0&amp;feed!J1030,LARGE(INDEX(ISNUMBER(--MID(feed!J1030,ROW($1:$19),1))*
ROW($1:$19),0),ROW($1:$19))+1,1)*10^ROW($1:$19)/10)</f>
        <v>51</v>
      </c>
      <c r="K980">
        <f>SUMPRODUCT(MID(0&amp;feed!K1030,LARGE(INDEX(ISNUMBER(--MID(feed!K1030,ROW($1:$19),1))*
ROW($1:$19),0),ROW($1:$19))+1,1)*10^ROW($1:$19)/10)</f>
        <v>2</v>
      </c>
      <c r="L980">
        <f>SUMPRODUCT(MID(0&amp;feed!L1030,LARGE(INDEX(ISNUMBER(--MID(feed!L1030,ROW($1:$19),1))*
ROW($1:$19),0),ROW($1:$19))+1,1)*10^ROW($1:$19)/10)</f>
        <v>10</v>
      </c>
      <c r="M980" t="str">
        <f>feed!M1030</f>
        <v>Mixed Economy</v>
      </c>
      <c r="N980">
        <f>SUMPRODUCT(MID(0&amp;feed!N1030,LARGE(INDEX(ISNUMBER(--MID(feed!N1030,ROW($1:$5),1))*
ROW($1:$5),0),ROW($1:$5))+1,1)*10^ROW($1:$5)/10)</f>
        <v>345</v>
      </c>
      <c r="O980">
        <f>SUMPRODUCT(MID(0&amp;feed!O1030,LARGE(INDEX(ISNUMBER(--MID(feed!O1030,ROW($1:$5),1))*
ROW($1:$5),0),ROW($1:$5))+1,1)*10^ROW($1:$5)/10)</f>
        <v>2888</v>
      </c>
      <c r="P980" t="str">
        <f>feed!P1030</f>
        <v>Untapped</v>
      </c>
      <c r="Q980">
        <f>IF(P980=0,40, IF(P980="Depleted",0, IF(P980="Near Depletion",10, IF(P980="Plentiful",70, IF(P980="Untapped",90,"Error")))))</f>
        <v>90</v>
      </c>
      <c r="R980" t="str">
        <f>feed!Q1030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feed!R1030</f>
        <v>Egypt</v>
      </c>
      <c r="U980" t="str">
        <f>feed!S1030</f>
        <v>Neutral</v>
      </c>
      <c r="V98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980" t="str">
        <f>feed!U1030</f>
        <v>http://blocgame.com/stats.php?id=64119</v>
      </c>
      <c r="X980" s="4">
        <f>SUMPRODUCT(MID(0&amp;feed!V1030,LARGE(INDEX(ISNUMBER(--MID(feed!V1030,ROW($1:$5),1))*
ROW($1:$5),0),ROW($1:$5))+1,1)*10^ROW($1:$5)/10)</f>
        <v>0</v>
      </c>
      <c r="Y980">
        <f>feed!W1030</f>
        <v>0</v>
      </c>
      <c r="Z980" s="4">
        <f>V980-H980*750-K980*375-L980*375</f>
        <v>15500</v>
      </c>
      <c r="AA980" s="8">
        <f>V980/N980</f>
        <v>57.971014492753625</v>
      </c>
      <c r="AB980" s="4">
        <f>N980/6</f>
        <v>57.5</v>
      </c>
      <c r="AC980" s="4">
        <f>V980/6</f>
        <v>3333.3333333333335</v>
      </c>
    </row>
    <row r="981" spans="1:29" hidden="1" x14ac:dyDescent="0.25">
      <c r="A981" t="str">
        <f>feed!A880</f>
        <v>Casto Rico</v>
      </c>
      <c r="B981" t="str">
        <f>feed!B880</f>
        <v>Charles M Talleyrand</v>
      </c>
      <c r="C981">
        <f>feed!C880</f>
        <v>0</v>
      </c>
      <c r="D981">
        <f>SUMPRODUCT(MID(0&amp;feed!D880,LARGE(INDEX(ISNUMBER(--MID(feed!D880,ROW($1:$19),1))*
ROW($1:$19),0),ROW($1:$19))+1,1)*10^ROW($1:$19)/10)</f>
        <v>4</v>
      </c>
      <c r="E981">
        <f>SUMPRODUCT(MID(0&amp;feed!E880,LARGE(INDEX(ISNUMBER(--MID(feed!E880,ROW($1:$19),1))*
ROW($1:$19),0),ROW($1:$19))+1,1)*10^ROW($1:$19)/10)</f>
        <v>0</v>
      </c>
      <c r="F981" t="str">
        <f>feed!F880</f>
        <v>Finest of the 19th century</v>
      </c>
      <c r="G981" t="str">
        <f>feed!G880</f>
        <v>Isolated</v>
      </c>
      <c r="H981">
        <f>SUMPRODUCT(MID(0&amp;feed!H880,LARGE(INDEX(ISNUMBER(--MID(feed!H880,ROW($1:$19),1))*
ROW($1:$19),0),ROW($1:$19))+1,1)*10^ROW($1:$19)/10)</f>
        <v>0</v>
      </c>
      <c r="I981" t="str">
        <f>feed!I880</f>
        <v>Undisciplined Rabble</v>
      </c>
      <c r="J981">
        <f>SUMPRODUCT(MID(0&amp;feed!J880,LARGE(INDEX(ISNUMBER(--MID(feed!J880,ROW($1:$19),1))*
ROW($1:$19),0),ROW($1:$19))+1,1)*10^ROW($1:$19)/10)</f>
        <v>51</v>
      </c>
      <c r="K981">
        <f>SUMPRODUCT(MID(0&amp;feed!K880,LARGE(INDEX(ISNUMBER(--MID(feed!K880,ROW($1:$19),1))*
ROW($1:$19),0),ROW($1:$19))+1,1)*10^ROW($1:$19)/10)</f>
        <v>2</v>
      </c>
      <c r="L981">
        <f>SUMPRODUCT(MID(0&amp;feed!L880,LARGE(INDEX(ISNUMBER(--MID(feed!L880,ROW($1:$19),1))*
ROW($1:$19),0),ROW($1:$19))+1,1)*10^ROW($1:$19)/10)</f>
        <v>1</v>
      </c>
      <c r="M981" t="str">
        <f>feed!M880</f>
        <v>Mixed Economy</v>
      </c>
      <c r="N981">
        <f>SUMPRODUCT(MID(0&amp;feed!N880,LARGE(INDEX(ISNUMBER(--MID(feed!N880,ROW($1:$5),1))*
ROW($1:$5),0),ROW($1:$5))+1,1)*10^ROW($1:$5)/10)</f>
        <v>472</v>
      </c>
      <c r="O981">
        <f>SUMPRODUCT(MID(0&amp;feed!O880,LARGE(INDEX(ISNUMBER(--MID(feed!O880,ROW($1:$5),1))*
ROW($1:$5),0),ROW($1:$5))+1,1)*10^ROW($1:$5)/10)</f>
        <v>318</v>
      </c>
      <c r="P981">
        <f>feed!P880</f>
        <v>0</v>
      </c>
      <c r="Q981">
        <f>IF(P981=0,40, IF(P981="Depleted",0, IF(P981="Near Depletion",10, IF(P981="Plentiful",70, IF(P981="Untapped",90,"Error")))))</f>
        <v>40</v>
      </c>
      <c r="R981" t="str">
        <f>feed!Q880</f>
        <v>Meagre</v>
      </c>
      <c r="S981">
        <f>IF(R981="None",0, IF(R981="Meagre",1.5, IF(R981="Small",3, IF(R981="Mediocre",4.5, IF(R981="Somewhat Large",6, IF(R981="Large",7.5, IF(R981="Powerful",9, IF(R981="Very Powerful",10,"Error"))))))))</f>
        <v>1.5</v>
      </c>
      <c r="T981" t="str">
        <f>feed!R880</f>
        <v>Caribbean</v>
      </c>
      <c r="U981" t="str">
        <f>feed!S880</f>
        <v>Neutral</v>
      </c>
      <c r="V981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981" t="str">
        <f>feed!U880</f>
        <v>http://blocgame.com/stats.php?id=64885</v>
      </c>
      <c r="X981" s="4">
        <f>SUMPRODUCT(MID(0&amp;feed!V880,LARGE(INDEX(ISNUMBER(--MID(feed!V880,ROW($1:$5),1))*
ROW($1:$5),0),ROW($1:$5))+1,1)*10^ROW($1:$5)/10)</f>
        <v>0</v>
      </c>
      <c r="Y981">
        <f>feed!W880</f>
        <v>0</v>
      </c>
      <c r="Z981" s="4">
        <f>V981-H981*750-K981*375-L981*375</f>
        <v>15459</v>
      </c>
      <c r="AA981" s="8">
        <f>V981/N981</f>
        <v>35.135593220338983</v>
      </c>
      <c r="AB981" s="4">
        <f>N981/6</f>
        <v>78.666666666666671</v>
      </c>
      <c r="AC981" s="4">
        <f>V981/6</f>
        <v>2764</v>
      </c>
    </row>
    <row r="982" spans="1:29" x14ac:dyDescent="0.25">
      <c r="A982" t="str">
        <f>feed!A977</f>
        <v>STEM</v>
      </c>
      <c r="B982" t="str">
        <f>feed!B977</f>
        <v>STEMTrump</v>
      </c>
      <c r="C982">
        <f>feed!C977</f>
        <v>0</v>
      </c>
      <c r="D982">
        <f>SUMPRODUCT(MID(0&amp;feed!D977,LARGE(INDEX(ISNUMBER(--MID(feed!D977,ROW($1:$19),1))*
ROW($1:$19),0),ROW($1:$19))+1,1)*10^ROW($1:$19)/10)</f>
        <v>17</v>
      </c>
      <c r="E982">
        <f>SUMPRODUCT(MID(0&amp;feed!E977,LARGE(INDEX(ISNUMBER(--MID(feed!E977,ROW($1:$19),1))*
ROW($1:$19),0),ROW($1:$19))+1,1)*10^ROW($1:$19)/10)</f>
        <v>0</v>
      </c>
      <c r="F982" t="str">
        <f>feed!F977</f>
        <v>Finest of the 19th century</v>
      </c>
      <c r="G982" t="str">
        <f>feed!G977</f>
        <v>Angelic</v>
      </c>
      <c r="H982">
        <f>SUMPRODUCT(MID(0&amp;feed!H977,LARGE(INDEX(ISNUMBER(--MID(feed!H977,ROW($1:$19),1))*
ROW($1:$19),0),ROW($1:$19))+1,1)*10^ROW($1:$19)/10)</f>
        <v>0</v>
      </c>
      <c r="I982" t="str">
        <f>feed!I977</f>
        <v>Poor</v>
      </c>
      <c r="J982">
        <f>SUMPRODUCT(MID(0&amp;feed!J977,LARGE(INDEX(ISNUMBER(--MID(feed!J977,ROW($1:$19),1))*
ROW($1:$19),0),ROW($1:$19))+1,1)*10^ROW($1:$19)/10)</f>
        <v>68</v>
      </c>
      <c r="K982">
        <f>SUMPRODUCT(MID(0&amp;feed!K977,LARGE(INDEX(ISNUMBER(--MID(feed!K977,ROW($1:$19),1))*
ROW($1:$19),0),ROW($1:$19))+1,1)*10^ROW($1:$19)/10)</f>
        <v>2</v>
      </c>
      <c r="L982">
        <f>SUMPRODUCT(MID(0&amp;feed!L977,LARGE(INDEX(ISNUMBER(--MID(feed!L977,ROW($1:$19),1))*
ROW($1:$19),0),ROW($1:$19))+1,1)*10^ROW($1:$19)/10)</f>
        <v>2</v>
      </c>
      <c r="M982" t="str">
        <f>feed!M977</f>
        <v>Central Planning</v>
      </c>
      <c r="N982">
        <f>SUMPRODUCT(MID(0&amp;feed!N977,LARGE(INDEX(ISNUMBER(--MID(feed!N977,ROW($1:$5),1))*
ROW($1:$5),0),ROW($1:$5))+1,1)*10^ROW($1:$5)/10)</f>
        <v>376</v>
      </c>
      <c r="O982">
        <f>SUMPRODUCT(MID(0&amp;feed!O977,LARGE(INDEX(ISNUMBER(--MID(feed!O977,ROW($1:$5),1))*
ROW($1:$5),0),ROW($1:$5))+1,1)*10^ROW($1:$5)/10)</f>
        <v>1981</v>
      </c>
      <c r="P982" t="str">
        <f>feed!P977</f>
        <v>Untapped</v>
      </c>
      <c r="Q982">
        <f>IF(P982=0,40, IF(P982="Depleted",0, IF(P982="Near Depletion",10, IF(P982="Plentiful",70, IF(P982="Untapped",90,"Error")))))</f>
        <v>90</v>
      </c>
      <c r="R982" t="str">
        <f>feed!Q977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feed!R977</f>
        <v>Persia</v>
      </c>
      <c r="U982" t="str">
        <f>feed!S977</f>
        <v>Neutral</v>
      </c>
      <c r="V982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82" t="str">
        <f>feed!U977</f>
        <v>http://blocgame.com/stats.php?id=65598</v>
      </c>
      <c r="X982" s="4">
        <f>SUMPRODUCT(MID(0&amp;feed!V977,LARGE(INDEX(ISNUMBER(--MID(feed!V977,ROW($1:$5),1))*
ROW($1:$5),0),ROW($1:$5))+1,1)*10^ROW($1:$5)/10)</f>
        <v>0</v>
      </c>
      <c r="Y982">
        <f>feed!W977</f>
        <v>0</v>
      </c>
      <c r="Z982" s="4">
        <f>V982-H982*750-K982*375-L982*375</f>
        <v>18500</v>
      </c>
      <c r="AA982" s="8">
        <f>V982/N982</f>
        <v>53.191489361702125</v>
      </c>
      <c r="AB982" s="4">
        <f>N982/6</f>
        <v>62.666666666666664</v>
      </c>
      <c r="AC982" s="4">
        <f>V982/6</f>
        <v>3333.3333333333335</v>
      </c>
    </row>
    <row r="983" spans="1:29" hidden="1" x14ac:dyDescent="0.25">
      <c r="A983" t="str">
        <f>feed!A877</f>
        <v>ismaillian</v>
      </c>
      <c r="B983" t="str">
        <f>feed!B877</f>
        <v>ismaillian</v>
      </c>
      <c r="C983">
        <f>feed!C877</f>
        <v>0</v>
      </c>
      <c r="D983">
        <f>SUMPRODUCT(MID(0&amp;feed!D877,LARGE(INDEX(ISNUMBER(--MID(feed!D877,ROW($1:$19),1))*
ROW($1:$19),0),ROW($1:$19))+1,1)*10^ROW($1:$19)/10)</f>
        <v>8</v>
      </c>
      <c r="E983">
        <f>SUMPRODUCT(MID(0&amp;feed!E877,LARGE(INDEX(ISNUMBER(--MID(feed!E877,ROW($1:$19),1))*
ROW($1:$19),0),ROW($1:$19))+1,1)*10^ROW($1:$19)/10)</f>
        <v>0</v>
      </c>
      <c r="F983" t="str">
        <f>feed!F877</f>
        <v>First World War surplus</v>
      </c>
      <c r="G983" t="str">
        <f>feed!G877</f>
        <v>Normal</v>
      </c>
      <c r="H983">
        <f>SUMPRODUCT(MID(0&amp;feed!H877,LARGE(INDEX(ISNUMBER(--MID(feed!H877,ROW($1:$19),1))*
ROW($1:$19),0),ROW($1:$19))+1,1)*10^ROW($1:$19)/10)</f>
        <v>0</v>
      </c>
      <c r="I983" t="str">
        <f>feed!I877</f>
        <v>Undisciplined Rabble</v>
      </c>
      <c r="J983">
        <f>SUMPRODUCT(MID(0&amp;feed!J877,LARGE(INDEX(ISNUMBER(--MID(feed!J877,ROW($1:$19),1))*
ROW($1:$19),0),ROW($1:$19))+1,1)*10^ROW($1:$19)/10)</f>
        <v>51</v>
      </c>
      <c r="K983">
        <f>SUMPRODUCT(MID(0&amp;feed!K877,LARGE(INDEX(ISNUMBER(--MID(feed!K877,ROW($1:$19),1))*
ROW($1:$19),0),ROW($1:$19))+1,1)*10^ROW($1:$19)/10)</f>
        <v>2</v>
      </c>
      <c r="L983">
        <f>SUMPRODUCT(MID(0&amp;feed!L877,LARGE(INDEX(ISNUMBER(--MID(feed!L877,ROW($1:$19),1))*
ROW($1:$19),0),ROW($1:$19))+1,1)*10^ROW($1:$19)/10)</f>
        <v>8</v>
      </c>
      <c r="M983" t="str">
        <f>feed!M877</f>
        <v>Mixed Economy</v>
      </c>
      <c r="N983">
        <f>SUMPRODUCT(MID(0&amp;feed!N877,LARGE(INDEX(ISNUMBER(--MID(feed!N877,ROW($1:$5),1))*
ROW($1:$5),0),ROW($1:$5))+1,1)*10^ROW($1:$5)/10)</f>
        <v>473</v>
      </c>
      <c r="O983">
        <f>SUMPRODUCT(MID(0&amp;feed!O877,LARGE(INDEX(ISNUMBER(--MID(feed!O877,ROW($1:$5),1))*
ROW($1:$5),0),ROW($1:$5))+1,1)*10^ROW($1:$5)/10)</f>
        <v>507</v>
      </c>
      <c r="P983" t="str">
        <f>feed!P877</f>
        <v>Untapped</v>
      </c>
      <c r="Q983">
        <f>IF(P983=0,40, IF(P983="Depleted",0, IF(P983="Near Depletion",10, IF(P983="Plentiful",70, IF(P983="Untapped",90,"Error")))))</f>
        <v>90</v>
      </c>
      <c r="R983" t="str">
        <f>feed!Q877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feed!R877</f>
        <v>Arabia</v>
      </c>
      <c r="U983" t="str">
        <f>feed!S877</f>
        <v>Neutral</v>
      </c>
      <c r="V983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3652</v>
      </c>
      <c r="W983" t="str">
        <f>feed!U877</f>
        <v>http://blocgame.com/stats.php?id=64081</v>
      </c>
      <c r="X983" s="4">
        <f>SUMPRODUCT(MID(0&amp;feed!V877,LARGE(INDEX(ISNUMBER(--MID(feed!V877,ROW($1:$5),1))*
ROW($1:$5),0),ROW($1:$5))+1,1)*10^ROW($1:$5)/10)</f>
        <v>0</v>
      </c>
      <c r="Y983">
        <f>feed!W877</f>
        <v>0</v>
      </c>
      <c r="Z983" s="4">
        <f>V983-H983*750-K983*375-L983*375</f>
        <v>-98</v>
      </c>
      <c r="AA983" s="8">
        <f>V983/N983</f>
        <v>7.7209302325581399</v>
      </c>
      <c r="AB983" s="4">
        <f>N983/6</f>
        <v>78.833333333333329</v>
      </c>
      <c r="AC983" s="4">
        <f>V983/6</f>
        <v>608.66666666666663</v>
      </c>
    </row>
    <row r="984" spans="1:29" x14ac:dyDescent="0.25">
      <c r="A984" t="str">
        <f>feed!A971</f>
        <v>Naasje</v>
      </c>
      <c r="B984" t="str">
        <f>feed!B971</f>
        <v>LucValjean</v>
      </c>
      <c r="C984">
        <f>feed!C971</f>
        <v>0</v>
      </c>
      <c r="D984">
        <f>SUMPRODUCT(MID(0&amp;feed!D971,LARGE(INDEX(ISNUMBER(--MID(feed!D971,ROW($1:$19),1))*
ROW($1:$19),0),ROW($1:$19))+1,1)*10^ROW($1:$19)/10)</f>
        <v>25</v>
      </c>
      <c r="E984">
        <f>SUMPRODUCT(MID(0&amp;feed!E971,LARGE(INDEX(ISNUMBER(--MID(feed!E971,ROW($1:$19),1))*
ROW($1:$19),0),ROW($1:$19))+1,1)*10^ROW($1:$19)/10)</f>
        <v>0</v>
      </c>
      <c r="F984" t="str">
        <f>feed!F971</f>
        <v>First World War surplus</v>
      </c>
      <c r="G984" t="str">
        <f>feed!G971</f>
        <v>Gandhi-like</v>
      </c>
      <c r="H984">
        <f>SUMPRODUCT(MID(0&amp;feed!H971,LARGE(INDEX(ISNUMBER(--MID(feed!H971,ROW($1:$19),1))*
ROW($1:$19),0),ROW($1:$19))+1,1)*10^ROW($1:$19)/10)</f>
        <v>0</v>
      </c>
      <c r="I984" t="str">
        <f>feed!I971</f>
        <v>Elite</v>
      </c>
      <c r="J984">
        <f>SUMPRODUCT(MID(0&amp;feed!J971,LARGE(INDEX(ISNUMBER(--MID(feed!J971,ROW($1:$19),1))*
ROW($1:$19),0),ROW($1:$19))+1,1)*10^ROW($1:$19)/10)</f>
        <v>182</v>
      </c>
      <c r="K984">
        <f>SUMPRODUCT(MID(0&amp;feed!K971,LARGE(INDEX(ISNUMBER(--MID(feed!K971,ROW($1:$19),1))*
ROW($1:$19),0),ROW($1:$19))+1,1)*10^ROW($1:$19)/10)</f>
        <v>2</v>
      </c>
      <c r="L984">
        <f>SUMPRODUCT(MID(0&amp;feed!L971,LARGE(INDEX(ISNUMBER(--MID(feed!L971,ROW($1:$19),1))*
ROW($1:$19),0),ROW($1:$19))+1,1)*10^ROW($1:$19)/10)</f>
        <v>0</v>
      </c>
      <c r="M984" t="str">
        <f>feed!M971</f>
        <v>Mixed Economy</v>
      </c>
      <c r="N984">
        <f>SUMPRODUCT(MID(0&amp;feed!N971,LARGE(INDEX(ISNUMBER(--MID(feed!N971,ROW($1:$5),1))*
ROW($1:$5),0),ROW($1:$5))+1,1)*10^ROW($1:$5)/10)</f>
        <v>380</v>
      </c>
      <c r="O984">
        <f>SUMPRODUCT(MID(0&amp;feed!O971,LARGE(INDEX(ISNUMBER(--MID(feed!O971,ROW($1:$5),1))*
ROW($1:$5),0),ROW($1:$5))+1,1)*10^ROW($1:$5)/10)</f>
        <v>0</v>
      </c>
      <c r="P984" t="str">
        <f>feed!P971</f>
        <v>Untapped</v>
      </c>
      <c r="Q984">
        <f>IF(P984=0,40, IF(P984="Depleted",0, IF(P984="Near Depletion",10, IF(P984="Plentiful",70, IF(P984="Untapped",90,"Error")))))</f>
        <v>90</v>
      </c>
      <c r="R984" t="str">
        <f>feed!Q971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feed!R971</f>
        <v>Persia</v>
      </c>
      <c r="U984" t="str">
        <f>feed!S971</f>
        <v>Neutral</v>
      </c>
      <c r="V98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84" t="str">
        <f>feed!U971</f>
        <v>http://blocgame.com/stats.php?id=65504</v>
      </c>
      <c r="X984" s="4">
        <f>SUMPRODUCT(MID(0&amp;feed!V971,LARGE(INDEX(ISNUMBER(--MID(feed!V971,ROW($1:$5),1))*
ROW($1:$5),0),ROW($1:$5))+1,1)*10^ROW($1:$5)/10)</f>
        <v>0</v>
      </c>
      <c r="Y984">
        <f>feed!W971</f>
        <v>0</v>
      </c>
      <c r="Z984" s="4">
        <f>V984-H984*750-K984*375-L984*375</f>
        <v>19250</v>
      </c>
      <c r="AA984" s="8">
        <f>V984/N984</f>
        <v>52.631578947368418</v>
      </c>
      <c r="AB984" s="4">
        <f>N984/6</f>
        <v>63.333333333333336</v>
      </c>
      <c r="AC984" s="4">
        <f>V984/6</f>
        <v>3333.3333333333335</v>
      </c>
    </row>
    <row r="985" spans="1:29" hidden="1" x14ac:dyDescent="0.25">
      <c r="A985" t="str">
        <f>feed!A740</f>
        <v>fishball</v>
      </c>
      <c r="B985" t="str">
        <f>feed!B740</f>
        <v>fishballfish6</v>
      </c>
      <c r="C985">
        <f>feed!C740</f>
        <v>0</v>
      </c>
      <c r="D985">
        <f>SUMPRODUCT(MID(0&amp;feed!D740,LARGE(INDEX(ISNUMBER(--MID(feed!D740,ROW($1:$19),1))*
ROW($1:$19),0),ROW($1:$19))+1,1)*10^ROW($1:$19)/10)</f>
        <v>2</v>
      </c>
      <c r="E985">
        <f>SUMPRODUCT(MID(0&amp;feed!E740,LARGE(INDEX(ISNUMBER(--MID(feed!E740,ROW($1:$19),1))*
ROW($1:$19),0),ROW($1:$19))+1,1)*10^ROW($1:$19)/10)</f>
        <v>0</v>
      </c>
      <c r="F985" t="str">
        <f>feed!F740</f>
        <v>First World War surplus</v>
      </c>
      <c r="G985" t="str">
        <f>feed!G740</f>
        <v>Good</v>
      </c>
      <c r="H985">
        <f>SUMPRODUCT(MID(0&amp;feed!H740,LARGE(INDEX(ISNUMBER(--MID(feed!H740,ROW($1:$19),1))*
ROW($1:$19),0),ROW($1:$19))+1,1)*10^ROW($1:$19)/10)</f>
        <v>0</v>
      </c>
      <c r="I985" t="str">
        <f>feed!I740</f>
        <v>Undisciplined Rabble</v>
      </c>
      <c r="J985">
        <f>SUMPRODUCT(MID(0&amp;feed!J740,LARGE(INDEX(ISNUMBER(--MID(feed!J740,ROW($1:$19),1))*
ROW($1:$19),0),ROW($1:$19))+1,1)*10^ROW($1:$19)/10)</f>
        <v>51</v>
      </c>
      <c r="K985">
        <f>SUMPRODUCT(MID(0&amp;feed!K740,LARGE(INDEX(ISNUMBER(--MID(feed!K740,ROW($1:$19),1))*
ROW($1:$19),0),ROW($1:$19))+1,1)*10^ROW($1:$19)/10)</f>
        <v>3</v>
      </c>
      <c r="L985">
        <f>SUMPRODUCT(MID(0&amp;feed!L740,LARGE(INDEX(ISNUMBER(--MID(feed!L740,ROW($1:$19),1))*
ROW($1:$19),0),ROW($1:$19))+1,1)*10^ROW($1:$19)/10)</f>
        <v>2</v>
      </c>
      <c r="M985" t="str">
        <f>feed!M740</f>
        <v>Mixed Economy</v>
      </c>
      <c r="N985">
        <f>SUMPRODUCT(MID(0&amp;feed!N740,LARGE(INDEX(ISNUMBER(--MID(feed!N740,ROW($1:$5),1))*
ROW($1:$5),0),ROW($1:$5))+1,1)*10^ROW($1:$5)/10)</f>
        <v>713</v>
      </c>
      <c r="O985">
        <f>SUMPRODUCT(MID(0&amp;feed!O740,LARGE(INDEX(ISNUMBER(--MID(feed!O740,ROW($1:$5),1))*
ROW($1:$5),0),ROW($1:$5))+1,1)*10^ROW($1:$5)/10)</f>
        <v>2</v>
      </c>
      <c r="P985" t="str">
        <f>feed!P740</f>
        <v>Untapped</v>
      </c>
      <c r="Q985">
        <f>IF(P985=0,40, IF(P985="Depleted",0, IF(P985="Near Depletion",10, IF(P985="Plentiful",70, IF(P985="Untapped",90,"Error")))))</f>
        <v>90</v>
      </c>
      <c r="R985" t="str">
        <f>feed!Q740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feed!R740</f>
        <v>Pacific Rim</v>
      </c>
      <c r="U985" t="str">
        <f>feed!S740</f>
        <v>Neutral</v>
      </c>
      <c r="V985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2207</v>
      </c>
      <c r="W985" t="str">
        <f>feed!U740</f>
        <v>http://blocgame.com/stats.php?id=61050</v>
      </c>
      <c r="X985" s="4">
        <f>SUMPRODUCT(MID(0&amp;feed!V740,LARGE(INDEX(ISNUMBER(--MID(feed!V740,ROW($1:$5),1))*
ROW($1:$5),0),ROW($1:$5))+1,1)*10^ROW($1:$5)/10)</f>
        <v>0</v>
      </c>
      <c r="Y985">
        <f>feed!W740</f>
        <v>0</v>
      </c>
      <c r="Z985" s="4">
        <f>V985-H985*750-K985*375-L985*375</f>
        <v>332</v>
      </c>
      <c r="AA985" s="8">
        <f>V985/N985</f>
        <v>3.0953716690042077</v>
      </c>
      <c r="AB985" s="4">
        <f>N985/6</f>
        <v>118.83333333333333</v>
      </c>
      <c r="AC985" s="4">
        <f>V985/6</f>
        <v>367.83333333333331</v>
      </c>
    </row>
    <row r="986" spans="1:29" hidden="1" x14ac:dyDescent="0.25">
      <c r="A986" t="str">
        <f>feed!A715</f>
        <v>zener diode</v>
      </c>
      <c r="B986" t="str">
        <f>feed!B715</f>
        <v>zdiode1</v>
      </c>
      <c r="C986">
        <f>feed!C715</f>
        <v>0</v>
      </c>
      <c r="D986">
        <f>SUMPRODUCT(MID(0&amp;feed!D715,LARGE(INDEX(ISNUMBER(--MID(feed!D715,ROW($1:$19),1))*
ROW($1:$19),0),ROW($1:$19))+1,1)*10^ROW($1:$19)/10)</f>
        <v>4</v>
      </c>
      <c r="E986">
        <f>SUMPRODUCT(MID(0&amp;feed!E715,LARGE(INDEX(ISNUMBER(--MID(feed!E715,ROW($1:$19),1))*
ROW($1:$19),0),ROW($1:$19))+1,1)*10^ROW($1:$19)/10)</f>
        <v>0</v>
      </c>
      <c r="F986" t="str">
        <f>feed!F715</f>
        <v>First World War surplus</v>
      </c>
      <c r="G986" t="str">
        <f>feed!G715</f>
        <v>Questionable</v>
      </c>
      <c r="H986">
        <f>SUMPRODUCT(MID(0&amp;feed!H715,LARGE(INDEX(ISNUMBER(--MID(feed!H715,ROW($1:$19),1))*
ROW($1:$19),0),ROW($1:$19))+1,1)*10^ROW($1:$19)/10)</f>
        <v>0</v>
      </c>
      <c r="I986" t="str">
        <f>feed!I715</f>
        <v>Undisciplined Rabble</v>
      </c>
      <c r="J986">
        <f>SUMPRODUCT(MID(0&amp;feed!J715,LARGE(INDEX(ISNUMBER(--MID(feed!J715,ROW($1:$19),1))*
ROW($1:$19),0),ROW($1:$19))+1,1)*10^ROW($1:$19)/10)</f>
        <v>51</v>
      </c>
      <c r="K986">
        <f>SUMPRODUCT(MID(0&amp;feed!K715,LARGE(INDEX(ISNUMBER(--MID(feed!K715,ROW($1:$19),1))*
ROW($1:$19),0),ROW($1:$19))+1,1)*10^ROW($1:$19)/10)</f>
        <v>2</v>
      </c>
      <c r="L986">
        <f>SUMPRODUCT(MID(0&amp;feed!L715,LARGE(INDEX(ISNUMBER(--MID(feed!L715,ROW($1:$19),1))*
ROW($1:$19),0),ROW($1:$19))+1,1)*10^ROW($1:$19)/10)</f>
        <v>0</v>
      </c>
      <c r="M986" t="str">
        <f>feed!M715</f>
        <v>Mixed Economy</v>
      </c>
      <c r="N986">
        <f>SUMPRODUCT(MID(0&amp;feed!N715,LARGE(INDEX(ISNUMBER(--MID(feed!N715,ROW($1:$5),1))*
ROW($1:$5),0),ROW($1:$5))+1,1)*10^ROW($1:$5)/10)</f>
        <v>773</v>
      </c>
      <c r="O986">
        <f>SUMPRODUCT(MID(0&amp;feed!O715,LARGE(INDEX(ISNUMBER(--MID(feed!O715,ROW($1:$5),1))*
ROW($1:$5),0),ROW($1:$5))+1,1)*10^ROW($1:$5)/10)</f>
        <v>0</v>
      </c>
      <c r="P986" t="str">
        <f>feed!P715</f>
        <v>Untapped</v>
      </c>
      <c r="Q986">
        <f>IF(P986=0,40, IF(P986="Depleted",0, IF(P986="Near Depletion",10, IF(P986="Plentiful",70, IF(P986="Untapped",90,"Error")))))</f>
        <v>90</v>
      </c>
      <c r="R986" t="str">
        <f>feed!Q715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feed!R715</f>
        <v>China</v>
      </c>
      <c r="U986" t="str">
        <f>feed!S715</f>
        <v>Neutral</v>
      </c>
      <c r="V986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1696</v>
      </c>
      <c r="W986" t="str">
        <f>feed!U715</f>
        <v>http://blocgame.com/stats.php?id=61908</v>
      </c>
      <c r="X986" s="4">
        <f>SUMPRODUCT(MID(0&amp;feed!V715,LARGE(INDEX(ISNUMBER(--MID(feed!V715,ROW($1:$5),1))*
ROW($1:$5),0),ROW($1:$5))+1,1)*10^ROW($1:$5)/10)</f>
        <v>0</v>
      </c>
      <c r="Y986">
        <f>feed!W715</f>
        <v>0</v>
      </c>
      <c r="Z986" s="4">
        <f>V986-H986*750-K986*375-L986*375</f>
        <v>946</v>
      </c>
      <c r="AA986" s="8">
        <f>V986/N986</f>
        <v>2.1940491591203104</v>
      </c>
      <c r="AB986" s="4">
        <f>N986/6</f>
        <v>128.83333333333334</v>
      </c>
      <c r="AC986" s="4">
        <f>V986/6</f>
        <v>282.66666666666669</v>
      </c>
    </row>
    <row r="987" spans="1:29" hidden="1" x14ac:dyDescent="0.25">
      <c r="A987" t="str">
        <f>feed!A776</f>
        <v>Satan kingdom</v>
      </c>
      <c r="B987" t="str">
        <f>feed!B776</f>
        <v>alistan1987</v>
      </c>
      <c r="C987">
        <f>feed!C776</f>
        <v>0</v>
      </c>
      <c r="D987">
        <f>SUMPRODUCT(MID(0&amp;feed!D776,LARGE(INDEX(ISNUMBER(--MID(feed!D776,ROW($1:$19),1))*
ROW($1:$19),0),ROW($1:$19))+1,1)*10^ROW($1:$19)/10)</f>
        <v>4</v>
      </c>
      <c r="E987">
        <f>SUMPRODUCT(MID(0&amp;feed!E776,LARGE(INDEX(ISNUMBER(--MID(feed!E776,ROW($1:$19),1))*
ROW($1:$19),0),ROW($1:$19))+1,1)*10^ROW($1:$19)/10)</f>
        <v>0</v>
      </c>
      <c r="F987" t="str">
        <f>feed!F776</f>
        <v>First World War surplus</v>
      </c>
      <c r="G987" t="str">
        <f>feed!G776</f>
        <v>Normal</v>
      </c>
      <c r="H987">
        <f>SUMPRODUCT(MID(0&amp;feed!H776,LARGE(INDEX(ISNUMBER(--MID(feed!H776,ROW($1:$19),1))*
ROW($1:$19),0),ROW($1:$19))+1,1)*10^ROW($1:$19)/10)</f>
        <v>0</v>
      </c>
      <c r="I987" t="str">
        <f>feed!I776</f>
        <v>Undisciplined Rabble</v>
      </c>
      <c r="J987">
        <f>SUMPRODUCT(MID(0&amp;feed!J776,LARGE(INDEX(ISNUMBER(--MID(feed!J776,ROW($1:$19),1))*
ROW($1:$19),0),ROW($1:$19))+1,1)*10^ROW($1:$19)/10)</f>
        <v>51</v>
      </c>
      <c r="K987">
        <f>SUMPRODUCT(MID(0&amp;feed!K776,LARGE(INDEX(ISNUMBER(--MID(feed!K776,ROW($1:$19),1))*
ROW($1:$19),0),ROW($1:$19))+1,1)*10^ROW($1:$19)/10)</f>
        <v>2</v>
      </c>
      <c r="L987">
        <f>SUMPRODUCT(MID(0&amp;feed!L776,LARGE(INDEX(ISNUMBER(--MID(feed!L776,ROW($1:$19),1))*
ROW($1:$19),0),ROW($1:$19))+1,1)*10^ROW($1:$19)/10)</f>
        <v>0</v>
      </c>
      <c r="M987" t="str">
        <f>feed!M776</f>
        <v>Mixed Economy</v>
      </c>
      <c r="N987">
        <f>SUMPRODUCT(MID(0&amp;feed!N776,LARGE(INDEX(ISNUMBER(--MID(feed!N776,ROW($1:$5),1))*
ROW($1:$5),0),ROW($1:$5))+1,1)*10^ROW($1:$5)/10)</f>
        <v>642</v>
      </c>
      <c r="O987">
        <f>SUMPRODUCT(MID(0&amp;feed!O776,LARGE(INDEX(ISNUMBER(--MID(feed!O776,ROW($1:$5),1))*
ROW($1:$5),0),ROW($1:$5))+1,1)*10^ROW($1:$5)/10)</f>
        <v>0</v>
      </c>
      <c r="P987" t="str">
        <f>feed!P776</f>
        <v>Untapped</v>
      </c>
      <c r="Q987">
        <f>IF(P987=0,40, IF(P987="Depleted",0, IF(P987="Near Depletion",10, IF(P987="Plentiful",70, IF(P987="Untapped",90,"Error")))))</f>
        <v>90</v>
      </c>
      <c r="R987" t="str">
        <f>feed!Q776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feed!R776</f>
        <v>East Indies</v>
      </c>
      <c r="U987" t="str">
        <f>feed!S776</f>
        <v>Neutral</v>
      </c>
      <c r="V98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1399</v>
      </c>
      <c r="W987" t="str">
        <f>feed!U776</f>
        <v>http://blocgame.com/stats.php?id=60809</v>
      </c>
      <c r="X987" s="4">
        <f>SUMPRODUCT(MID(0&amp;feed!V776,LARGE(INDEX(ISNUMBER(--MID(feed!V776,ROW($1:$5),1))*
ROW($1:$5),0),ROW($1:$5))+1,1)*10^ROW($1:$5)/10)</f>
        <v>0</v>
      </c>
      <c r="Y987">
        <f>feed!W776</f>
        <v>0</v>
      </c>
      <c r="Z987" s="4">
        <f>V987-H987*750-K987*375-L987*375</f>
        <v>649</v>
      </c>
      <c r="AA987" s="8">
        <f>V987/N987</f>
        <v>2.1791277258566977</v>
      </c>
      <c r="AB987" s="4">
        <f>N987/6</f>
        <v>107</v>
      </c>
      <c r="AC987" s="4">
        <f>V987/6</f>
        <v>233.16666666666666</v>
      </c>
    </row>
    <row r="988" spans="1:29" hidden="1" x14ac:dyDescent="0.25">
      <c r="A988" t="str">
        <f>feed!A1243</f>
        <v>cumsod004</v>
      </c>
      <c r="B988" t="str">
        <f>feed!B1243</f>
        <v>cumsod004</v>
      </c>
      <c r="C988">
        <f>feed!C1243</f>
        <v>0</v>
      </c>
      <c r="D988">
        <f>SUMPRODUCT(MID(0&amp;feed!D1243,LARGE(INDEX(ISNUMBER(--MID(feed!D1243,ROW($1:$19),1))*
ROW($1:$19),0),ROW($1:$19))+1,1)*10^ROW($1:$19)/10)</f>
        <v>20</v>
      </c>
      <c r="E988">
        <f>SUMPRODUCT(MID(0&amp;feed!E1243,LARGE(INDEX(ISNUMBER(--MID(feed!E1243,ROW($1:$19),1))*
ROW($1:$19),0),ROW($1:$19))+1,1)*10^ROW($1:$19)/10)</f>
        <v>0</v>
      </c>
      <c r="F988" t="str">
        <f>feed!F1243</f>
        <v>Finest of the 19th century</v>
      </c>
      <c r="G988" t="str">
        <f>feed!G1243</f>
        <v>Gandhi-like</v>
      </c>
      <c r="H988">
        <f>SUMPRODUCT(MID(0&amp;feed!H1243,LARGE(INDEX(ISNUMBER(--MID(feed!H1243,ROW($1:$19),1))*
ROW($1:$19),0),ROW($1:$19))+1,1)*10^ROW($1:$19)/10)</f>
        <v>0</v>
      </c>
      <c r="I988" t="str">
        <f>feed!I1243</f>
        <v>Poor</v>
      </c>
      <c r="J988">
        <f>SUMPRODUCT(MID(0&amp;feed!J1243,LARGE(INDEX(ISNUMBER(--MID(feed!J1243,ROW($1:$19),1))*
ROW($1:$19),0),ROW($1:$19))+1,1)*10^ROW($1:$19)/10)</f>
        <v>50</v>
      </c>
      <c r="K988">
        <f>SUMPRODUCT(MID(0&amp;feed!K1243,LARGE(INDEX(ISNUMBER(--MID(feed!K1243,ROW($1:$19),1))*
ROW($1:$19),0),ROW($1:$19))+1,1)*10^ROW($1:$19)/10)</f>
        <v>2</v>
      </c>
      <c r="L988">
        <f>SUMPRODUCT(MID(0&amp;feed!L1243,LARGE(INDEX(ISNUMBER(--MID(feed!L1243,ROW($1:$19),1))*
ROW($1:$19),0),ROW($1:$19))+1,1)*10^ROW($1:$19)/10)</f>
        <v>3</v>
      </c>
      <c r="M988" t="str">
        <f>feed!M1243</f>
        <v>Free Market</v>
      </c>
      <c r="N988">
        <f>SUMPRODUCT(MID(0&amp;feed!N1243,LARGE(INDEX(ISNUMBER(--MID(feed!N1243,ROW($1:$5),1))*
ROW($1:$5),0),ROW($1:$5))+1,1)*10^ROW($1:$5)/10)</f>
        <v>239</v>
      </c>
      <c r="O988">
        <f>SUMPRODUCT(MID(0&amp;feed!O1243,LARGE(INDEX(ISNUMBER(--MID(feed!O1243,ROW($1:$5),1))*
ROW($1:$5),0),ROW($1:$5))+1,1)*10^ROW($1:$5)/10)</f>
        <v>4395</v>
      </c>
      <c r="P988" t="str">
        <f>feed!P1243</f>
        <v>Untapped</v>
      </c>
      <c r="Q988">
        <f>IF(P988=0,40, IF(P988="Depleted",0, IF(P988="Near Depletion",10, IF(P988="Plentiful",70, IF(P988="Untapped",90,"Error")))))</f>
        <v>90</v>
      </c>
      <c r="R988" t="str">
        <f>feed!Q1243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feed!R1243</f>
        <v>Atlas</v>
      </c>
      <c r="U988" t="str">
        <f>feed!S1243</f>
        <v>Neutral</v>
      </c>
      <c r="V988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988" t="str">
        <f>feed!U1243</f>
        <v>http://blocgame.com/stats.php?id=65320</v>
      </c>
      <c r="X988" s="4">
        <f>SUMPRODUCT(MID(0&amp;feed!V1243,LARGE(INDEX(ISNUMBER(--MID(feed!V1243,ROW($1:$5),1))*
ROW($1:$5),0),ROW($1:$5))+1,1)*10^ROW($1:$5)/10)</f>
        <v>0</v>
      </c>
      <c r="Y988">
        <f>feed!W1243</f>
        <v>0</v>
      </c>
      <c r="Z988" s="4">
        <f>V988-H988*750-K988*375-L988*375</f>
        <v>18125</v>
      </c>
      <c r="AA988" s="8">
        <f>V988/N988</f>
        <v>83.68200836820084</v>
      </c>
      <c r="AB988" s="4">
        <f>N988/6</f>
        <v>39.833333333333336</v>
      </c>
      <c r="AC988" s="4">
        <f>V988/6</f>
        <v>3333.3333333333335</v>
      </c>
    </row>
    <row r="989" spans="1:29" hidden="1" x14ac:dyDescent="0.25">
      <c r="A989" t="str">
        <f>feed!A1220</f>
        <v>cumsod001</v>
      </c>
      <c r="B989" t="str">
        <f>feed!B1220</f>
        <v>cumsod001</v>
      </c>
      <c r="C989">
        <f>feed!C1220</f>
        <v>0</v>
      </c>
      <c r="D989">
        <f>SUMPRODUCT(MID(0&amp;feed!D1220,LARGE(INDEX(ISNUMBER(--MID(feed!D1220,ROW($1:$19),1))*
ROW($1:$19),0),ROW($1:$19))+1,1)*10^ROW($1:$19)/10)</f>
        <v>6</v>
      </c>
      <c r="E989">
        <f>SUMPRODUCT(MID(0&amp;feed!E1220,LARGE(INDEX(ISNUMBER(--MID(feed!E1220,ROW($1:$19),1))*
ROW($1:$19),0),ROW($1:$19))+1,1)*10^ROW($1:$19)/10)</f>
        <v>0</v>
      </c>
      <c r="F989" t="str">
        <f>feed!F1220</f>
        <v>First World War surplus</v>
      </c>
      <c r="G989" t="str">
        <f>feed!G1220</f>
        <v>Gandhi-like</v>
      </c>
      <c r="H989">
        <f>SUMPRODUCT(MID(0&amp;feed!H1220,LARGE(INDEX(ISNUMBER(--MID(feed!H1220,ROW($1:$19),1))*
ROW($1:$19),0),ROW($1:$19))+1,1)*10^ROW($1:$19)/10)</f>
        <v>0</v>
      </c>
      <c r="I989" t="str">
        <f>feed!I1220</f>
        <v>Elite</v>
      </c>
      <c r="J989">
        <f>SUMPRODUCT(MID(0&amp;feed!J1220,LARGE(INDEX(ISNUMBER(--MID(feed!J1220,ROW($1:$19),1))*
ROW($1:$19),0),ROW($1:$19))+1,1)*10^ROW($1:$19)/10)</f>
        <v>50</v>
      </c>
      <c r="K989">
        <f>SUMPRODUCT(MID(0&amp;feed!K1220,LARGE(INDEX(ISNUMBER(--MID(feed!K1220,ROW($1:$19),1))*
ROW($1:$19),0),ROW($1:$19))+1,1)*10^ROW($1:$19)/10)</f>
        <v>2</v>
      </c>
      <c r="L989">
        <f>SUMPRODUCT(MID(0&amp;feed!L1220,LARGE(INDEX(ISNUMBER(--MID(feed!L1220,ROW($1:$19),1))*
ROW($1:$19),0),ROW($1:$19))+1,1)*10^ROW($1:$19)/10)</f>
        <v>7</v>
      </c>
      <c r="M989" t="str">
        <f>feed!M1220</f>
        <v>Mixed Economy</v>
      </c>
      <c r="N989">
        <f>SUMPRODUCT(MID(0&amp;feed!N1220,LARGE(INDEX(ISNUMBER(--MID(feed!N1220,ROW($1:$5),1))*
ROW($1:$5),0),ROW($1:$5))+1,1)*10^ROW($1:$5)/10)</f>
        <v>265</v>
      </c>
      <c r="O989">
        <f>SUMPRODUCT(MID(0&amp;feed!O1220,LARGE(INDEX(ISNUMBER(--MID(feed!O1220,ROW($1:$5),1))*
ROW($1:$5),0),ROW($1:$5))+1,1)*10^ROW($1:$5)/10)</f>
        <v>3858</v>
      </c>
      <c r="P989" t="str">
        <f>feed!P1220</f>
        <v>Untapped</v>
      </c>
      <c r="Q989">
        <f>IF(P989=0,40, IF(P989="Depleted",0, IF(P989="Near Depletion",10, IF(P989="Plentiful",70, IF(P989="Untapped",90,"Error")))))</f>
        <v>90</v>
      </c>
      <c r="R989" t="str">
        <f>feed!Q1220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feed!R1220</f>
        <v>Atlas</v>
      </c>
      <c r="U989" t="str">
        <f>feed!S1220</f>
        <v>Neutral</v>
      </c>
      <c r="V989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16015</v>
      </c>
      <c r="W989" t="str">
        <f>feed!U1220</f>
        <v>http://blocgame.com/stats.php?id=65317</v>
      </c>
      <c r="X989" s="4">
        <f>SUMPRODUCT(MID(0&amp;feed!V1220,LARGE(INDEX(ISNUMBER(--MID(feed!V1220,ROW($1:$5),1))*
ROW($1:$5),0),ROW($1:$5))+1,1)*10^ROW($1:$5)/10)</f>
        <v>0</v>
      </c>
      <c r="Y989">
        <f>feed!W1220</f>
        <v>0</v>
      </c>
      <c r="Z989" s="4">
        <f>V989-H989*750-K989*375-L989*375</f>
        <v>12640</v>
      </c>
      <c r="AA989" s="8">
        <f>V989/N989</f>
        <v>60.433962264150942</v>
      </c>
      <c r="AB989" s="4">
        <f>N989/6</f>
        <v>44.166666666666664</v>
      </c>
      <c r="AC989" s="4">
        <f>V989/6</f>
        <v>2669.1666666666665</v>
      </c>
    </row>
    <row r="990" spans="1:29" hidden="1" x14ac:dyDescent="0.25">
      <c r="A990" t="str">
        <f>feed!A1039</f>
        <v>g00dstuff</v>
      </c>
      <c r="B990" t="str">
        <f>feed!B1039</f>
        <v>g00dstuff</v>
      </c>
      <c r="C990">
        <f>feed!C1039</f>
        <v>0</v>
      </c>
      <c r="D990">
        <f>SUMPRODUCT(MID(0&amp;feed!D1039,LARGE(INDEX(ISNUMBER(--MID(feed!D1039,ROW($1:$19),1))*
ROW($1:$19),0),ROW($1:$19))+1,1)*10^ROW($1:$19)/10)</f>
        <v>20</v>
      </c>
      <c r="E990">
        <f>SUMPRODUCT(MID(0&amp;feed!E1039,LARGE(INDEX(ISNUMBER(--MID(feed!E1039,ROW($1:$19),1))*
ROW($1:$19),0),ROW($1:$19))+1,1)*10^ROW($1:$19)/10)</f>
        <v>0</v>
      </c>
      <c r="F990" t="str">
        <f>feed!F1039</f>
        <v>Finest of the 19th century</v>
      </c>
      <c r="G990" t="str">
        <f>feed!G1039</f>
        <v>Gandhi-like</v>
      </c>
      <c r="H990">
        <f>SUMPRODUCT(MID(0&amp;feed!H1039,LARGE(INDEX(ISNUMBER(--MID(feed!H1039,ROW($1:$19),1))*
ROW($1:$19),0),ROW($1:$19))+1,1)*10^ROW($1:$19)/10)</f>
        <v>0</v>
      </c>
      <c r="I990" t="str">
        <f>feed!I1039</f>
        <v>Poor</v>
      </c>
      <c r="J990">
        <f>SUMPRODUCT(MID(0&amp;feed!J1039,LARGE(INDEX(ISNUMBER(--MID(feed!J1039,ROW($1:$19),1))*
ROW($1:$19),0),ROW($1:$19))+1,1)*10^ROW($1:$19)/10)</f>
        <v>50</v>
      </c>
      <c r="K990">
        <f>SUMPRODUCT(MID(0&amp;feed!K1039,LARGE(INDEX(ISNUMBER(--MID(feed!K1039,ROW($1:$19),1))*
ROW($1:$19),0),ROW($1:$19))+1,1)*10^ROW($1:$19)/10)</f>
        <v>2</v>
      </c>
      <c r="L990">
        <f>SUMPRODUCT(MID(0&amp;feed!L1039,LARGE(INDEX(ISNUMBER(--MID(feed!L1039,ROW($1:$19),1))*
ROW($1:$19),0),ROW($1:$19))+1,1)*10^ROW($1:$19)/10)</f>
        <v>7</v>
      </c>
      <c r="M990" t="str">
        <f>feed!M1039</f>
        <v>Free Market</v>
      </c>
      <c r="N990">
        <f>SUMPRODUCT(MID(0&amp;feed!N1039,LARGE(INDEX(ISNUMBER(--MID(feed!N1039,ROW($1:$5),1))*
ROW($1:$5),0),ROW($1:$5))+1,1)*10^ROW($1:$5)/10)</f>
        <v>337</v>
      </c>
      <c r="O990">
        <f>SUMPRODUCT(MID(0&amp;feed!O1039,LARGE(INDEX(ISNUMBER(--MID(feed!O1039,ROW($1:$5),1))*
ROW($1:$5),0),ROW($1:$5))+1,1)*10^ROW($1:$5)/10)</f>
        <v>4154</v>
      </c>
      <c r="P990" t="str">
        <f>feed!P1039</f>
        <v>Untapped</v>
      </c>
      <c r="Q990">
        <f>IF(P990=0,40, IF(P990="Depleted",0, IF(P990="Near Depletion",10, IF(P990="Plentiful",70, IF(P990="Untapped",90,"Error")))))</f>
        <v>90</v>
      </c>
      <c r="R990" t="str">
        <f>feed!Q1039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feed!R1039</f>
        <v>Atlas</v>
      </c>
      <c r="U990" t="str">
        <f>feed!S1039</f>
        <v>Neutral</v>
      </c>
      <c r="V99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990" t="str">
        <f>feed!U1039</f>
        <v>http://blocgame.com/stats.php?id=65315</v>
      </c>
      <c r="X990" s="4">
        <f>SUMPRODUCT(MID(0&amp;feed!V1039,LARGE(INDEX(ISNUMBER(--MID(feed!V1039,ROW($1:$5),1))*
ROW($1:$5),0),ROW($1:$5))+1,1)*10^ROW($1:$5)/10)</f>
        <v>0</v>
      </c>
      <c r="Y990">
        <f>feed!W1039</f>
        <v>0</v>
      </c>
      <c r="Z990" s="4">
        <f>V990-H990*750-K990*375-L990*375</f>
        <v>16625</v>
      </c>
      <c r="AA990" s="8">
        <f>V990/N990</f>
        <v>59.347181008902076</v>
      </c>
      <c r="AB990" s="4">
        <f>N990/6</f>
        <v>56.166666666666664</v>
      </c>
      <c r="AC990" s="4">
        <f>V990/6</f>
        <v>3333.3333333333335</v>
      </c>
    </row>
    <row r="991" spans="1:29" hidden="1" x14ac:dyDescent="0.25">
      <c r="A991" t="str">
        <f>feed!A1034</f>
        <v>cumsod000</v>
      </c>
      <c r="B991" t="str">
        <f>feed!B1034</f>
        <v>cumsod000</v>
      </c>
      <c r="C991">
        <f>feed!C1034</f>
        <v>0</v>
      </c>
      <c r="D991">
        <f>SUMPRODUCT(MID(0&amp;feed!D1034,LARGE(INDEX(ISNUMBER(--MID(feed!D1034,ROW($1:$19),1))*
ROW($1:$19),0),ROW($1:$19))+1,1)*10^ROW($1:$19)/10)</f>
        <v>10</v>
      </c>
      <c r="E991">
        <f>SUMPRODUCT(MID(0&amp;feed!E1034,LARGE(INDEX(ISNUMBER(--MID(feed!E1034,ROW($1:$19),1))*
ROW($1:$19),0),ROW($1:$19))+1,1)*10^ROW($1:$19)/10)</f>
        <v>0</v>
      </c>
      <c r="F991" t="str">
        <f>feed!F1034</f>
        <v>Finest of the 19th century</v>
      </c>
      <c r="G991" t="str">
        <f>feed!G1034</f>
        <v>Gandhi-like</v>
      </c>
      <c r="H991">
        <f>SUMPRODUCT(MID(0&amp;feed!H1034,LARGE(INDEX(ISNUMBER(--MID(feed!H1034,ROW($1:$19),1))*
ROW($1:$19),0),ROW($1:$19))+1,1)*10^ROW($1:$19)/10)</f>
        <v>0</v>
      </c>
      <c r="I991" t="str">
        <f>feed!I1034</f>
        <v>Poor</v>
      </c>
      <c r="J991">
        <f>SUMPRODUCT(MID(0&amp;feed!J1034,LARGE(INDEX(ISNUMBER(--MID(feed!J1034,ROW($1:$19),1))*
ROW($1:$19),0),ROW($1:$19))+1,1)*10^ROW($1:$19)/10)</f>
        <v>50</v>
      </c>
      <c r="K991">
        <f>SUMPRODUCT(MID(0&amp;feed!K1034,LARGE(INDEX(ISNUMBER(--MID(feed!K1034,ROW($1:$19),1))*
ROW($1:$19),0),ROW($1:$19))+1,1)*10^ROW($1:$19)/10)</f>
        <v>2</v>
      </c>
      <c r="L991">
        <f>SUMPRODUCT(MID(0&amp;feed!L1034,LARGE(INDEX(ISNUMBER(--MID(feed!L1034,ROW($1:$19),1))*
ROW($1:$19),0),ROW($1:$19))+1,1)*10^ROW($1:$19)/10)</f>
        <v>5</v>
      </c>
      <c r="M991" t="str">
        <f>feed!M1034</f>
        <v>Mixed Economy</v>
      </c>
      <c r="N991">
        <f>SUMPRODUCT(MID(0&amp;feed!N1034,LARGE(INDEX(ISNUMBER(--MID(feed!N1034,ROW($1:$5),1))*
ROW($1:$5),0),ROW($1:$5))+1,1)*10^ROW($1:$5)/10)</f>
        <v>344</v>
      </c>
      <c r="O991">
        <f>SUMPRODUCT(MID(0&amp;feed!O1034,LARGE(INDEX(ISNUMBER(--MID(feed!O1034,ROW($1:$5),1))*
ROW($1:$5),0),ROW($1:$5))+1,1)*10^ROW($1:$5)/10)</f>
        <v>4109</v>
      </c>
      <c r="P991" t="str">
        <f>feed!P1034</f>
        <v>Untapped</v>
      </c>
      <c r="Q991">
        <f>IF(P991=0,40, IF(P991="Depleted",0, IF(P991="Near Depletion",10, IF(P991="Plentiful",70, IF(P991="Untapped",90,"Error")))))</f>
        <v>90</v>
      </c>
      <c r="R991" t="str">
        <f>feed!Q1034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feed!R1034</f>
        <v>Atlas</v>
      </c>
      <c r="U991" t="str">
        <f>feed!S1034</f>
        <v>Neutral</v>
      </c>
      <c r="V99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991" t="str">
        <f>feed!U1034</f>
        <v>http://blocgame.com/stats.php?id=65316</v>
      </c>
      <c r="X991" s="4">
        <f>SUMPRODUCT(MID(0&amp;feed!V1034,LARGE(INDEX(ISNUMBER(--MID(feed!V1034,ROW($1:$5),1))*
ROW($1:$5),0),ROW($1:$5))+1,1)*10^ROW($1:$5)/10)</f>
        <v>0</v>
      </c>
      <c r="Y991">
        <f>feed!W1034</f>
        <v>0</v>
      </c>
      <c r="Z991" s="4">
        <f>V991-H991*750-K991*375-L991*375</f>
        <v>17375</v>
      </c>
      <c r="AA991" s="8">
        <f>V991/N991</f>
        <v>58.139534883720927</v>
      </c>
      <c r="AB991" s="4">
        <f>N991/6</f>
        <v>57.333333333333336</v>
      </c>
      <c r="AC991" s="4">
        <f>V991/6</f>
        <v>3333.3333333333335</v>
      </c>
    </row>
    <row r="992" spans="1:29" hidden="1" x14ac:dyDescent="0.25">
      <c r="A992" t="str">
        <f>feed!A669</f>
        <v>Anfield</v>
      </c>
      <c r="B992" t="str">
        <f>feed!B669</f>
        <v>p0ssyb0ss</v>
      </c>
      <c r="C992">
        <f>feed!C669</f>
        <v>0</v>
      </c>
      <c r="D992">
        <f>SUMPRODUCT(MID(0&amp;feed!D669,LARGE(INDEX(ISNUMBER(--MID(feed!D669,ROW($1:$19),1))*
ROW($1:$19),0),ROW($1:$19))+1,1)*10^ROW($1:$19)/10)</f>
        <v>9</v>
      </c>
      <c r="E992">
        <f>SUMPRODUCT(MID(0&amp;feed!E669,LARGE(INDEX(ISNUMBER(--MID(feed!E669,ROW($1:$19),1))*
ROW($1:$19),0),ROW($1:$19))+1,1)*10^ROW($1:$19)/10)</f>
        <v>0</v>
      </c>
      <c r="F992" t="str">
        <f>feed!F669</f>
        <v>Second World War surplus</v>
      </c>
      <c r="G992" t="str">
        <f>feed!G669</f>
        <v>Normal</v>
      </c>
      <c r="H992">
        <f>SUMPRODUCT(MID(0&amp;feed!H669,LARGE(INDEX(ISNUMBER(--MID(feed!H669,ROW($1:$19),1))*
ROW($1:$19),0),ROW($1:$19))+1,1)*10^ROW($1:$19)/10)</f>
        <v>0</v>
      </c>
      <c r="I992" t="str">
        <f>feed!I669</f>
        <v>Undisciplined Rabble</v>
      </c>
      <c r="J992">
        <f>SUMPRODUCT(MID(0&amp;feed!J669,LARGE(INDEX(ISNUMBER(--MID(feed!J669,ROW($1:$19),1))*
ROW($1:$19),0),ROW($1:$19))+1,1)*10^ROW($1:$19)/10)</f>
        <v>50</v>
      </c>
      <c r="K992">
        <f>SUMPRODUCT(MID(0&amp;feed!K669,LARGE(INDEX(ISNUMBER(--MID(feed!K669,ROW($1:$19),1))*
ROW($1:$19),0),ROW($1:$19))+1,1)*10^ROW($1:$19)/10)</f>
        <v>2</v>
      </c>
      <c r="L992">
        <f>SUMPRODUCT(MID(0&amp;feed!L669,LARGE(INDEX(ISNUMBER(--MID(feed!L669,ROW($1:$19),1))*
ROW($1:$19),0),ROW($1:$19))+1,1)*10^ROW($1:$19)/10)</f>
        <v>0</v>
      </c>
      <c r="M992" t="str">
        <f>feed!M669</f>
        <v>Mixed Economy</v>
      </c>
      <c r="N992">
        <f>SUMPRODUCT(MID(0&amp;feed!N669,LARGE(INDEX(ISNUMBER(--MID(feed!N669,ROW($1:$5),1))*
ROW($1:$5),0),ROW($1:$5))+1,1)*10^ROW($1:$5)/10)</f>
        <v>875</v>
      </c>
      <c r="O992">
        <f>SUMPRODUCT(MID(0&amp;feed!O669,LARGE(INDEX(ISNUMBER(--MID(feed!O669,ROW($1:$5),1))*
ROW($1:$5),0),ROW($1:$5))+1,1)*10^ROW($1:$5)/10)</f>
        <v>0</v>
      </c>
      <c r="P992" t="str">
        <f>feed!P669</f>
        <v>Untapped</v>
      </c>
      <c r="Q992">
        <f>IF(P992=0,40, IF(P992="Depleted",0, IF(P992="Near Depletion",10, IF(P992="Plentiful",70, IF(P992="Untapped",90,"Error")))))</f>
        <v>90</v>
      </c>
      <c r="R992" t="str">
        <f>feed!Q669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feed!R669</f>
        <v>China</v>
      </c>
      <c r="U992" t="str">
        <f>feed!S669</f>
        <v>Neutral</v>
      </c>
      <c r="V992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9175</v>
      </c>
      <c r="W992" t="str">
        <f>feed!U669</f>
        <v>http://blocgame.com/stats.php?id=64538</v>
      </c>
      <c r="X992" s="4">
        <f>SUMPRODUCT(MID(0&amp;feed!V669,LARGE(INDEX(ISNUMBER(--MID(feed!V669,ROW($1:$5),1))*
ROW($1:$5),0),ROW($1:$5))+1,1)*10^ROW($1:$5)/10)</f>
        <v>0</v>
      </c>
      <c r="Y992">
        <f>feed!W669</f>
        <v>0</v>
      </c>
      <c r="Z992" s="4">
        <f>V992-H992*750-K992*375-L992*375</f>
        <v>8425</v>
      </c>
      <c r="AA992" s="8">
        <f>V992/N992</f>
        <v>10.485714285714286</v>
      </c>
      <c r="AB992" s="4">
        <f>N992/6</f>
        <v>145.83333333333334</v>
      </c>
      <c r="AC992" s="4">
        <f>V992/6</f>
        <v>1529.1666666666667</v>
      </c>
    </row>
    <row r="993" spans="1:29" hidden="1" x14ac:dyDescent="0.25">
      <c r="A993" t="str">
        <f>feed!A250</f>
        <v>Fedorians</v>
      </c>
      <c r="B993" t="str">
        <f>feed!B250</f>
        <v>LeMemeMaster</v>
      </c>
      <c r="C993" t="str">
        <f>feed!C250</f>
        <v>Illuminati</v>
      </c>
      <c r="D993">
        <f>SUMPRODUCT(MID(0&amp;feed!D250,LARGE(INDEX(ISNUMBER(--MID(feed!D250,ROW($1:$19),1))*
ROW($1:$19),0),ROW($1:$19))+1,1)*10^ROW($1:$19)/10)</f>
        <v>10</v>
      </c>
      <c r="E993">
        <f>SUMPRODUCT(MID(0&amp;feed!E250,LARGE(INDEX(ISNUMBER(--MID(feed!E250,ROW($1:$19),1))*
ROW($1:$19),0),ROW($1:$19))+1,1)*10^ROW($1:$19)/10)</f>
        <v>0</v>
      </c>
      <c r="F993" t="str">
        <f>feed!F250</f>
        <v>First World War surplus</v>
      </c>
      <c r="G993" t="str">
        <f>feed!G250</f>
        <v>Nice</v>
      </c>
      <c r="H993">
        <f>SUMPRODUCT(MID(0&amp;feed!H250,LARGE(INDEX(ISNUMBER(--MID(feed!H250,ROW($1:$19),1))*
ROW($1:$19),0),ROW($1:$19))+1,1)*10^ROW($1:$19)/10)</f>
        <v>0</v>
      </c>
      <c r="I993" t="str">
        <f>feed!I250</f>
        <v>Standard</v>
      </c>
      <c r="J993">
        <f>SUMPRODUCT(MID(0&amp;feed!J250,LARGE(INDEX(ISNUMBER(--MID(feed!J250,ROW($1:$19),1))*
ROW($1:$19),0),ROW($1:$19))+1,1)*10^ROW($1:$19)/10)</f>
        <v>50</v>
      </c>
      <c r="K993">
        <f>SUMPRODUCT(MID(0&amp;feed!K250,LARGE(INDEX(ISNUMBER(--MID(feed!K250,ROW($1:$19),1))*
ROW($1:$19),0),ROW($1:$19))+1,1)*10^ROW($1:$19)/10)</f>
        <v>3</v>
      </c>
      <c r="L993">
        <f>SUMPRODUCT(MID(0&amp;feed!L250,LARGE(INDEX(ISNUMBER(--MID(feed!L250,ROW($1:$19),1))*
ROW($1:$19),0),ROW($1:$19))+1,1)*10^ROW($1:$19)/10)</f>
        <v>2</v>
      </c>
      <c r="M993" t="str">
        <f>feed!M250</f>
        <v>Central Planning</v>
      </c>
      <c r="N993">
        <f>SUMPRODUCT(MID(0&amp;feed!N250,LARGE(INDEX(ISNUMBER(--MID(feed!N250,ROW($1:$5),1))*
ROW($1:$5),0),ROW($1:$5))+1,1)*10^ROW($1:$5)/10)</f>
        <v>2292</v>
      </c>
      <c r="O993">
        <f>SUMPRODUCT(MID(0&amp;feed!O250,LARGE(INDEX(ISNUMBER(--MID(feed!O250,ROW($1:$5),1))*
ROW($1:$5),0),ROW($1:$5))+1,1)*10^ROW($1:$5)/10)</f>
        <v>0</v>
      </c>
      <c r="P993" t="str">
        <f>feed!P250</f>
        <v>Untapped</v>
      </c>
      <c r="Q993">
        <f>IF(P993=0,40, IF(P993="Depleted",0, IF(P993="Near Depletion",10, IF(P993="Plentiful",70, IF(P993="Untapped",90,"Error")))))</f>
        <v>90</v>
      </c>
      <c r="R993" t="str">
        <f>feed!Q250</f>
        <v>Meagre</v>
      </c>
      <c r="S993">
        <f>IF(R993="None",0, IF(R993="Meagre",1.5, IF(R993="Small",3, IF(R993="Mediocre",4.5, IF(R993="Somewhat Large",6, IF(R993="Large",7.5, IF(R993="Powerful",9, IF(R993="Very Powerful",10,"Error"))))))))</f>
        <v>1.5</v>
      </c>
      <c r="T993" t="str">
        <f>feed!R250</f>
        <v>China</v>
      </c>
      <c r="U993" t="str">
        <f>feed!S250</f>
        <v>Soviet Union</v>
      </c>
      <c r="V993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13613</v>
      </c>
      <c r="W993" t="str">
        <f>feed!U250</f>
        <v>http://blocgame.com/stats.php?id=64028</v>
      </c>
      <c r="X993" s="4">
        <f>SUMPRODUCT(MID(0&amp;feed!V250,LARGE(INDEX(ISNUMBER(--MID(feed!V250,ROW($1:$5),1))*
ROW($1:$5),0),ROW($1:$5))+1,1)*10^ROW($1:$5)/10)</f>
        <v>0</v>
      </c>
      <c r="Y993">
        <f>feed!W250</f>
        <v>0</v>
      </c>
      <c r="Z993" s="4">
        <f>V993-H993*750-K993*375-L993*375</f>
        <v>11738</v>
      </c>
      <c r="AA993" s="8">
        <f>V993/N993</f>
        <v>5.9393542757417102</v>
      </c>
      <c r="AB993" s="4">
        <f>N993/6</f>
        <v>382</v>
      </c>
      <c r="AC993" s="4">
        <f>V993/6</f>
        <v>2268.8333333333335</v>
      </c>
    </row>
    <row r="994" spans="1:29" hidden="1" x14ac:dyDescent="0.25">
      <c r="A994" t="str">
        <f>feed!A1212</f>
        <v>Guardianship</v>
      </c>
      <c r="B994" t="str">
        <f>feed!B1212</f>
        <v>The Protector</v>
      </c>
      <c r="C994">
        <f>feed!C1212</f>
        <v>0</v>
      </c>
      <c r="D994">
        <f>SUMPRODUCT(MID(0&amp;feed!D1212,LARGE(INDEX(ISNUMBER(--MID(feed!D1212,ROW($1:$19),1))*
ROW($1:$19),0),ROW($1:$19))+1,1)*10^ROW($1:$19)/10)</f>
        <v>2</v>
      </c>
      <c r="E994">
        <f>SUMPRODUCT(MID(0&amp;feed!E1212,LARGE(INDEX(ISNUMBER(--MID(feed!E1212,ROW($1:$19),1))*
ROW($1:$19),0),ROW($1:$19))+1,1)*10^ROW($1:$19)/10)</f>
        <v>0</v>
      </c>
      <c r="F994" t="str">
        <f>feed!F1212</f>
        <v>Finest of the 19th century</v>
      </c>
      <c r="G994" t="str">
        <f>feed!G1212</f>
        <v>Normal</v>
      </c>
      <c r="H994">
        <f>SUMPRODUCT(MID(0&amp;feed!H1212,LARGE(INDEX(ISNUMBER(--MID(feed!H1212,ROW($1:$19),1))*
ROW($1:$19),0),ROW($1:$19))+1,1)*10^ROW($1:$19)/10)</f>
        <v>0</v>
      </c>
      <c r="I994" t="str">
        <f>feed!I1212</f>
        <v>Poor</v>
      </c>
      <c r="J994">
        <f>SUMPRODUCT(MID(0&amp;feed!J1212,LARGE(INDEX(ISNUMBER(--MID(feed!J1212,ROW($1:$19),1))*
ROW($1:$19),0),ROW($1:$19))+1,1)*10^ROW($1:$19)/10)</f>
        <v>49</v>
      </c>
      <c r="K994">
        <f>SUMPRODUCT(MID(0&amp;feed!K1212,LARGE(INDEX(ISNUMBER(--MID(feed!K1212,ROW($1:$19),1))*
ROW($1:$19),0),ROW($1:$19))+1,1)*10^ROW($1:$19)/10)</f>
        <v>3</v>
      </c>
      <c r="L994">
        <f>SUMPRODUCT(MID(0&amp;feed!L1212,LARGE(INDEX(ISNUMBER(--MID(feed!L1212,ROW($1:$19),1))*
ROW($1:$19),0),ROW($1:$19))+1,1)*10^ROW($1:$19)/10)</f>
        <v>1</v>
      </c>
      <c r="M994" t="str">
        <f>feed!M1212</f>
        <v>Mixed Economy</v>
      </c>
      <c r="N994">
        <f>SUMPRODUCT(MID(0&amp;feed!N1212,LARGE(INDEX(ISNUMBER(--MID(feed!N1212,ROW($1:$5),1))*
ROW($1:$5),0),ROW($1:$5))+1,1)*10^ROW($1:$5)/10)</f>
        <v>279</v>
      </c>
      <c r="O994">
        <f>SUMPRODUCT(MID(0&amp;feed!O1212,LARGE(INDEX(ISNUMBER(--MID(feed!O1212,ROW($1:$5),1))*
ROW($1:$5),0),ROW($1:$5))+1,1)*10^ROW($1:$5)/10)</f>
        <v>2521</v>
      </c>
      <c r="P994" t="str">
        <f>feed!P1212</f>
        <v>Untapped</v>
      </c>
      <c r="Q994">
        <f>IF(P994=0,40, IF(P994="Depleted",0, IF(P994="Near Depletion",10, IF(P994="Plentiful",70, IF(P994="Untapped",90,"Error")))))</f>
        <v>90</v>
      </c>
      <c r="R994" t="str">
        <f>feed!Q1212</f>
        <v>Meagre</v>
      </c>
      <c r="S994">
        <f>IF(R994="None",0, IF(R994="Meagre",1.5, IF(R994="Small",3, IF(R994="Mediocre",4.5, IF(R994="Somewhat Large",6, IF(R994="Large",7.5, IF(R994="Powerful",9, IF(R994="Very Powerful",10,"Error"))))))))</f>
        <v>1.5</v>
      </c>
      <c r="T994" t="str">
        <f>feed!R1212</f>
        <v>Arabia</v>
      </c>
      <c r="U994" t="str">
        <f>feed!S1212</f>
        <v>Neutral</v>
      </c>
      <c r="V994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8801</v>
      </c>
      <c r="W994" t="str">
        <f>feed!U1212</f>
        <v>http://blocgame.com/stats.php?id=65314</v>
      </c>
      <c r="X994" s="4">
        <f>SUMPRODUCT(MID(0&amp;feed!V1212,LARGE(INDEX(ISNUMBER(--MID(feed!V1212,ROW($1:$5),1))*
ROW($1:$5),0),ROW($1:$5))+1,1)*10^ROW($1:$5)/10)</f>
        <v>0</v>
      </c>
      <c r="Y994">
        <f>feed!W1212</f>
        <v>0</v>
      </c>
      <c r="Z994" s="4">
        <f>V994-H994*750-K994*375-L994*375</f>
        <v>7301</v>
      </c>
      <c r="AA994" s="8">
        <f>V994/N994</f>
        <v>31.544802867383513</v>
      </c>
      <c r="AB994" s="4">
        <f>N994/6</f>
        <v>46.5</v>
      </c>
      <c r="AC994" s="4">
        <f>V994/6</f>
        <v>1466.8333333333333</v>
      </c>
    </row>
    <row r="995" spans="1:29" hidden="1" x14ac:dyDescent="0.25">
      <c r="A995" t="str">
        <f>feed!A436</f>
        <v>RIPERINO</v>
      </c>
      <c r="B995" t="str">
        <f>feed!B436</f>
        <v>RIPERINO</v>
      </c>
      <c r="C995" t="str">
        <f>feed!C436</f>
        <v>Dictators United</v>
      </c>
      <c r="D995">
        <f>SUMPRODUCT(MID(0&amp;feed!D436,LARGE(INDEX(ISNUMBER(--MID(feed!D436,ROW($1:$19),1))*
ROW($1:$19),0),ROW($1:$19))+1,1)*10^ROW($1:$19)/10)</f>
        <v>8</v>
      </c>
      <c r="E995">
        <f>SUMPRODUCT(MID(0&amp;feed!E436,LARGE(INDEX(ISNUMBER(--MID(feed!E436,ROW($1:$19),1))*
ROW($1:$19),0),ROW($1:$19))+1,1)*10^ROW($1:$19)/10)</f>
        <v>0</v>
      </c>
      <c r="F995" t="str">
        <f>feed!F436</f>
        <v>Second World War surplus</v>
      </c>
      <c r="G995" t="str">
        <f>feed!G436</f>
        <v>Gandhi-like</v>
      </c>
      <c r="H995">
        <f>SUMPRODUCT(MID(0&amp;feed!H436,LARGE(INDEX(ISNUMBER(--MID(feed!H436,ROW($1:$19),1))*
ROW($1:$19),0),ROW($1:$19))+1,1)*10^ROW($1:$19)/10)</f>
        <v>0</v>
      </c>
      <c r="I995" t="str">
        <f>feed!I436</f>
        <v>Undisciplined Rabble</v>
      </c>
      <c r="J995">
        <f>SUMPRODUCT(MID(0&amp;feed!J436,LARGE(INDEX(ISNUMBER(--MID(feed!J436,ROW($1:$19),1))*
ROW($1:$19),0),ROW($1:$19))+1,1)*10^ROW($1:$19)/10)</f>
        <v>49</v>
      </c>
      <c r="K995">
        <f>SUMPRODUCT(MID(0&amp;feed!K436,LARGE(INDEX(ISNUMBER(--MID(feed!K436,ROW($1:$19),1))*
ROW($1:$19),0),ROW($1:$19))+1,1)*10^ROW($1:$19)/10)</f>
        <v>4</v>
      </c>
      <c r="L995">
        <f>SUMPRODUCT(MID(0&amp;feed!L436,LARGE(INDEX(ISNUMBER(--MID(feed!L436,ROW($1:$19),1))*
ROW($1:$19),0),ROW($1:$19))+1,1)*10^ROW($1:$19)/10)</f>
        <v>1</v>
      </c>
      <c r="M995" t="str">
        <f>feed!M436</f>
        <v>Mixed Economy</v>
      </c>
      <c r="N995">
        <f>SUMPRODUCT(MID(0&amp;feed!N436,LARGE(INDEX(ISNUMBER(--MID(feed!N436,ROW($1:$5),1))*
ROW($1:$5),0),ROW($1:$5))+1,1)*10^ROW($1:$5)/10)</f>
        <v>1533</v>
      </c>
      <c r="O995">
        <f>SUMPRODUCT(MID(0&amp;feed!O436,LARGE(INDEX(ISNUMBER(--MID(feed!O436,ROW($1:$5),1))*
ROW($1:$5),0),ROW($1:$5))+1,1)*10^ROW($1:$5)/10)</f>
        <v>20</v>
      </c>
      <c r="P995" t="str">
        <f>feed!P436</f>
        <v>Untapped</v>
      </c>
      <c r="Q995">
        <f>IF(P995=0,40, IF(P995="Depleted",0, IF(P995="Near Depletion",10, IF(P995="Plentiful",70, IF(P995="Untapped",90,"Error")))))</f>
        <v>90</v>
      </c>
      <c r="R995" t="str">
        <f>feed!Q436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feed!R436</f>
        <v>China</v>
      </c>
      <c r="U995" t="str">
        <f>feed!S436</f>
        <v>Neutral</v>
      </c>
      <c r="V995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2109</v>
      </c>
      <c r="W995" t="str">
        <f>feed!U436</f>
        <v>http://blocgame.com/stats.php?id=64163</v>
      </c>
      <c r="X995" s="4">
        <f>SUMPRODUCT(MID(0&amp;feed!V436,LARGE(INDEX(ISNUMBER(--MID(feed!V436,ROW($1:$5),1))*
ROW($1:$5),0),ROW($1:$5))+1,1)*10^ROW($1:$5)/10)</f>
        <v>0</v>
      </c>
      <c r="Y995">
        <f>feed!W436</f>
        <v>0</v>
      </c>
      <c r="Z995" s="4">
        <f>V995-H995*750-K995*375-L995*375</f>
        <v>234</v>
      </c>
      <c r="AA995" s="8">
        <f>V995/N995</f>
        <v>1.37573385518591</v>
      </c>
      <c r="AB995" s="4">
        <f>N995/6</f>
        <v>255.5</v>
      </c>
      <c r="AC995" s="4">
        <f>V995/6</f>
        <v>351.5</v>
      </c>
    </row>
    <row r="996" spans="1:29" hidden="1" x14ac:dyDescent="0.25">
      <c r="A996" t="str">
        <f>feed!A702</f>
        <v>G.D.P</v>
      </c>
      <c r="B996" t="str">
        <f>feed!B702</f>
        <v>G.D. Product</v>
      </c>
      <c r="C996">
        <f>feed!C702</f>
        <v>0</v>
      </c>
      <c r="D996">
        <f>SUMPRODUCT(MID(0&amp;feed!D702,LARGE(INDEX(ISNUMBER(--MID(feed!D702,ROW($1:$19),1))*
ROW($1:$19),0),ROW($1:$19))+1,1)*10^ROW($1:$19)/10)</f>
        <v>4</v>
      </c>
      <c r="E996">
        <f>SUMPRODUCT(MID(0&amp;feed!E702,LARGE(INDEX(ISNUMBER(--MID(feed!E702,ROW($1:$19),1))*
ROW($1:$19),0),ROW($1:$19))+1,1)*10^ROW($1:$19)/10)</f>
        <v>0</v>
      </c>
      <c r="F996" t="str">
        <f>feed!F702</f>
        <v>Finest of the 19th century</v>
      </c>
      <c r="G996" t="str">
        <f>feed!G702</f>
        <v>Gandhi-like</v>
      </c>
      <c r="H996">
        <f>SUMPRODUCT(MID(0&amp;feed!H702,LARGE(INDEX(ISNUMBER(--MID(feed!H702,ROW($1:$19),1))*
ROW($1:$19),0),ROW($1:$19))+1,1)*10^ROW($1:$19)/10)</f>
        <v>0</v>
      </c>
      <c r="I996" t="str">
        <f>feed!I702</f>
        <v>Poor</v>
      </c>
      <c r="J996">
        <f>SUMPRODUCT(MID(0&amp;feed!J702,LARGE(INDEX(ISNUMBER(--MID(feed!J702,ROW($1:$19),1))*
ROW($1:$19),0),ROW($1:$19))+1,1)*10^ROW($1:$19)/10)</f>
        <v>48</v>
      </c>
      <c r="K996">
        <f>SUMPRODUCT(MID(0&amp;feed!K702,LARGE(INDEX(ISNUMBER(--MID(feed!K702,ROW($1:$19),1))*
ROW($1:$19),0),ROW($1:$19))+1,1)*10^ROW($1:$19)/10)</f>
        <v>8</v>
      </c>
      <c r="L996">
        <f>SUMPRODUCT(MID(0&amp;feed!L702,LARGE(INDEX(ISNUMBER(--MID(feed!L702,ROW($1:$19),1))*
ROW($1:$19),0),ROW($1:$19))+1,1)*10^ROW($1:$19)/10)</f>
        <v>8</v>
      </c>
      <c r="M996" t="str">
        <f>feed!M702</f>
        <v>Free Market</v>
      </c>
      <c r="N996">
        <f>SUMPRODUCT(MID(0&amp;feed!N702,LARGE(INDEX(ISNUMBER(--MID(feed!N702,ROW($1:$5),1))*
ROW($1:$5),0),ROW($1:$5))+1,1)*10^ROW($1:$5)/10)</f>
        <v>805</v>
      </c>
      <c r="O996">
        <f>SUMPRODUCT(MID(0&amp;feed!O702,LARGE(INDEX(ISNUMBER(--MID(feed!O702,ROW($1:$5),1))*
ROW($1:$5),0),ROW($1:$5))+1,1)*10^ROW($1:$5)/10)</f>
        <v>3902</v>
      </c>
      <c r="P996" t="str">
        <f>feed!P702</f>
        <v>Untapped</v>
      </c>
      <c r="Q996">
        <f>IF(P996=0,40, IF(P996="Depleted",0, IF(P996="Near Depletion",10, IF(P996="Plentiful",70, IF(P996="Untapped",90,"Error")))))</f>
        <v>90</v>
      </c>
      <c r="R996" t="str">
        <f>feed!Q702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feed!R702</f>
        <v>Arabia</v>
      </c>
      <c r="U996" t="str">
        <f>feed!S702</f>
        <v>United States</v>
      </c>
      <c r="V99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23600</v>
      </c>
      <c r="W996" t="str">
        <f>feed!U702</f>
        <v>http://blocgame.com/stats.php?id=65312</v>
      </c>
      <c r="X996" s="4">
        <f>SUMPRODUCT(MID(0&amp;feed!V702,LARGE(INDEX(ISNUMBER(--MID(feed!V702,ROW($1:$5),1))*
ROW($1:$5),0),ROW($1:$5))+1,1)*10^ROW($1:$5)/10)</f>
        <v>0</v>
      </c>
      <c r="Y996">
        <f>feed!W702</f>
        <v>0</v>
      </c>
      <c r="Z996" s="4">
        <f>V996-H996*750-K996*375-L996*375</f>
        <v>17600</v>
      </c>
      <c r="AA996" s="8">
        <f>V996/N996</f>
        <v>29.316770186335404</v>
      </c>
      <c r="AB996" s="4">
        <f>N996/6</f>
        <v>134.16666666666666</v>
      </c>
      <c r="AC996" s="4">
        <f>V996/6</f>
        <v>3933.3333333333335</v>
      </c>
    </row>
    <row r="997" spans="1:29" hidden="1" x14ac:dyDescent="0.25">
      <c r="A997" t="str">
        <f>feed!A1199</f>
        <v>Monarch</v>
      </c>
      <c r="B997" t="str">
        <f>feed!B1199</f>
        <v>King Jack</v>
      </c>
      <c r="C997">
        <f>feed!C1199</f>
        <v>0</v>
      </c>
      <c r="D997">
        <f>SUMPRODUCT(MID(0&amp;feed!D1199,LARGE(INDEX(ISNUMBER(--MID(feed!D1199,ROW($1:$19),1))*
ROW($1:$19),0),ROW($1:$19))+1,1)*10^ROW($1:$19)/10)</f>
        <v>5</v>
      </c>
      <c r="E997">
        <f>SUMPRODUCT(MID(0&amp;feed!E1199,LARGE(INDEX(ISNUMBER(--MID(feed!E1199,ROW($1:$19),1))*
ROW($1:$19),0),ROW($1:$19))+1,1)*10^ROW($1:$19)/10)</f>
        <v>0</v>
      </c>
      <c r="F997" t="str">
        <f>feed!F1199</f>
        <v>First World War surplus</v>
      </c>
      <c r="G997" t="str">
        <f>feed!G1199</f>
        <v>Normal</v>
      </c>
      <c r="H997">
        <f>SUMPRODUCT(MID(0&amp;feed!H1199,LARGE(INDEX(ISNUMBER(--MID(feed!H1199,ROW($1:$19),1))*
ROW($1:$19),0),ROW($1:$19))+1,1)*10^ROW($1:$19)/10)</f>
        <v>0</v>
      </c>
      <c r="I997" t="str">
        <f>feed!I1199</f>
        <v>Undisciplined Rabble</v>
      </c>
      <c r="J997">
        <f>SUMPRODUCT(MID(0&amp;feed!J1199,LARGE(INDEX(ISNUMBER(--MID(feed!J1199,ROW($1:$19),1))*
ROW($1:$19),0),ROW($1:$19))+1,1)*10^ROW($1:$19)/10)</f>
        <v>47</v>
      </c>
      <c r="K997">
        <f>SUMPRODUCT(MID(0&amp;feed!K1199,LARGE(INDEX(ISNUMBER(--MID(feed!K1199,ROW($1:$19),1))*
ROW($1:$19),0),ROW($1:$19))+1,1)*10^ROW($1:$19)/10)</f>
        <v>3</v>
      </c>
      <c r="L997">
        <f>SUMPRODUCT(MID(0&amp;feed!L1199,LARGE(INDEX(ISNUMBER(--MID(feed!L1199,ROW($1:$19),1))*
ROW($1:$19),0),ROW($1:$19))+1,1)*10^ROW($1:$19)/10)</f>
        <v>1</v>
      </c>
      <c r="M997" t="str">
        <f>feed!M1199</f>
        <v>Mixed Economy</v>
      </c>
      <c r="N997">
        <f>SUMPRODUCT(MID(0&amp;feed!N1199,LARGE(INDEX(ISNUMBER(--MID(feed!N1199,ROW($1:$5),1))*
ROW($1:$5),0),ROW($1:$5))+1,1)*10^ROW($1:$5)/10)</f>
        <v>291</v>
      </c>
      <c r="O997">
        <f>SUMPRODUCT(MID(0&amp;feed!O1199,LARGE(INDEX(ISNUMBER(--MID(feed!O1199,ROW($1:$5),1))*
ROW($1:$5),0),ROW($1:$5))+1,1)*10^ROW($1:$5)/10)</f>
        <v>4417</v>
      </c>
      <c r="P997" t="str">
        <f>feed!P1199</f>
        <v>Untapped</v>
      </c>
      <c r="Q997">
        <f>IF(P997=0,40, IF(P997="Depleted",0, IF(P997="Near Depletion",10, IF(P997="Plentiful",70, IF(P997="Untapped",90,"Error")))))</f>
        <v>90</v>
      </c>
      <c r="R997" t="str">
        <f>feed!Q1199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feed!R1199</f>
        <v>Arabia</v>
      </c>
      <c r="U997" t="str">
        <f>feed!S1199</f>
        <v>Neutral</v>
      </c>
      <c r="V997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8270</v>
      </c>
      <c r="W997" t="str">
        <f>feed!U1199</f>
        <v>http://blocgame.com/stats.php?id=65150</v>
      </c>
      <c r="X997" s="4">
        <f>SUMPRODUCT(MID(0&amp;feed!V1199,LARGE(INDEX(ISNUMBER(--MID(feed!V1199,ROW($1:$5),1))*
ROW($1:$5),0),ROW($1:$5))+1,1)*10^ROW($1:$5)/10)</f>
        <v>0</v>
      </c>
      <c r="Y997">
        <f>feed!W1199</f>
        <v>0</v>
      </c>
      <c r="Z997" s="4">
        <f>V997-H997*750-K997*375-L997*375</f>
        <v>6770</v>
      </c>
      <c r="AA997" s="8">
        <f>V997/N997</f>
        <v>28.419243986254294</v>
      </c>
      <c r="AB997" s="4">
        <f>N997/6</f>
        <v>48.5</v>
      </c>
      <c r="AC997" s="4">
        <f>V997/6</f>
        <v>1378.3333333333333</v>
      </c>
    </row>
    <row r="998" spans="1:29" hidden="1" x14ac:dyDescent="0.25">
      <c r="A998" t="str">
        <f>feed!A533</f>
        <v>GayRights</v>
      </c>
      <c r="B998" t="str">
        <f>feed!B533</f>
        <v>CrazyFrog</v>
      </c>
      <c r="C998" t="str">
        <f>feed!C533</f>
        <v>Brotherhood of Nod</v>
      </c>
      <c r="D998">
        <f>SUMPRODUCT(MID(0&amp;feed!D533,LARGE(INDEX(ISNUMBER(--MID(feed!D533,ROW($1:$19),1))*
ROW($1:$19),0),ROW($1:$19))+1,1)*10^ROW($1:$19)/10)</f>
        <v>3</v>
      </c>
      <c r="E998">
        <f>SUMPRODUCT(MID(0&amp;feed!E533,LARGE(INDEX(ISNUMBER(--MID(feed!E533,ROW($1:$19),1))*
ROW($1:$19),0),ROW($1:$19))+1,1)*10^ROW($1:$19)/10)</f>
        <v>0</v>
      </c>
      <c r="F998" t="str">
        <f>feed!F533</f>
        <v>First World War surplus</v>
      </c>
      <c r="G998" t="str">
        <f>feed!G533</f>
        <v>Questionable</v>
      </c>
      <c r="H998">
        <f>SUMPRODUCT(MID(0&amp;feed!H533,LARGE(INDEX(ISNUMBER(--MID(feed!H533,ROW($1:$19),1))*
ROW($1:$19),0),ROW($1:$19))+1,1)*10^ROW($1:$19)/10)</f>
        <v>0</v>
      </c>
      <c r="I998" t="str">
        <f>feed!I533</f>
        <v>Undisciplined Rabble</v>
      </c>
      <c r="J998">
        <f>SUMPRODUCT(MID(0&amp;feed!J533,LARGE(INDEX(ISNUMBER(--MID(feed!J533,ROW($1:$19),1))*
ROW($1:$19),0),ROW($1:$19))+1,1)*10^ROW($1:$19)/10)</f>
        <v>47</v>
      </c>
      <c r="K998">
        <f>SUMPRODUCT(MID(0&amp;feed!K533,LARGE(INDEX(ISNUMBER(--MID(feed!K533,ROW($1:$19),1))*
ROW($1:$19),0),ROW($1:$19))+1,1)*10^ROW($1:$19)/10)</f>
        <v>10</v>
      </c>
      <c r="L998">
        <f>SUMPRODUCT(MID(0&amp;feed!L533,LARGE(INDEX(ISNUMBER(--MID(feed!L533,ROW($1:$19),1))*
ROW($1:$19),0),ROW($1:$19))+1,1)*10^ROW($1:$19)/10)</f>
        <v>0</v>
      </c>
      <c r="M998" t="str">
        <f>feed!M533</f>
        <v>Mixed Economy</v>
      </c>
      <c r="N998">
        <f>SUMPRODUCT(MID(0&amp;feed!N533,LARGE(INDEX(ISNUMBER(--MID(feed!N533,ROW($1:$5),1))*
ROW($1:$5),0),ROW($1:$5))+1,1)*10^ROW($1:$5)/10)</f>
        <v>1192</v>
      </c>
      <c r="O998">
        <f>SUMPRODUCT(MID(0&amp;feed!O533,LARGE(INDEX(ISNUMBER(--MID(feed!O533,ROW($1:$5),1))*
ROW($1:$5),0),ROW($1:$5))+1,1)*10^ROW($1:$5)/10)</f>
        <v>0</v>
      </c>
      <c r="P998" t="str">
        <f>feed!P533</f>
        <v>Untapped</v>
      </c>
      <c r="Q998">
        <f>IF(P998=0,40, IF(P998="Depleted",0, IF(P998="Near Depletion",10, IF(P998="Plentiful",70, IF(P998="Untapped",90,"Error")))))</f>
        <v>90</v>
      </c>
      <c r="R998" t="str">
        <f>feed!Q533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feed!R533</f>
        <v>Arabia</v>
      </c>
      <c r="U998" t="str">
        <f>feed!S533</f>
        <v>Neutral</v>
      </c>
      <c r="V99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9209</v>
      </c>
      <c r="W998" t="str">
        <f>feed!U533</f>
        <v>http://blocgame.com/stats.php?id=62099</v>
      </c>
      <c r="X998" s="4">
        <f>SUMPRODUCT(MID(0&amp;feed!V533,LARGE(INDEX(ISNUMBER(--MID(feed!V533,ROW($1:$5),1))*
ROW($1:$5),0),ROW($1:$5))+1,1)*10^ROW($1:$5)/10)</f>
        <v>0</v>
      </c>
      <c r="Y998">
        <f>feed!W533</f>
        <v>0</v>
      </c>
      <c r="Z998" s="4">
        <f>V998-H998*750-K998*375-L998*375</f>
        <v>5459</v>
      </c>
      <c r="AA998" s="8">
        <f>V998/N998</f>
        <v>7.7256711409395971</v>
      </c>
      <c r="AB998" s="4">
        <f>N998/6</f>
        <v>198.66666666666666</v>
      </c>
      <c r="AC998" s="4">
        <f>V998/6</f>
        <v>1534.8333333333333</v>
      </c>
    </row>
    <row r="999" spans="1:29" hidden="1" x14ac:dyDescent="0.25">
      <c r="A999" t="str">
        <f>feed!A499</f>
        <v>United-Muslims</v>
      </c>
      <c r="B999" t="str">
        <f>feed!B499</f>
        <v>Karim</v>
      </c>
      <c r="C999" t="str">
        <f>feed!C499</f>
        <v>SPQR</v>
      </c>
      <c r="D999">
        <f>SUMPRODUCT(MID(0&amp;feed!D499,LARGE(INDEX(ISNUMBER(--MID(feed!D499,ROW($1:$19),1))*
ROW($1:$19),0),ROW($1:$19))+1,1)*10^ROW($1:$19)/10)</f>
        <v>7</v>
      </c>
      <c r="E999">
        <f>SUMPRODUCT(MID(0&amp;feed!E499,LARGE(INDEX(ISNUMBER(--MID(feed!E499,ROW($1:$19),1))*
ROW($1:$19),0),ROW($1:$19))+1,1)*10^ROW($1:$19)/10)</f>
        <v>0</v>
      </c>
      <c r="F999" t="str">
        <f>feed!F499</f>
        <v>First World War surplus</v>
      </c>
      <c r="G999" t="str">
        <f>feed!G499</f>
        <v>Questionable</v>
      </c>
      <c r="H999">
        <f>SUMPRODUCT(MID(0&amp;feed!H499,LARGE(INDEX(ISNUMBER(--MID(feed!H499,ROW($1:$19),1))*
ROW($1:$19),0),ROW($1:$19))+1,1)*10^ROW($1:$19)/10)</f>
        <v>0</v>
      </c>
      <c r="I999" t="str">
        <f>feed!I499</f>
        <v>Standard</v>
      </c>
      <c r="J999">
        <f>SUMPRODUCT(MID(0&amp;feed!J499,LARGE(INDEX(ISNUMBER(--MID(feed!J499,ROW($1:$19),1))*
ROW($1:$19),0),ROW($1:$19))+1,1)*10^ROW($1:$19)/10)</f>
        <v>47</v>
      </c>
      <c r="K999">
        <f>SUMPRODUCT(MID(0&amp;feed!K499,LARGE(INDEX(ISNUMBER(--MID(feed!K499,ROW($1:$19),1))*
ROW($1:$19),0),ROW($1:$19))+1,1)*10^ROW($1:$19)/10)</f>
        <v>4</v>
      </c>
      <c r="L999">
        <f>SUMPRODUCT(MID(0&amp;feed!L499,LARGE(INDEX(ISNUMBER(--MID(feed!L499,ROW($1:$19),1))*
ROW($1:$19),0),ROW($1:$19))+1,1)*10^ROW($1:$19)/10)</f>
        <v>0</v>
      </c>
      <c r="M999" t="str">
        <f>feed!M499</f>
        <v>Mixed Economy</v>
      </c>
      <c r="N999">
        <f>SUMPRODUCT(MID(0&amp;feed!N499,LARGE(INDEX(ISNUMBER(--MID(feed!N499,ROW($1:$5),1))*
ROW($1:$5),0),ROW($1:$5))+1,1)*10^ROW($1:$5)/10)</f>
        <v>1280</v>
      </c>
      <c r="O999">
        <f>SUMPRODUCT(MID(0&amp;feed!O499,LARGE(INDEX(ISNUMBER(--MID(feed!O499,ROW($1:$5),1))*
ROW($1:$5),0),ROW($1:$5))+1,1)*10^ROW($1:$5)/10)</f>
        <v>0</v>
      </c>
      <c r="P999" t="str">
        <f>feed!P499</f>
        <v>Untapped</v>
      </c>
      <c r="Q999">
        <f>IF(P999=0,40, IF(P999="Depleted",0, IF(P999="Near Depletion",10, IF(P999="Plentiful",70, IF(P999="Untapped",90,"Error")))))</f>
        <v>90</v>
      </c>
      <c r="R999" t="str">
        <f>feed!Q499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feed!R499</f>
        <v>Mesopotamia</v>
      </c>
      <c r="U999" t="str">
        <f>feed!S499</f>
        <v>Neutral</v>
      </c>
      <c r="V9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1440</v>
      </c>
      <c r="W999" t="str">
        <f>feed!U499</f>
        <v>http://blocgame.com/stats.php?id=61674</v>
      </c>
      <c r="X999" s="4">
        <f>SUMPRODUCT(MID(0&amp;feed!V499,LARGE(INDEX(ISNUMBER(--MID(feed!V499,ROW($1:$5),1))*
ROW($1:$5),0),ROW($1:$5))+1,1)*10^ROW($1:$5)/10)</f>
        <v>0</v>
      </c>
      <c r="Y999">
        <f>feed!W499</f>
        <v>0</v>
      </c>
      <c r="Z999" s="4">
        <f>V999-H999*750-K999*375-L999*375</f>
        <v>-60</v>
      </c>
      <c r="AA999" s="8">
        <f>V999/N999</f>
        <v>1.125</v>
      </c>
      <c r="AB999" s="4">
        <f>N999/6</f>
        <v>213.33333333333334</v>
      </c>
      <c r="AC999" s="4">
        <f>V999/6</f>
        <v>240</v>
      </c>
    </row>
    <row r="1000" spans="1:29" hidden="1" x14ac:dyDescent="0.25">
      <c r="A1000" t="str">
        <f>feed!A498</f>
        <v>Honesty</v>
      </c>
      <c r="B1000" t="str">
        <f>feed!B498</f>
        <v>Fury</v>
      </c>
      <c r="C1000">
        <f>feed!C498</f>
        <v>0</v>
      </c>
      <c r="D1000">
        <f>SUMPRODUCT(MID(0&amp;feed!D498,LARGE(INDEX(ISNUMBER(--MID(feed!D498,ROW($1:$19),1))*
ROW($1:$19),0),ROW($1:$19))+1,1)*10^ROW($1:$19)/10)</f>
        <v>4</v>
      </c>
      <c r="E1000">
        <f>SUMPRODUCT(MID(0&amp;feed!E498,LARGE(INDEX(ISNUMBER(--MID(feed!E498,ROW($1:$19),1))*
ROW($1:$19),0),ROW($1:$19))+1,1)*10^ROW($1:$19)/10)</f>
        <v>0</v>
      </c>
      <c r="F1000" t="str">
        <f>feed!F498</f>
        <v>Finest of the 19th century</v>
      </c>
      <c r="G1000" t="str">
        <f>feed!G498</f>
        <v>Questionable</v>
      </c>
      <c r="H1000">
        <f>SUMPRODUCT(MID(0&amp;feed!H498,LARGE(INDEX(ISNUMBER(--MID(feed!H498,ROW($1:$19),1))*
ROW($1:$19),0),ROW($1:$19))+1,1)*10^ROW($1:$19)/10)</f>
        <v>0</v>
      </c>
      <c r="I1000" t="str">
        <f>feed!I498</f>
        <v>Good</v>
      </c>
      <c r="J1000">
        <f>SUMPRODUCT(MID(0&amp;feed!J498,LARGE(INDEX(ISNUMBER(--MID(feed!J498,ROW($1:$19),1))*
ROW($1:$19),0),ROW($1:$19))+1,1)*10^ROW($1:$19)/10)</f>
        <v>47</v>
      </c>
      <c r="K1000">
        <f>SUMPRODUCT(MID(0&amp;feed!K498,LARGE(INDEX(ISNUMBER(--MID(feed!K498,ROW($1:$19),1))*
ROW($1:$19),0),ROW($1:$19))+1,1)*10^ROW($1:$19)/10)</f>
        <v>3</v>
      </c>
      <c r="L1000">
        <f>SUMPRODUCT(MID(0&amp;feed!L498,LARGE(INDEX(ISNUMBER(--MID(feed!L498,ROW($1:$19),1))*
ROW($1:$19),0),ROW($1:$19))+1,1)*10^ROW($1:$19)/10)</f>
        <v>0</v>
      </c>
      <c r="M1000" t="str">
        <f>feed!M498</f>
        <v>Mixed Economy</v>
      </c>
      <c r="N1000">
        <f>SUMPRODUCT(MID(0&amp;feed!N498,LARGE(INDEX(ISNUMBER(--MID(feed!N498,ROW($1:$5),1))*
ROW($1:$5),0),ROW($1:$5))+1,1)*10^ROW($1:$5)/10)</f>
        <v>1295</v>
      </c>
      <c r="O1000">
        <f>SUMPRODUCT(MID(0&amp;feed!O498,LARGE(INDEX(ISNUMBER(--MID(feed!O498,ROW($1:$5),1))*
ROW($1:$5),0),ROW($1:$5))+1,1)*10^ROW($1:$5)/10)</f>
        <v>0</v>
      </c>
      <c r="P1000" t="str">
        <f>feed!P498</f>
        <v>Untapped</v>
      </c>
      <c r="Q1000">
        <f>IF(P1000=0,40, IF(P1000="Depleted",0, IF(P1000="Near Depletion",10, IF(P1000="Plentiful",70, IF(P1000="Untapped",90,"Error")))))</f>
        <v>90</v>
      </c>
      <c r="R1000" t="str">
        <f>feed!Q498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feed!R498</f>
        <v>Mesopotamia</v>
      </c>
      <c r="U1000" t="str">
        <f>feed!S498</f>
        <v>Neutral</v>
      </c>
      <c r="V1000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1213</v>
      </c>
      <c r="W1000" t="str">
        <f>feed!U498</f>
        <v>http://blocgame.com/stats.php?id=62094</v>
      </c>
      <c r="X1000" s="4">
        <f>SUMPRODUCT(MID(0&amp;feed!V498,LARGE(INDEX(ISNUMBER(--MID(feed!V498,ROW($1:$5),1))*
ROW($1:$5),0),ROW($1:$5))+1,1)*10^ROW($1:$5)/10)</f>
        <v>0</v>
      </c>
      <c r="Y1000">
        <f>feed!W498</f>
        <v>0</v>
      </c>
      <c r="Z1000" s="4">
        <f>V1000-H1000*750-K1000*375-L1000*375</f>
        <v>88</v>
      </c>
      <c r="AA1000" s="8">
        <f>V1000/N1000</f>
        <v>0.93667953667953663</v>
      </c>
      <c r="AB1000" s="4">
        <f>N1000/6</f>
        <v>215.83333333333334</v>
      </c>
      <c r="AC1000" s="4">
        <f>V1000/6</f>
        <v>202.16666666666666</v>
      </c>
    </row>
    <row r="1001" spans="1:29" hidden="1" x14ac:dyDescent="0.25">
      <c r="A1001" t="str">
        <f>feed!A711</f>
        <v>Darkplace</v>
      </c>
      <c r="B1001" t="str">
        <f>feed!B711</f>
        <v>BlackAngel</v>
      </c>
      <c r="C1001">
        <f>feed!C711</f>
        <v>0</v>
      </c>
      <c r="D1001">
        <f>SUMPRODUCT(MID(0&amp;feed!D711,LARGE(INDEX(ISNUMBER(--MID(feed!D711,ROW($1:$19),1))*
ROW($1:$19),0),ROW($1:$19))+1,1)*10^ROW($1:$19)/10)</f>
        <v>7</v>
      </c>
      <c r="E1001">
        <f>SUMPRODUCT(MID(0&amp;feed!E711,LARGE(INDEX(ISNUMBER(--MID(feed!E711,ROW($1:$19),1))*
ROW($1:$19),0),ROW($1:$19))+1,1)*10^ROW($1:$19)/10)</f>
        <v>0</v>
      </c>
      <c r="F1001" t="str">
        <f>feed!F711</f>
        <v>First World War surplus</v>
      </c>
      <c r="G1001" t="str">
        <f>feed!G711</f>
        <v>Normal</v>
      </c>
      <c r="H1001">
        <f>SUMPRODUCT(MID(0&amp;feed!H711,LARGE(INDEX(ISNUMBER(--MID(feed!H711,ROW($1:$19),1))*
ROW($1:$19),0),ROW($1:$19))+1,1)*10^ROW($1:$19)/10)</f>
        <v>0</v>
      </c>
      <c r="I1001" t="str">
        <f>feed!I711</f>
        <v>Poor</v>
      </c>
      <c r="J1001">
        <f>SUMPRODUCT(MID(0&amp;feed!J711,LARGE(INDEX(ISNUMBER(--MID(feed!J711,ROW($1:$19),1))*
ROW($1:$19),0),ROW($1:$19))+1,1)*10^ROW($1:$19)/10)</f>
        <v>47</v>
      </c>
      <c r="K1001">
        <f>SUMPRODUCT(MID(0&amp;feed!K711,LARGE(INDEX(ISNUMBER(--MID(feed!K711,ROW($1:$19),1))*
ROW($1:$19),0),ROW($1:$19))+1,1)*10^ROW($1:$19)/10)</f>
        <v>1</v>
      </c>
      <c r="L1001">
        <f>SUMPRODUCT(MID(0&amp;feed!L711,LARGE(INDEX(ISNUMBER(--MID(feed!L711,ROW($1:$19),1))*
ROW($1:$19),0),ROW($1:$19))+1,1)*10^ROW($1:$19)/10)</f>
        <v>0</v>
      </c>
      <c r="M1001" t="str">
        <f>feed!M711</f>
        <v>Mixed Economy</v>
      </c>
      <c r="N1001">
        <f>SUMPRODUCT(MID(0&amp;feed!N711,LARGE(INDEX(ISNUMBER(--MID(feed!N711,ROW($1:$5),1))*
ROW($1:$5),0),ROW($1:$5))+1,1)*10^ROW($1:$5)/10)</f>
        <v>782</v>
      </c>
      <c r="O1001">
        <f>SUMPRODUCT(MID(0&amp;feed!O711,LARGE(INDEX(ISNUMBER(--MID(feed!O711,ROW($1:$5),1))*
ROW($1:$5),0),ROW($1:$5))+1,1)*10^ROW($1:$5)/10)</f>
        <v>0</v>
      </c>
      <c r="P1001" t="str">
        <f>feed!P711</f>
        <v>Untapped</v>
      </c>
      <c r="Q1001">
        <f>IF(P1001=0,40, IF(P1001="Depleted",0, IF(P1001="Near Depletion",10, IF(P1001="Plentiful",70, IF(P1001="Untapped",90,"Error")))))</f>
        <v>90</v>
      </c>
      <c r="R1001" t="str">
        <f>feed!Q711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feed!R711</f>
        <v>Arabia</v>
      </c>
      <c r="U1001" t="str">
        <f>feed!S711</f>
        <v>Neutral</v>
      </c>
      <c r="V100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564</v>
      </c>
      <c r="W1001" t="str">
        <f>feed!U711</f>
        <v>http://blocgame.com/stats.php?id=62234</v>
      </c>
      <c r="X1001" s="4">
        <f>SUMPRODUCT(MID(0&amp;feed!V711,LARGE(INDEX(ISNUMBER(--MID(feed!V711,ROW($1:$5),1))*
ROW($1:$5),0),ROW($1:$5))+1,1)*10^ROW($1:$5)/10)</f>
        <v>0</v>
      </c>
      <c r="Y1001">
        <f>feed!W711</f>
        <v>0</v>
      </c>
      <c r="Z1001" s="4">
        <f>V1001-H1001*750-K1001*375-L1001*375</f>
        <v>189</v>
      </c>
      <c r="AA1001" s="8">
        <f>V1001/N1001</f>
        <v>0.72122762148337594</v>
      </c>
      <c r="AB1001" s="4">
        <f>N1001/6</f>
        <v>130.33333333333334</v>
      </c>
      <c r="AC1001" s="4">
        <f>V1001/6</f>
        <v>94</v>
      </c>
    </row>
    <row r="1002" spans="1:29" hidden="1" x14ac:dyDescent="0.25">
      <c r="A1002" t="str">
        <f>feed!A733</f>
        <v>Arganava</v>
      </c>
      <c r="B1002" t="str">
        <f>feed!B733</f>
        <v>Abdul Hamid Muhammad</v>
      </c>
      <c r="C1002">
        <f>feed!C733</f>
        <v>0</v>
      </c>
      <c r="D1002">
        <f>SUMPRODUCT(MID(0&amp;feed!D733,LARGE(INDEX(ISNUMBER(--MID(feed!D733,ROW($1:$19),1))*
ROW($1:$19),0),ROW($1:$19))+1,1)*10^ROW($1:$19)/10)</f>
        <v>8</v>
      </c>
      <c r="E1002">
        <f>SUMPRODUCT(MID(0&amp;feed!E733,LARGE(INDEX(ISNUMBER(--MID(feed!E733,ROW($1:$19),1))*
ROW($1:$19),0),ROW($1:$19))+1,1)*10^ROW($1:$19)/10)</f>
        <v>0</v>
      </c>
      <c r="F1002" t="str">
        <f>feed!F733</f>
        <v>First World War surplus</v>
      </c>
      <c r="G1002" t="str">
        <f>feed!G733</f>
        <v>Normal</v>
      </c>
      <c r="H1002">
        <f>SUMPRODUCT(MID(0&amp;feed!H733,LARGE(INDEX(ISNUMBER(--MID(feed!H733,ROW($1:$19),1))*
ROW($1:$19),0),ROW($1:$19))+1,1)*10^ROW($1:$19)/10)</f>
        <v>0</v>
      </c>
      <c r="I1002" t="str">
        <f>feed!I733</f>
        <v>Undisciplined Rabble</v>
      </c>
      <c r="J1002">
        <f>SUMPRODUCT(MID(0&amp;feed!J733,LARGE(INDEX(ISNUMBER(--MID(feed!J733,ROW($1:$19),1))*
ROW($1:$19),0),ROW($1:$19))+1,1)*10^ROW($1:$19)/10)</f>
        <v>46</v>
      </c>
      <c r="K1002">
        <f>SUMPRODUCT(MID(0&amp;feed!K733,LARGE(INDEX(ISNUMBER(--MID(feed!K733,ROW($1:$19),1))*
ROW($1:$19),0),ROW($1:$19))+1,1)*10^ROW($1:$19)/10)</f>
        <v>3</v>
      </c>
      <c r="L1002">
        <f>SUMPRODUCT(MID(0&amp;feed!L733,LARGE(INDEX(ISNUMBER(--MID(feed!L733,ROW($1:$19),1))*
ROW($1:$19),0),ROW($1:$19))+1,1)*10^ROW($1:$19)/10)</f>
        <v>1</v>
      </c>
      <c r="M1002" t="str">
        <f>feed!M733</f>
        <v>Mixed Economy</v>
      </c>
      <c r="N1002">
        <f>SUMPRODUCT(MID(0&amp;feed!N733,LARGE(INDEX(ISNUMBER(--MID(feed!N733,ROW($1:$5),1))*
ROW($1:$5),0),ROW($1:$5))+1,1)*10^ROW($1:$5)/10)</f>
        <v>730</v>
      </c>
      <c r="O1002">
        <f>SUMPRODUCT(MID(0&amp;feed!O733,LARGE(INDEX(ISNUMBER(--MID(feed!O733,ROW($1:$5),1))*
ROW($1:$5),0),ROW($1:$5))+1,1)*10^ROW($1:$5)/10)</f>
        <v>1</v>
      </c>
      <c r="P1002" t="str">
        <f>feed!P733</f>
        <v>Untapped</v>
      </c>
      <c r="Q1002">
        <f>IF(P1002=0,40, IF(P1002="Depleted",0, IF(P1002="Near Depletion",10, IF(P1002="Plentiful",70, IF(P1002="Untapped",90,"Error")))))</f>
        <v>90</v>
      </c>
      <c r="R1002" t="str">
        <f>feed!Q733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feed!R733</f>
        <v>East Indies</v>
      </c>
      <c r="U1002" t="str">
        <f>feed!S733</f>
        <v>Neutral</v>
      </c>
      <c r="V1002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4209</v>
      </c>
      <c r="W1002" t="str">
        <f>feed!U733</f>
        <v>http://blocgame.com/stats.php?id=62223</v>
      </c>
      <c r="X1002" s="4">
        <f>SUMPRODUCT(MID(0&amp;feed!V733,LARGE(INDEX(ISNUMBER(--MID(feed!V733,ROW($1:$5),1))*
ROW($1:$5),0),ROW($1:$5))+1,1)*10^ROW($1:$5)/10)</f>
        <v>0</v>
      </c>
      <c r="Y1002">
        <f>feed!W733</f>
        <v>0</v>
      </c>
      <c r="Z1002" s="4">
        <f>V1002-H1002*750-K1002*375-L1002*375</f>
        <v>2709</v>
      </c>
      <c r="AA1002" s="8">
        <f>V1002/N1002</f>
        <v>5.7657534246575342</v>
      </c>
      <c r="AB1002" s="4">
        <f>N1002/6</f>
        <v>121.66666666666667</v>
      </c>
      <c r="AC1002" s="4">
        <f>V1002/6</f>
        <v>701.5</v>
      </c>
    </row>
    <row r="1003" spans="1:29" x14ac:dyDescent="0.25">
      <c r="A1003" t="str">
        <f>feed!A961</f>
        <v>Jayhawks</v>
      </c>
      <c r="B1003" t="str">
        <f>feed!B961</f>
        <v>Emperor Dylan Field</v>
      </c>
      <c r="C1003">
        <f>feed!C961</f>
        <v>0</v>
      </c>
      <c r="D1003">
        <f>SUMPRODUCT(MID(0&amp;feed!D961,LARGE(INDEX(ISNUMBER(--MID(feed!D961,ROW($1:$19),1))*
ROW($1:$19),0),ROW($1:$19))+1,1)*10^ROW($1:$19)/10)</f>
        <v>20</v>
      </c>
      <c r="E1003">
        <f>SUMPRODUCT(MID(0&amp;feed!E961,LARGE(INDEX(ISNUMBER(--MID(feed!E961,ROW($1:$19),1))*
ROW($1:$19),0),ROW($1:$19))+1,1)*10^ROW($1:$19)/10)</f>
        <v>0</v>
      </c>
      <c r="F1003" t="str">
        <f>feed!F961</f>
        <v>Finest of the 19th century</v>
      </c>
      <c r="G1003" t="str">
        <f>feed!G961</f>
        <v>Gandhi-like</v>
      </c>
      <c r="H1003">
        <f>SUMPRODUCT(MID(0&amp;feed!H961,LARGE(INDEX(ISNUMBER(--MID(feed!H961,ROW($1:$19),1))*
ROW($1:$19),0),ROW($1:$19))+1,1)*10^ROW($1:$19)/10)</f>
        <v>0</v>
      </c>
      <c r="I1003" t="str">
        <f>feed!I961</f>
        <v>Poor</v>
      </c>
      <c r="J1003">
        <f>SUMPRODUCT(MID(0&amp;feed!J961,LARGE(INDEX(ISNUMBER(--MID(feed!J961,ROW($1:$19),1))*
ROW($1:$19),0),ROW($1:$19))+1,1)*10^ROW($1:$19)/10)</f>
        <v>170</v>
      </c>
      <c r="K1003">
        <f>SUMPRODUCT(MID(0&amp;feed!K961,LARGE(INDEX(ISNUMBER(--MID(feed!K961,ROW($1:$19),1))*
ROW($1:$19),0),ROW($1:$19))+1,1)*10^ROW($1:$19)/10)</f>
        <v>3</v>
      </c>
      <c r="L1003">
        <f>SUMPRODUCT(MID(0&amp;feed!L961,LARGE(INDEX(ISNUMBER(--MID(feed!L961,ROW($1:$19),1))*
ROW($1:$19),0),ROW($1:$19))+1,1)*10^ROW($1:$19)/10)</f>
        <v>1</v>
      </c>
      <c r="M1003" t="str">
        <f>feed!M961</f>
        <v>Mixed Economy</v>
      </c>
      <c r="N1003">
        <f>SUMPRODUCT(MID(0&amp;feed!N961,LARGE(INDEX(ISNUMBER(--MID(feed!N961,ROW($1:$5),1))*
ROW($1:$5),0),ROW($1:$5))+1,1)*10^ROW($1:$5)/10)</f>
        <v>390</v>
      </c>
      <c r="O1003">
        <f>SUMPRODUCT(MID(0&amp;feed!O961,LARGE(INDEX(ISNUMBER(--MID(feed!O961,ROW($1:$5),1))*
ROW($1:$5),0),ROW($1:$5))+1,1)*10^ROW($1:$5)/10)</f>
        <v>1</v>
      </c>
      <c r="P1003" t="str">
        <f>feed!P961</f>
        <v>Untapped</v>
      </c>
      <c r="Q1003">
        <f>IF(P1003=0,40, IF(P1003="Depleted",0, IF(P1003="Near Depletion",10, IF(P1003="Plentiful",70, IF(P1003="Untapped",90,"Error")))))</f>
        <v>90</v>
      </c>
      <c r="R1003" t="str">
        <f>feed!Q961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feed!R961</f>
        <v>China</v>
      </c>
      <c r="U1003" t="str">
        <f>feed!S961</f>
        <v>Neutral</v>
      </c>
      <c r="V1003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1003" t="str">
        <f>feed!U961</f>
        <v>http://blocgame.com/stats.php?id=65511</v>
      </c>
      <c r="X1003" s="4">
        <f>SUMPRODUCT(MID(0&amp;feed!V961,LARGE(INDEX(ISNUMBER(--MID(feed!V961,ROW($1:$5),1))*
ROW($1:$5),0),ROW($1:$5))+1,1)*10^ROW($1:$5)/10)</f>
        <v>0</v>
      </c>
      <c r="Y1003">
        <f>feed!W961</f>
        <v>0</v>
      </c>
      <c r="Z1003" s="4">
        <f>V1003-H1003*750-K1003*375-L1003*375</f>
        <v>18500</v>
      </c>
      <c r="AA1003" s="8">
        <f>V1003/N1003</f>
        <v>51.282051282051285</v>
      </c>
      <c r="AB1003" s="4">
        <f>N1003/6</f>
        <v>65</v>
      </c>
      <c r="AC1003" s="4">
        <f>V1003/6</f>
        <v>3333.3333333333335</v>
      </c>
    </row>
    <row r="1004" spans="1:29" hidden="1" x14ac:dyDescent="0.25">
      <c r="A1004" t="str">
        <f>feed!A972</f>
        <v>Izweababa</v>
      </c>
      <c r="B1004" t="str">
        <f>feed!B972</f>
        <v>Xanis Buris</v>
      </c>
      <c r="C1004">
        <f>feed!C972</f>
        <v>0</v>
      </c>
      <c r="D1004">
        <f>SUMPRODUCT(MID(0&amp;feed!D972,LARGE(INDEX(ISNUMBER(--MID(feed!D972,ROW($1:$19),1))*
ROW($1:$19),0),ROW($1:$19))+1,1)*10^ROW($1:$19)/10)</f>
        <v>25</v>
      </c>
      <c r="E1004">
        <f>SUMPRODUCT(MID(0&amp;feed!E972,LARGE(INDEX(ISNUMBER(--MID(feed!E972,ROW($1:$19),1))*
ROW($1:$19),0),ROW($1:$19))+1,1)*10^ROW($1:$19)/10)</f>
        <v>0</v>
      </c>
      <c r="F1004" t="str">
        <f>feed!F972</f>
        <v>First World War surplus</v>
      </c>
      <c r="G1004" t="str">
        <f>feed!G972</f>
        <v>Gandhi-like</v>
      </c>
      <c r="H1004">
        <f>SUMPRODUCT(MID(0&amp;feed!H972,LARGE(INDEX(ISNUMBER(--MID(feed!H972,ROW($1:$19),1))*
ROW($1:$19),0),ROW($1:$19))+1,1)*10^ROW($1:$19)/10)</f>
        <v>0</v>
      </c>
      <c r="I1004" t="str">
        <f>feed!I972</f>
        <v>Elite</v>
      </c>
      <c r="J1004">
        <f>SUMPRODUCT(MID(0&amp;feed!J972,LARGE(INDEX(ISNUMBER(--MID(feed!J972,ROW($1:$19),1))*
ROW($1:$19),0),ROW($1:$19))+1,1)*10^ROW($1:$19)/10)</f>
        <v>45</v>
      </c>
      <c r="K1004">
        <f>SUMPRODUCT(MID(0&amp;feed!K972,LARGE(INDEX(ISNUMBER(--MID(feed!K972,ROW($1:$19),1))*
ROW($1:$19),0),ROW($1:$19))+1,1)*10^ROW($1:$19)/10)</f>
        <v>2</v>
      </c>
      <c r="L1004">
        <f>SUMPRODUCT(MID(0&amp;feed!L972,LARGE(INDEX(ISNUMBER(--MID(feed!L972,ROW($1:$19),1))*
ROW($1:$19),0),ROW($1:$19))+1,1)*10^ROW($1:$19)/10)</f>
        <v>0</v>
      </c>
      <c r="M1004" t="str">
        <f>feed!M972</f>
        <v>Free Market</v>
      </c>
      <c r="N1004">
        <f>SUMPRODUCT(MID(0&amp;feed!N972,LARGE(INDEX(ISNUMBER(--MID(feed!N972,ROW($1:$5),1))*
ROW($1:$5),0),ROW($1:$5))+1,1)*10^ROW($1:$5)/10)</f>
        <v>378</v>
      </c>
      <c r="O1004">
        <f>SUMPRODUCT(MID(0&amp;feed!O972,LARGE(INDEX(ISNUMBER(--MID(feed!O972,ROW($1:$5),1))*
ROW($1:$5),0),ROW($1:$5))+1,1)*10^ROW($1:$5)/10)</f>
        <v>0</v>
      </c>
      <c r="P1004" t="str">
        <f>feed!P972</f>
        <v>Untapped</v>
      </c>
      <c r="Q1004">
        <f>IF(P1004=0,40, IF(P1004="Depleted",0, IF(P1004="Near Depletion",10, IF(P1004="Plentiful",70, IF(P1004="Untapped",90,"Error")))))</f>
        <v>90</v>
      </c>
      <c r="R1004" t="str">
        <f>feed!Q972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feed!R972</f>
        <v>West Africa</v>
      </c>
      <c r="U1004" t="str">
        <f>feed!S972</f>
        <v>Neutral</v>
      </c>
      <c r="V1004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1004" t="str">
        <f>feed!U972</f>
        <v>http://blocgame.com/stats.php?id=65491</v>
      </c>
      <c r="X1004" s="4">
        <f>SUMPRODUCT(MID(0&amp;feed!V972,LARGE(INDEX(ISNUMBER(--MID(feed!V972,ROW($1:$5),1))*
ROW($1:$5),0),ROW($1:$5))+1,1)*10^ROW($1:$5)/10)</f>
        <v>0</v>
      </c>
      <c r="Y1004">
        <f>feed!W972</f>
        <v>0</v>
      </c>
      <c r="Z1004" s="4">
        <f>V1004-H1004*750-K1004*375-L1004*375</f>
        <v>19250</v>
      </c>
      <c r="AA1004" s="8">
        <f>V1004/N1004</f>
        <v>52.910052910052912</v>
      </c>
      <c r="AB1004" s="4">
        <f>N1004/6</f>
        <v>63</v>
      </c>
      <c r="AC1004" s="4">
        <f>V1004/6</f>
        <v>3333.3333333333335</v>
      </c>
    </row>
    <row r="1005" spans="1:29" hidden="1" x14ac:dyDescent="0.25">
      <c r="A1005" t="str">
        <f>feed!A456</f>
        <v>Sulon Grande</v>
      </c>
      <c r="B1005" t="str">
        <f>feed!B456</f>
        <v>Sulon the Defiler</v>
      </c>
      <c r="C1005" t="str">
        <f>feed!C456</f>
        <v>Brotherhood of Nod</v>
      </c>
      <c r="D1005">
        <f>SUMPRODUCT(MID(0&amp;feed!D456,LARGE(INDEX(ISNUMBER(--MID(feed!D456,ROW($1:$19),1))*
ROW($1:$19),0),ROW($1:$19))+1,1)*10^ROW($1:$19)/10)</f>
        <v>30</v>
      </c>
      <c r="E1005">
        <f>SUMPRODUCT(MID(0&amp;feed!E456,LARGE(INDEX(ISNUMBER(--MID(feed!E456,ROW($1:$19),1))*
ROW($1:$19),0),ROW($1:$19))+1,1)*10^ROW($1:$19)/10)</f>
        <v>0</v>
      </c>
      <c r="F1005" t="str">
        <f>feed!F456</f>
        <v>First World War surplus</v>
      </c>
      <c r="G1005" t="str">
        <f>feed!G456</f>
        <v>Gandhi-like</v>
      </c>
      <c r="H1005">
        <f>SUMPRODUCT(MID(0&amp;feed!H456,LARGE(INDEX(ISNUMBER(--MID(feed!H456,ROW($1:$19),1))*
ROW($1:$19),0),ROW($1:$19))+1,1)*10^ROW($1:$19)/10)</f>
        <v>0</v>
      </c>
      <c r="I1005" t="str">
        <f>feed!I456</f>
        <v>Poor</v>
      </c>
      <c r="J1005">
        <f>SUMPRODUCT(MID(0&amp;feed!J456,LARGE(INDEX(ISNUMBER(--MID(feed!J456,ROW($1:$19),1))*
ROW($1:$19),0),ROW($1:$19))+1,1)*10^ROW($1:$19)/10)</f>
        <v>45</v>
      </c>
      <c r="K1005">
        <f>SUMPRODUCT(MID(0&amp;feed!K456,LARGE(INDEX(ISNUMBER(--MID(feed!K456,ROW($1:$19),1))*
ROW($1:$19),0),ROW($1:$19))+1,1)*10^ROW($1:$19)/10)</f>
        <v>4</v>
      </c>
      <c r="L1005">
        <f>SUMPRODUCT(MID(0&amp;feed!L456,LARGE(INDEX(ISNUMBER(--MID(feed!L456,ROW($1:$19),1))*
ROW($1:$19),0),ROW($1:$19))+1,1)*10^ROW($1:$19)/10)</f>
        <v>2</v>
      </c>
      <c r="M1005" t="str">
        <f>feed!M456</f>
        <v>Central Planning</v>
      </c>
      <c r="N1005">
        <f>SUMPRODUCT(MID(0&amp;feed!N456,LARGE(INDEX(ISNUMBER(--MID(feed!N456,ROW($1:$5),1))*
ROW($1:$5),0),ROW($1:$5))+1,1)*10^ROW($1:$5)/10)</f>
        <v>1447</v>
      </c>
      <c r="O1005">
        <f>SUMPRODUCT(MID(0&amp;feed!O456,LARGE(INDEX(ISNUMBER(--MID(feed!O456,ROW($1:$5),1))*
ROW($1:$5),0),ROW($1:$5))+1,1)*10^ROW($1:$5)/10)</f>
        <v>1514</v>
      </c>
      <c r="P1005">
        <f>feed!P456</f>
        <v>0</v>
      </c>
      <c r="Q1005">
        <f>IF(P1005=0,40, IF(P1005="Depleted",0, IF(P1005="Near Depletion",10, IF(P1005="Plentiful",70, IF(P1005="Untapped",90,"Error")))))</f>
        <v>40</v>
      </c>
      <c r="R1005" t="str">
        <f>feed!Q456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feed!R456</f>
        <v>Atlas</v>
      </c>
      <c r="U1005" t="str">
        <f>feed!S456</f>
        <v>Soviet Union</v>
      </c>
      <c r="V1005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6371</v>
      </c>
      <c r="W1005" t="str">
        <f>feed!U456</f>
        <v>http://blocgame.com/stats.php?id=61038</v>
      </c>
      <c r="X1005" s="4">
        <f>SUMPRODUCT(MID(0&amp;feed!V456,LARGE(INDEX(ISNUMBER(--MID(feed!V456,ROW($1:$5),1))*
ROW($1:$5),0),ROW($1:$5))+1,1)*10^ROW($1:$5)/10)</f>
        <v>0</v>
      </c>
      <c r="Y1005">
        <f>feed!W456</f>
        <v>0</v>
      </c>
      <c r="Z1005" s="4">
        <f>V1005-H1005*750-K1005*375-L1005*375</f>
        <v>4121</v>
      </c>
      <c r="AA1005" s="8">
        <f>V1005/N1005</f>
        <v>4.4029025570145128</v>
      </c>
      <c r="AB1005" s="4">
        <f>N1005/6</f>
        <v>241.16666666666666</v>
      </c>
      <c r="AC1005" s="4">
        <f>V1005/6</f>
        <v>1061.8333333333333</v>
      </c>
    </row>
    <row r="1006" spans="1:29" hidden="1" x14ac:dyDescent="0.25">
      <c r="A1006" t="str">
        <f>feed!A1194</f>
        <v>Uberdeutschland</v>
      </c>
      <c r="B1006" t="str">
        <f>feed!B1194</f>
        <v>Matthaus hetzneuer</v>
      </c>
      <c r="C1006" t="str">
        <f>feed!C1194</f>
        <v>Deutsch descendent</v>
      </c>
      <c r="D1006">
        <f>SUMPRODUCT(MID(0&amp;feed!D1194,LARGE(INDEX(ISNUMBER(--MID(feed!D1194,ROW($1:$19),1))*
ROW($1:$19),0),ROW($1:$19))+1,1)*10^ROW($1:$19)/10)</f>
        <v>25</v>
      </c>
      <c r="E1006">
        <f>SUMPRODUCT(MID(0&amp;feed!E1194,LARGE(INDEX(ISNUMBER(--MID(feed!E1194,ROW($1:$19),1))*
ROW($1:$19),0),ROW($1:$19))+1,1)*10^ROW($1:$19)/10)</f>
        <v>0</v>
      </c>
      <c r="F1006" t="str">
        <f>feed!F1194</f>
        <v>First World War surplus</v>
      </c>
      <c r="G1006" t="str">
        <f>feed!G1194</f>
        <v>Gandhi-like</v>
      </c>
      <c r="H1006">
        <f>SUMPRODUCT(MID(0&amp;feed!H1194,LARGE(INDEX(ISNUMBER(--MID(feed!H1194,ROW($1:$19),1))*
ROW($1:$19),0),ROW($1:$19))+1,1)*10^ROW($1:$19)/10)</f>
        <v>0</v>
      </c>
      <c r="I1006" t="str">
        <f>feed!I1194</f>
        <v>Good</v>
      </c>
      <c r="J1006">
        <f>SUMPRODUCT(MID(0&amp;feed!J1194,LARGE(INDEX(ISNUMBER(--MID(feed!J1194,ROW($1:$19),1))*
ROW($1:$19),0),ROW($1:$19))+1,1)*10^ROW($1:$19)/10)</f>
        <v>44</v>
      </c>
      <c r="K1006">
        <f>SUMPRODUCT(MID(0&amp;feed!K1194,LARGE(INDEX(ISNUMBER(--MID(feed!K1194,ROW($1:$19),1))*
ROW($1:$19),0),ROW($1:$19))+1,1)*10^ROW($1:$19)/10)</f>
        <v>3</v>
      </c>
      <c r="L1006">
        <f>SUMPRODUCT(MID(0&amp;feed!L1194,LARGE(INDEX(ISNUMBER(--MID(feed!L1194,ROW($1:$19),1))*
ROW($1:$19),0),ROW($1:$19))+1,1)*10^ROW($1:$19)/10)</f>
        <v>0</v>
      </c>
      <c r="M1006" t="str">
        <f>feed!M1194</f>
        <v>Central Planning</v>
      </c>
      <c r="N1006">
        <f>SUMPRODUCT(MID(0&amp;feed!N1194,LARGE(INDEX(ISNUMBER(--MID(feed!N1194,ROW($1:$5),1))*
ROW($1:$5),0),ROW($1:$5))+1,1)*10^ROW($1:$5)/10)</f>
        <v>295</v>
      </c>
      <c r="O1006">
        <f>SUMPRODUCT(MID(0&amp;feed!O1194,LARGE(INDEX(ISNUMBER(--MID(feed!O1194,ROW($1:$5),1))*
ROW($1:$5),0),ROW($1:$5))+1,1)*10^ROW($1:$5)/10)</f>
        <v>88</v>
      </c>
      <c r="P1006" t="str">
        <f>feed!P1194</f>
        <v>Untapped</v>
      </c>
      <c r="Q1006">
        <f>IF(P1006=0,40, IF(P1006="Depleted",0, IF(P1006="Near Depletion",10, IF(P1006="Plentiful",70, IF(P1006="Untapped",90,"Error")))))</f>
        <v>90</v>
      </c>
      <c r="R1006" t="str">
        <f>feed!Q1194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feed!R1194</f>
        <v>Pacific Rim</v>
      </c>
      <c r="U1006" t="str">
        <f>feed!S1194</f>
        <v>Soviet Union</v>
      </c>
      <c r="V1006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006" t="str">
        <f>feed!U1194</f>
        <v>http://blocgame.com/stats.php?id=65492</v>
      </c>
      <c r="X1006" s="4">
        <f>SUMPRODUCT(MID(0&amp;feed!V1194,LARGE(INDEX(ISNUMBER(--MID(feed!V1194,ROW($1:$5),1))*
ROW($1:$5),0),ROW($1:$5))+1,1)*10^ROW($1:$5)/10)</f>
        <v>0</v>
      </c>
      <c r="Y1006">
        <f>feed!W1194</f>
        <v>0</v>
      </c>
      <c r="Z1006" s="4">
        <f>V1006-H1006*750-K1006*375-L1006*375</f>
        <v>18875</v>
      </c>
      <c r="AA1006" s="8">
        <f>V1006/N1006</f>
        <v>67.79661016949153</v>
      </c>
      <c r="AB1006" s="4">
        <f>N1006/6</f>
        <v>49.166666666666664</v>
      </c>
      <c r="AC1006" s="4">
        <f>V1006/6</f>
        <v>3333.3333333333335</v>
      </c>
    </row>
    <row r="1007" spans="1:29" x14ac:dyDescent="0.25">
      <c r="A1007" t="str">
        <f>feed!A947</f>
        <v>disapoitmentt</v>
      </c>
      <c r="B1007" t="str">
        <f>feed!B947</f>
        <v>Zen1234</v>
      </c>
      <c r="C1007" t="str">
        <f>feed!C947</f>
        <v>Socialist Arab Union</v>
      </c>
      <c r="D1007">
        <f>SUMPRODUCT(MID(0&amp;feed!D947,LARGE(INDEX(ISNUMBER(--MID(feed!D947,ROW($1:$19),1))*
ROW($1:$19),0),ROW($1:$19))+1,1)*10^ROW($1:$19)/10)</f>
        <v>20</v>
      </c>
      <c r="E1007">
        <f>SUMPRODUCT(MID(0&amp;feed!E947,LARGE(INDEX(ISNUMBER(--MID(feed!E947,ROW($1:$19),1))*
ROW($1:$19),0),ROW($1:$19))+1,1)*10^ROW($1:$19)/10)</f>
        <v>0</v>
      </c>
      <c r="F1007" t="str">
        <f>feed!F947</f>
        <v>First World War surplus</v>
      </c>
      <c r="G1007" t="str">
        <f>feed!G947</f>
        <v>Gandhi-like</v>
      </c>
      <c r="H1007">
        <f>SUMPRODUCT(MID(0&amp;feed!H947,LARGE(INDEX(ISNUMBER(--MID(feed!H947,ROW($1:$19),1))*
ROW($1:$19),0),ROW($1:$19))+1,1)*10^ROW($1:$19)/10)</f>
        <v>1</v>
      </c>
      <c r="I1007" t="str">
        <f>feed!I947</f>
        <v>Standard</v>
      </c>
      <c r="J1007">
        <f>SUMPRODUCT(MID(0&amp;feed!J947,LARGE(INDEX(ISNUMBER(--MID(feed!J947,ROW($1:$19),1))*
ROW($1:$19),0),ROW($1:$19))+1,1)*10^ROW($1:$19)/10)</f>
        <v>1</v>
      </c>
      <c r="K1007">
        <f>SUMPRODUCT(MID(0&amp;feed!K947,LARGE(INDEX(ISNUMBER(--MID(feed!K947,ROW($1:$19),1))*
ROW($1:$19),0),ROW($1:$19))+1,1)*10^ROW($1:$19)/10)</f>
        <v>11</v>
      </c>
      <c r="L1007">
        <f>SUMPRODUCT(MID(0&amp;feed!L947,LARGE(INDEX(ISNUMBER(--MID(feed!L947,ROW($1:$19),1))*
ROW($1:$19),0),ROW($1:$19))+1,1)*10^ROW($1:$19)/10)</f>
        <v>2</v>
      </c>
      <c r="M1007" t="str">
        <f>feed!M947</f>
        <v>Central Planning</v>
      </c>
      <c r="N1007">
        <f>SUMPRODUCT(MID(0&amp;feed!N947,LARGE(INDEX(ISNUMBER(--MID(feed!N947,ROW($1:$5),1))*
ROW($1:$5),0),ROW($1:$5))+1,1)*10^ROW($1:$5)/10)</f>
        <v>404</v>
      </c>
      <c r="O1007">
        <f>SUMPRODUCT(MID(0&amp;feed!O947,LARGE(INDEX(ISNUMBER(--MID(feed!O947,ROW($1:$5),1))*
ROW($1:$5),0),ROW($1:$5))+1,1)*10^ROW($1:$5)/10)</f>
        <v>0</v>
      </c>
      <c r="P1007" t="str">
        <f>feed!P947</f>
        <v>Untapped</v>
      </c>
      <c r="Q1007">
        <f>IF(P1007=0,40, IF(P1007="Depleted",0, IF(P1007="Near Depletion",10, IF(P1007="Plentiful",70, IF(P1007="Untapped",90,"Error")))))</f>
        <v>90</v>
      </c>
      <c r="R1007" t="str">
        <f>feed!Q947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feed!R947</f>
        <v>China</v>
      </c>
      <c r="U1007" t="str">
        <f>feed!S947</f>
        <v>Neutral</v>
      </c>
      <c r="V100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1007" t="str">
        <f>feed!U947</f>
        <v>http://blocgame.com/stats.php?id=65221</v>
      </c>
      <c r="X1007" s="4">
        <f>SUMPRODUCT(MID(0&amp;feed!V947,LARGE(INDEX(ISNUMBER(--MID(feed!V947,ROW($1:$5),1))*
ROW($1:$5),0),ROW($1:$5))+1,1)*10^ROW($1:$5)/10)</f>
        <v>0</v>
      </c>
      <c r="Y1007">
        <f>feed!W947</f>
        <v>0</v>
      </c>
      <c r="Z1007" s="4">
        <f>V1007-H1007*750-K1007*375-L1007*375</f>
        <v>14375</v>
      </c>
      <c r="AA1007" s="8">
        <f>V1007/N1007</f>
        <v>49.504950495049506</v>
      </c>
      <c r="AB1007" s="4">
        <f>N1007/6</f>
        <v>67.333333333333329</v>
      </c>
      <c r="AC1007" s="4">
        <f>V1007/6</f>
        <v>3333.3333333333335</v>
      </c>
    </row>
    <row r="1008" spans="1:29" hidden="1" x14ac:dyDescent="0.25">
      <c r="A1008" t="str">
        <f>feed!A491</f>
        <v>RATHKEALE</v>
      </c>
      <c r="B1008" t="str">
        <f>feed!B491</f>
        <v>Rathkeale</v>
      </c>
      <c r="C1008" t="str">
        <f>feed!C491</f>
        <v>Schutzstaffel</v>
      </c>
      <c r="D1008">
        <f>SUMPRODUCT(MID(0&amp;feed!D491,LARGE(INDEX(ISNUMBER(--MID(feed!D491,ROW($1:$19),1))*
ROW($1:$19),0),ROW($1:$19))+1,1)*10^ROW($1:$19)/10)</f>
        <v>10</v>
      </c>
      <c r="E1008">
        <f>SUMPRODUCT(MID(0&amp;feed!E491,LARGE(INDEX(ISNUMBER(--MID(feed!E491,ROW($1:$19),1))*
ROW($1:$19),0),ROW($1:$19))+1,1)*10^ROW($1:$19)/10)</f>
        <v>0</v>
      </c>
      <c r="F1008" t="str">
        <f>feed!F491</f>
        <v>Second World War surplus</v>
      </c>
      <c r="G1008" t="str">
        <f>feed!G491</f>
        <v>Nice</v>
      </c>
      <c r="H1008">
        <f>SUMPRODUCT(MID(0&amp;feed!H491,LARGE(INDEX(ISNUMBER(--MID(feed!H491,ROW($1:$19),1))*
ROW($1:$19),0),ROW($1:$19))+1,1)*10^ROW($1:$19)/10)</f>
        <v>0</v>
      </c>
      <c r="I1008" t="str">
        <f>feed!I491</f>
        <v>Elite</v>
      </c>
      <c r="J1008">
        <f>SUMPRODUCT(MID(0&amp;feed!J491,LARGE(INDEX(ISNUMBER(--MID(feed!J491,ROW($1:$19),1))*
ROW($1:$19),0),ROW($1:$19))+1,1)*10^ROW($1:$19)/10)</f>
        <v>44</v>
      </c>
      <c r="K1008">
        <f>SUMPRODUCT(MID(0&amp;feed!K491,LARGE(INDEX(ISNUMBER(--MID(feed!K491,ROW($1:$19),1))*
ROW($1:$19),0),ROW($1:$19))+1,1)*10^ROW($1:$19)/10)</f>
        <v>2</v>
      </c>
      <c r="L1008">
        <f>SUMPRODUCT(MID(0&amp;feed!L491,LARGE(INDEX(ISNUMBER(--MID(feed!L491,ROW($1:$19),1))*
ROW($1:$19),0),ROW($1:$19))+1,1)*10^ROW($1:$19)/10)</f>
        <v>1</v>
      </c>
      <c r="M1008" t="str">
        <f>feed!M491</f>
        <v>Mixed Economy</v>
      </c>
      <c r="N1008">
        <f>SUMPRODUCT(MID(0&amp;feed!N491,LARGE(INDEX(ISNUMBER(--MID(feed!N491,ROW($1:$5),1))*
ROW($1:$5),0),ROW($1:$5))+1,1)*10^ROW($1:$5)/10)</f>
        <v>1315</v>
      </c>
      <c r="O1008">
        <f>SUMPRODUCT(MID(0&amp;feed!O491,LARGE(INDEX(ISNUMBER(--MID(feed!O491,ROW($1:$5),1))*
ROW($1:$5),0),ROW($1:$5))+1,1)*10^ROW($1:$5)/10)</f>
        <v>1161</v>
      </c>
      <c r="P1008">
        <f>feed!P491</f>
        <v>0</v>
      </c>
      <c r="Q1008">
        <f>IF(P1008=0,40, IF(P1008="Depleted",0, IF(P1008="Near Depletion",10, IF(P1008="Plentiful",70, IF(P1008="Untapped",90,"Error")))))</f>
        <v>40</v>
      </c>
      <c r="R1008" t="str">
        <f>feed!Q491</f>
        <v>Mediocre</v>
      </c>
      <c r="S1008">
        <f>IF(R1008="None",0, IF(R1008="Meagre",1.5, IF(R1008="Small",3, IF(R1008="Mediocre",4.5, IF(R1008="Somewhat Large",6, IF(R1008="Large",7.5, IF(R1008="Powerful",9, IF(R1008="Very Powerful",10,"Error"))))))))</f>
        <v>4.5</v>
      </c>
      <c r="T1008" t="str">
        <f>feed!R491</f>
        <v>Mesopotamia</v>
      </c>
      <c r="U1008" t="str">
        <f>feed!S491</f>
        <v>United States</v>
      </c>
      <c r="V1008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7594</v>
      </c>
      <c r="W1008" t="str">
        <f>feed!U491</f>
        <v>http://blocgame.com/stats.php?id=55636</v>
      </c>
      <c r="X1008" s="4">
        <f>SUMPRODUCT(MID(0&amp;feed!V491,LARGE(INDEX(ISNUMBER(--MID(feed!V491,ROW($1:$5),1))*
ROW($1:$5),0),ROW($1:$5))+1,1)*10^ROW($1:$5)/10)</f>
        <v>0</v>
      </c>
      <c r="Y1008">
        <f>feed!W491</f>
        <v>0</v>
      </c>
      <c r="Z1008" s="4">
        <f>V1008-H1008*750-K1008*375-L1008*375</f>
        <v>6469</v>
      </c>
      <c r="AA1008" s="8">
        <f>V1008/N1008</f>
        <v>5.7749049429657795</v>
      </c>
      <c r="AB1008" s="4">
        <f>N1008/6</f>
        <v>219.16666666666666</v>
      </c>
      <c r="AC1008" s="4">
        <f>V1008/6</f>
        <v>1265.6666666666667</v>
      </c>
    </row>
    <row r="1009" spans="1:29" hidden="1" x14ac:dyDescent="0.25">
      <c r="A1009" t="str">
        <f>feed!A1095</f>
        <v>Infernotopia</v>
      </c>
      <c r="B1009" t="str">
        <f>feed!B1095</f>
        <v>Eredar Lord Jaraxxus</v>
      </c>
      <c r="C1009">
        <f>feed!C1095</f>
        <v>0</v>
      </c>
      <c r="D1009">
        <f>SUMPRODUCT(MID(0&amp;feed!D1095,LARGE(INDEX(ISNUMBER(--MID(feed!D1095,ROW($1:$19),1))*
ROW($1:$19),0),ROW($1:$19))+1,1)*10^ROW($1:$19)/10)</f>
        <v>20</v>
      </c>
      <c r="E1009">
        <f>SUMPRODUCT(MID(0&amp;feed!E1095,LARGE(INDEX(ISNUMBER(--MID(feed!E1095,ROW($1:$19),1))*
ROW($1:$19),0),ROW($1:$19))+1,1)*10^ROW($1:$19)/10)</f>
        <v>0</v>
      </c>
      <c r="F1009" t="str">
        <f>feed!F1095</f>
        <v>Finest of the 19th century</v>
      </c>
      <c r="G1009" t="str">
        <f>feed!G1095</f>
        <v>Good</v>
      </c>
      <c r="H1009">
        <f>SUMPRODUCT(MID(0&amp;feed!H1095,LARGE(INDEX(ISNUMBER(--MID(feed!H1095,ROW($1:$19),1))*
ROW($1:$19),0),ROW($1:$19))+1,1)*10^ROW($1:$19)/10)</f>
        <v>0</v>
      </c>
      <c r="I1009" t="str">
        <f>feed!I1095</f>
        <v>Standard</v>
      </c>
      <c r="J1009">
        <f>SUMPRODUCT(MID(0&amp;feed!J1095,LARGE(INDEX(ISNUMBER(--MID(feed!J1095,ROW($1:$19),1))*
ROW($1:$19),0),ROW($1:$19))+1,1)*10^ROW($1:$19)/10)</f>
        <v>43</v>
      </c>
      <c r="K1009">
        <f>SUMPRODUCT(MID(0&amp;feed!K1095,LARGE(INDEX(ISNUMBER(--MID(feed!K1095,ROW($1:$19),1))*
ROW($1:$19),0),ROW($1:$19))+1,1)*10^ROW($1:$19)/10)</f>
        <v>2</v>
      </c>
      <c r="L1009">
        <f>SUMPRODUCT(MID(0&amp;feed!L1095,LARGE(INDEX(ISNUMBER(--MID(feed!L1095,ROW($1:$19),1))*
ROW($1:$19),0),ROW($1:$19))+1,1)*10^ROW($1:$19)/10)</f>
        <v>0</v>
      </c>
      <c r="M1009" t="str">
        <f>feed!M1095</f>
        <v>Central Planning</v>
      </c>
      <c r="N1009">
        <f>SUMPRODUCT(MID(0&amp;feed!N1095,LARGE(INDEX(ISNUMBER(--MID(feed!N1095,ROW($1:$5),1))*
ROW($1:$5),0),ROW($1:$5))+1,1)*10^ROW($1:$5)/10)</f>
        <v>320</v>
      </c>
      <c r="O1009">
        <f>SUMPRODUCT(MID(0&amp;feed!O1095,LARGE(INDEX(ISNUMBER(--MID(feed!O1095,ROW($1:$5),1))*
ROW($1:$5),0),ROW($1:$5))+1,1)*10^ROW($1:$5)/10)</f>
        <v>0</v>
      </c>
      <c r="P1009" t="str">
        <f>feed!P1095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feed!Q1095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feed!R1095</f>
        <v>Pacific Rim</v>
      </c>
      <c r="U1009" t="str">
        <f>feed!S1095</f>
        <v>Neutral</v>
      </c>
      <c r="V1009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09" t="str">
        <f>feed!U1095</f>
        <v>http://blocgame.com/stats.php?id=65675</v>
      </c>
      <c r="X1009" s="4">
        <f>SUMPRODUCT(MID(0&amp;feed!V1095,LARGE(INDEX(ISNUMBER(--MID(feed!V1095,ROW($1:$5),1))*
ROW($1:$5),0),ROW($1:$5))+1,1)*10^ROW($1:$5)/10)</f>
        <v>0</v>
      </c>
      <c r="Y1009">
        <f>feed!W1095</f>
        <v>0</v>
      </c>
      <c r="Z1009" s="4">
        <f>V1009-H1009*750-K1009*375-L1009*375</f>
        <v>19250</v>
      </c>
      <c r="AA1009" s="8">
        <f>V1009/N1009</f>
        <v>62.5</v>
      </c>
      <c r="AB1009" s="4">
        <f>N1009/6</f>
        <v>53.333333333333336</v>
      </c>
      <c r="AC1009" s="4">
        <f>V1009/6</f>
        <v>3333.3333333333335</v>
      </c>
    </row>
    <row r="1010" spans="1:29" x14ac:dyDescent="0.25">
      <c r="A1010" t="str">
        <f>feed!A911</f>
        <v>Tobiantian</v>
      </c>
      <c r="B1010" t="str">
        <f>feed!B911</f>
        <v>tobyryals</v>
      </c>
      <c r="C1010" t="str">
        <f>feed!C911</f>
        <v>PC MASTER RACE</v>
      </c>
      <c r="D1010">
        <f>SUMPRODUCT(MID(0&amp;feed!D911,LARGE(INDEX(ISNUMBER(--MID(feed!D911,ROW($1:$19),1))*
ROW($1:$19),0),ROW($1:$19))+1,1)*10^ROW($1:$19)/10)</f>
        <v>23</v>
      </c>
      <c r="E1010">
        <f>SUMPRODUCT(MID(0&amp;feed!E911,LARGE(INDEX(ISNUMBER(--MID(feed!E911,ROW($1:$19),1))*
ROW($1:$19),0),ROW($1:$19))+1,1)*10^ROW($1:$19)/10)</f>
        <v>0</v>
      </c>
      <c r="F1010" t="str">
        <f>feed!F911</f>
        <v>First World War surplus</v>
      </c>
      <c r="G1010" t="str">
        <f>feed!G911</f>
        <v>Gandhi-like</v>
      </c>
      <c r="H1010">
        <f>SUMPRODUCT(MID(0&amp;feed!H911,LARGE(INDEX(ISNUMBER(--MID(feed!H911,ROW($1:$19),1))*
ROW($1:$19),0),ROW($1:$19))+1,1)*10^ROW($1:$19)/10)</f>
        <v>0</v>
      </c>
      <c r="I1010" t="str">
        <f>feed!I911</f>
        <v>Good</v>
      </c>
      <c r="J1010">
        <f>SUMPRODUCT(MID(0&amp;feed!J911,LARGE(INDEX(ISNUMBER(--MID(feed!J911,ROW($1:$19),1))*
ROW($1:$19),0),ROW($1:$19))+1,1)*10^ROW($1:$19)/10)</f>
        <v>142</v>
      </c>
      <c r="K1010">
        <f>SUMPRODUCT(MID(0&amp;feed!K911,LARGE(INDEX(ISNUMBER(--MID(feed!K911,ROW($1:$19),1))*
ROW($1:$19),0),ROW($1:$19))+1,1)*10^ROW($1:$19)/10)</f>
        <v>2</v>
      </c>
      <c r="L1010">
        <f>SUMPRODUCT(MID(0&amp;feed!L911,LARGE(INDEX(ISNUMBER(--MID(feed!L911,ROW($1:$19),1))*
ROW($1:$19),0),ROW($1:$19))+1,1)*10^ROW($1:$19)/10)</f>
        <v>0</v>
      </c>
      <c r="M1010" t="str">
        <f>feed!M911</f>
        <v>Central Planning</v>
      </c>
      <c r="N1010">
        <f>SUMPRODUCT(MID(0&amp;feed!N911,LARGE(INDEX(ISNUMBER(--MID(feed!N911,ROW($1:$5),1))*
ROW($1:$5),0),ROW($1:$5))+1,1)*10^ROW($1:$5)/10)</f>
        <v>437</v>
      </c>
      <c r="O1010">
        <f>SUMPRODUCT(MID(0&amp;feed!O911,LARGE(INDEX(ISNUMBER(--MID(feed!O911,ROW($1:$5),1))*
ROW($1:$5),0),ROW($1:$5))+1,1)*10^ROW($1:$5)/10)</f>
        <v>0</v>
      </c>
      <c r="P1010" t="str">
        <f>feed!P911</f>
        <v>Untapped</v>
      </c>
      <c r="Q1010">
        <f>IF(P1010=0,40, IF(P1010="Depleted",0, IF(P1010="Near Depletion",10, IF(P1010="Plentiful",70, IF(P1010="Untapped",90,"Error")))))</f>
        <v>90</v>
      </c>
      <c r="R1010" t="str">
        <f>feed!Q911</f>
        <v>Meagre</v>
      </c>
      <c r="S1010">
        <f>IF(R1010="None",0, IF(R1010="Meagre",1.5, IF(R1010="Small",3, IF(R1010="Mediocre",4.5, IF(R1010="Somewhat Large",6, IF(R1010="Large",7.5, IF(R1010="Powerful",9, IF(R1010="Very Powerful",10,"Error"))))))))</f>
        <v>1.5</v>
      </c>
      <c r="T1010" t="str">
        <f>feed!R911</f>
        <v>Persia</v>
      </c>
      <c r="U1010" t="str">
        <f>feed!S911</f>
        <v>Neutral</v>
      </c>
      <c r="V1010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1010" t="str">
        <f>feed!U911</f>
        <v>http://blocgame.com/stats.php?id=64432</v>
      </c>
      <c r="X1010" s="4">
        <f>SUMPRODUCT(MID(0&amp;feed!V911,LARGE(INDEX(ISNUMBER(--MID(feed!V911,ROW($1:$5),1))*
ROW($1:$5),0),ROW($1:$5))+1,1)*10^ROW($1:$5)/10)</f>
        <v>0</v>
      </c>
      <c r="Y1010">
        <f>feed!W911</f>
        <v>0</v>
      </c>
      <c r="Z1010" s="4">
        <f>V1010-H1010*750-K1010*375-L1010*375</f>
        <v>19250</v>
      </c>
      <c r="AA1010" s="8">
        <f>V1010/N1010</f>
        <v>45.766590389016017</v>
      </c>
      <c r="AB1010" s="4">
        <f>N1010/6</f>
        <v>72.833333333333329</v>
      </c>
      <c r="AC1010" s="4">
        <f>V1010/6</f>
        <v>3333.3333333333335</v>
      </c>
    </row>
    <row r="1011" spans="1:29" hidden="1" x14ac:dyDescent="0.25">
      <c r="A1011" t="str">
        <f>feed!A843</f>
        <v>Global Empire</v>
      </c>
      <c r="B1011" t="str">
        <f>feed!B843</f>
        <v>Blocemperor</v>
      </c>
      <c r="C1011" t="str">
        <f>feed!C843</f>
        <v>The Khilafah</v>
      </c>
      <c r="D1011">
        <f>SUMPRODUCT(MID(0&amp;feed!D843,LARGE(INDEX(ISNUMBER(--MID(feed!D843,ROW($1:$19),1))*
ROW($1:$19),0),ROW($1:$19))+1,1)*10^ROW($1:$19)/10)</f>
        <v>18</v>
      </c>
      <c r="E1011">
        <f>SUMPRODUCT(MID(0&amp;feed!E843,LARGE(INDEX(ISNUMBER(--MID(feed!E843,ROW($1:$19),1))*
ROW($1:$19),0),ROW($1:$19))+1,1)*10^ROW($1:$19)/10)</f>
        <v>0</v>
      </c>
      <c r="F1011" t="str">
        <f>feed!F843</f>
        <v>First World War surplus</v>
      </c>
      <c r="G1011" t="str">
        <f>feed!G843</f>
        <v>Good</v>
      </c>
      <c r="H1011">
        <f>SUMPRODUCT(MID(0&amp;feed!H843,LARGE(INDEX(ISNUMBER(--MID(feed!H843,ROW($1:$19),1))*
ROW($1:$19),0),ROW($1:$19))+1,1)*10^ROW($1:$19)/10)</f>
        <v>0</v>
      </c>
      <c r="I1011" t="str">
        <f>feed!I843</f>
        <v>Standard</v>
      </c>
      <c r="J1011">
        <f>SUMPRODUCT(MID(0&amp;feed!J843,LARGE(INDEX(ISNUMBER(--MID(feed!J843,ROW($1:$19),1))*
ROW($1:$19),0),ROW($1:$19))+1,1)*10^ROW($1:$19)/10)</f>
        <v>43</v>
      </c>
      <c r="K1011">
        <f>SUMPRODUCT(MID(0&amp;feed!K843,LARGE(INDEX(ISNUMBER(--MID(feed!K843,ROW($1:$19),1))*
ROW($1:$19),0),ROW($1:$19))+1,1)*10^ROW($1:$19)/10)</f>
        <v>3</v>
      </c>
      <c r="L1011">
        <f>SUMPRODUCT(MID(0&amp;feed!L843,LARGE(INDEX(ISNUMBER(--MID(feed!L843,ROW($1:$19),1))*
ROW($1:$19),0),ROW($1:$19))+1,1)*10^ROW($1:$19)/10)</f>
        <v>0</v>
      </c>
      <c r="M1011" t="str">
        <f>feed!M843</f>
        <v>Mixed Economy</v>
      </c>
      <c r="N1011">
        <f>SUMPRODUCT(MID(0&amp;feed!N843,LARGE(INDEX(ISNUMBER(--MID(feed!N843,ROW($1:$5),1))*
ROW($1:$5),0),ROW($1:$5))+1,1)*10^ROW($1:$5)/10)</f>
        <v>526</v>
      </c>
      <c r="O1011">
        <f>SUMPRODUCT(MID(0&amp;feed!O843,LARGE(INDEX(ISNUMBER(--MID(feed!O843,ROW($1:$5),1))*
ROW($1:$5),0),ROW($1:$5))+1,1)*10^ROW($1:$5)/10)</f>
        <v>163</v>
      </c>
      <c r="P1011" t="str">
        <f>feed!P843</f>
        <v>Untapped</v>
      </c>
      <c r="Q1011">
        <f>IF(P1011=0,40, IF(P1011="Depleted",0, IF(P1011="Near Depletion",10, IF(P1011="Plentiful",70, IF(P1011="Untapped",90,"Error")))))</f>
        <v>90</v>
      </c>
      <c r="R1011" t="str">
        <f>feed!Q843</f>
        <v>Powerful</v>
      </c>
      <c r="S1011">
        <f>IF(R1011="None",0, IF(R1011="Meagre",1.5, IF(R1011="Small",3, IF(R1011="Mediocre",4.5, IF(R1011="Somewhat Large",6, IF(R1011="Large",7.5, IF(R1011="Powerful",9, IF(R1011="Very Powerful",10,"Error"))))))))</f>
        <v>9</v>
      </c>
      <c r="T1011" t="str">
        <f>feed!R843</f>
        <v>Southern Africa</v>
      </c>
      <c r="U1011" t="str">
        <f>feed!S843</f>
        <v>Neutral</v>
      </c>
      <c r="V1011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29632</v>
      </c>
      <c r="W1011" t="str">
        <f>feed!U843</f>
        <v>http://blocgame.com/stats.php?id=63986</v>
      </c>
      <c r="X1011" s="4">
        <f>SUMPRODUCT(MID(0&amp;feed!V843,LARGE(INDEX(ISNUMBER(--MID(feed!V843,ROW($1:$5),1))*
ROW($1:$5),0),ROW($1:$5))+1,1)*10^ROW($1:$5)/10)</f>
        <v>0</v>
      </c>
      <c r="Y1011">
        <f>feed!W843</f>
        <v>0</v>
      </c>
      <c r="Z1011" s="4">
        <f>V1011-H1011*750-K1011*375-L1011*375</f>
        <v>28507</v>
      </c>
      <c r="AA1011" s="8">
        <f>V1011/N1011</f>
        <v>56.334600760456276</v>
      </c>
      <c r="AB1011" s="4">
        <f>N1011/6</f>
        <v>87.666666666666671</v>
      </c>
      <c r="AC1011" s="4">
        <f>V1011/6</f>
        <v>4938.666666666667</v>
      </c>
    </row>
    <row r="1012" spans="1:29" hidden="1" x14ac:dyDescent="0.25">
      <c r="A1012" t="str">
        <f>feed!A957</f>
        <v>Oceanus</v>
      </c>
      <c r="B1012" t="str">
        <f>feed!B957</f>
        <v>ZaiWolfgang</v>
      </c>
      <c r="C1012" t="str">
        <f>feed!C957</f>
        <v>Dictators United</v>
      </c>
      <c r="D1012">
        <f>SUMPRODUCT(MID(0&amp;feed!D957,LARGE(INDEX(ISNUMBER(--MID(feed!D957,ROW($1:$19),1))*
ROW($1:$19),0),ROW($1:$19))+1,1)*10^ROW($1:$19)/10)</f>
        <v>22</v>
      </c>
      <c r="E1012">
        <f>SUMPRODUCT(MID(0&amp;feed!E957,LARGE(INDEX(ISNUMBER(--MID(feed!E957,ROW($1:$19),1))*
ROW($1:$19),0),ROW($1:$19))+1,1)*10^ROW($1:$19)/10)</f>
        <v>0</v>
      </c>
      <c r="F1012" t="str">
        <f>feed!F957</f>
        <v>Finest of the 19th century</v>
      </c>
      <c r="G1012" t="str">
        <f>feed!G957</f>
        <v>Normal</v>
      </c>
      <c r="H1012">
        <f>SUMPRODUCT(MID(0&amp;feed!H957,LARGE(INDEX(ISNUMBER(--MID(feed!H957,ROW($1:$19),1))*
ROW($1:$19),0),ROW($1:$19))+1,1)*10^ROW($1:$19)/10)</f>
        <v>0</v>
      </c>
      <c r="I1012" t="str">
        <f>feed!I957</f>
        <v>Undisciplined Rabble</v>
      </c>
      <c r="J1012">
        <f>SUMPRODUCT(MID(0&amp;feed!J957,LARGE(INDEX(ISNUMBER(--MID(feed!J957,ROW($1:$19),1))*
ROW($1:$19),0),ROW($1:$19))+1,1)*10^ROW($1:$19)/10)</f>
        <v>43</v>
      </c>
      <c r="K1012">
        <f>SUMPRODUCT(MID(0&amp;feed!K957,LARGE(INDEX(ISNUMBER(--MID(feed!K957,ROW($1:$19),1))*
ROW($1:$19),0),ROW($1:$19))+1,1)*10^ROW($1:$19)/10)</f>
        <v>3</v>
      </c>
      <c r="L1012">
        <f>SUMPRODUCT(MID(0&amp;feed!L957,LARGE(INDEX(ISNUMBER(--MID(feed!L957,ROW($1:$19),1))*
ROW($1:$19),0),ROW($1:$19))+1,1)*10^ROW($1:$19)/10)</f>
        <v>1</v>
      </c>
      <c r="M1012" t="str">
        <f>feed!M957</f>
        <v>Mixed Economy</v>
      </c>
      <c r="N1012">
        <f>SUMPRODUCT(MID(0&amp;feed!N957,LARGE(INDEX(ISNUMBER(--MID(feed!N957,ROW($1:$5),1))*
ROW($1:$5),0),ROW($1:$5))+1,1)*10^ROW($1:$5)/10)</f>
        <v>393</v>
      </c>
      <c r="O1012">
        <f>SUMPRODUCT(MID(0&amp;feed!O957,LARGE(INDEX(ISNUMBER(--MID(feed!O957,ROW($1:$5),1))*
ROW($1:$5),0),ROW($1:$5))+1,1)*10^ROW($1:$5)/10)</f>
        <v>135</v>
      </c>
      <c r="P1012" t="str">
        <f>feed!P957</f>
        <v>Untapped</v>
      </c>
      <c r="Q1012">
        <f>IF(P1012=0,40, IF(P1012="Depleted",0, IF(P1012="Near Depletion",10, IF(P1012="Plentiful",70, IF(P1012="Untapped",90,"Error")))))</f>
        <v>90</v>
      </c>
      <c r="R1012" t="str">
        <f>feed!Q957</f>
        <v>Meagre</v>
      </c>
      <c r="S1012">
        <f>IF(R1012="None",0, IF(R1012="Meagre",1.5, IF(R1012="Small",3, IF(R1012="Mediocre",4.5, IF(R1012="Somewhat Large",6, IF(R1012="Large",7.5, IF(R1012="Powerful",9, IF(R1012="Very Powerful",10,"Error"))))))))</f>
        <v>1.5</v>
      </c>
      <c r="T1012" t="str">
        <f>feed!R957</f>
        <v>Amazonia</v>
      </c>
      <c r="U1012" t="str">
        <f>feed!S957</f>
        <v>Neutral</v>
      </c>
      <c r="V1012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20488</v>
      </c>
      <c r="W1012" t="str">
        <f>feed!U957</f>
        <v>http://blocgame.com/stats.php?id=65462</v>
      </c>
      <c r="X1012" s="4">
        <f>SUMPRODUCT(MID(0&amp;feed!V957,LARGE(INDEX(ISNUMBER(--MID(feed!V957,ROW($1:$5),1))*
ROW($1:$5),0),ROW($1:$5))+1,1)*10^ROW($1:$5)/10)</f>
        <v>0</v>
      </c>
      <c r="Y1012">
        <f>feed!W957</f>
        <v>0</v>
      </c>
      <c r="Z1012" s="4">
        <f>V1012-H1012*750-K1012*375-L1012*375</f>
        <v>18988</v>
      </c>
      <c r="AA1012" s="8">
        <f>V1012/N1012</f>
        <v>52.132315521628499</v>
      </c>
      <c r="AB1012" s="4">
        <f>N1012/6</f>
        <v>65.5</v>
      </c>
      <c r="AC1012" s="4">
        <f>V1012/6</f>
        <v>3414.6666666666665</v>
      </c>
    </row>
    <row r="1013" spans="1:29" hidden="1" x14ac:dyDescent="0.25">
      <c r="A1013" t="str">
        <f>feed!A1096</f>
        <v>Sunnix</v>
      </c>
      <c r="B1013" t="str">
        <f>feed!B1096</f>
        <v>Sanx</v>
      </c>
      <c r="C1013">
        <f>feed!C1096</f>
        <v>0</v>
      </c>
      <c r="D1013">
        <f>SUMPRODUCT(MID(0&amp;feed!D1096,LARGE(INDEX(ISNUMBER(--MID(feed!D1096,ROW($1:$19),1))*
ROW($1:$19),0),ROW($1:$19))+1,1)*10^ROW($1:$19)/10)</f>
        <v>20</v>
      </c>
      <c r="E1013">
        <f>SUMPRODUCT(MID(0&amp;feed!E1096,LARGE(INDEX(ISNUMBER(--MID(feed!E1096,ROW($1:$19),1))*
ROW($1:$19),0),ROW($1:$19))+1,1)*10^ROW($1:$19)/10)</f>
        <v>0</v>
      </c>
      <c r="F1013" t="str">
        <f>feed!F1096</f>
        <v>Finest of the 19th century</v>
      </c>
      <c r="G1013" t="str">
        <f>feed!G1096</f>
        <v>Good</v>
      </c>
      <c r="H1013">
        <f>SUMPRODUCT(MID(0&amp;feed!H1096,LARGE(INDEX(ISNUMBER(--MID(feed!H1096,ROW($1:$19),1))*
ROW($1:$19),0),ROW($1:$19))+1,1)*10^ROW($1:$19)/10)</f>
        <v>0</v>
      </c>
      <c r="I1013" t="str">
        <f>feed!I1096</f>
        <v>Standard</v>
      </c>
      <c r="J1013">
        <f>SUMPRODUCT(MID(0&amp;feed!J1096,LARGE(INDEX(ISNUMBER(--MID(feed!J1096,ROW($1:$19),1))*
ROW($1:$19),0),ROW($1:$19))+1,1)*10^ROW($1:$19)/10)</f>
        <v>42</v>
      </c>
      <c r="K1013">
        <f>SUMPRODUCT(MID(0&amp;feed!K1096,LARGE(INDEX(ISNUMBER(--MID(feed!K1096,ROW($1:$19),1))*
ROW($1:$19),0),ROW($1:$19))+1,1)*10^ROW($1:$19)/10)</f>
        <v>2</v>
      </c>
      <c r="L1013">
        <f>SUMPRODUCT(MID(0&amp;feed!L1096,LARGE(INDEX(ISNUMBER(--MID(feed!L1096,ROW($1:$19),1))*
ROW($1:$19),0),ROW($1:$19))+1,1)*10^ROW($1:$19)/10)</f>
        <v>0</v>
      </c>
      <c r="M1013" t="str">
        <f>feed!M1096</f>
        <v>Free Market</v>
      </c>
      <c r="N1013">
        <f>SUMPRODUCT(MID(0&amp;feed!N1096,LARGE(INDEX(ISNUMBER(--MID(feed!N1096,ROW($1:$5),1))*
ROW($1:$5),0),ROW($1:$5))+1,1)*10^ROW($1:$5)/10)</f>
        <v>320</v>
      </c>
      <c r="O1013">
        <f>SUMPRODUCT(MID(0&amp;feed!O1096,LARGE(INDEX(ISNUMBER(--MID(feed!O1096,ROW($1:$5),1))*
ROW($1:$5),0),ROW($1:$5))+1,1)*10^ROW($1:$5)/10)</f>
        <v>0</v>
      </c>
      <c r="P1013" t="str">
        <f>feed!P1096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feed!Q1096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feed!R1096</f>
        <v>Mesoamerica</v>
      </c>
      <c r="U1013" t="str">
        <f>feed!S1096</f>
        <v>Neutral</v>
      </c>
      <c r="V101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13" t="str">
        <f>feed!U1096</f>
        <v>http://blocgame.com/stats.php?id=65677</v>
      </c>
      <c r="X1013" s="4">
        <f>SUMPRODUCT(MID(0&amp;feed!V1096,LARGE(INDEX(ISNUMBER(--MID(feed!V1096,ROW($1:$5),1))*
ROW($1:$5),0),ROW($1:$5))+1,1)*10^ROW($1:$5)/10)</f>
        <v>0</v>
      </c>
      <c r="Y1013">
        <f>feed!W1096</f>
        <v>0</v>
      </c>
      <c r="Z1013" s="4">
        <f>V1013-H1013*750-K1013*375-L1013*375</f>
        <v>19250</v>
      </c>
      <c r="AA1013" s="8">
        <f>V1013/N1013</f>
        <v>62.5</v>
      </c>
      <c r="AB1013" s="4">
        <f>N1013/6</f>
        <v>53.333333333333336</v>
      </c>
      <c r="AC1013" s="4">
        <f>V1013/6</f>
        <v>3333.3333333333335</v>
      </c>
    </row>
    <row r="1014" spans="1:29" hidden="1" x14ac:dyDescent="0.25">
      <c r="A1014" t="str">
        <f>feed!A200</f>
        <v>Kulunkjin</v>
      </c>
      <c r="B1014" t="str">
        <f>feed!B200</f>
        <v>Areum ling</v>
      </c>
      <c r="C1014" t="str">
        <f>feed!C200</f>
        <v>SPQR</v>
      </c>
      <c r="D1014">
        <f>SUMPRODUCT(MID(0&amp;feed!D200,LARGE(INDEX(ISNUMBER(--MID(feed!D200,ROW($1:$19),1))*
ROW($1:$19),0),ROW($1:$19))+1,1)*10^ROW($1:$19)/10)</f>
        <v>36</v>
      </c>
      <c r="E1014">
        <f>SUMPRODUCT(MID(0&amp;feed!E200,LARGE(INDEX(ISNUMBER(--MID(feed!E200,ROW($1:$19),1))*
ROW($1:$19),0),ROW($1:$19))+1,1)*10^ROW($1:$19)/10)</f>
        <v>0</v>
      </c>
      <c r="F1014" t="str">
        <f>feed!F200</f>
        <v>First World War surplus</v>
      </c>
      <c r="G1014" t="str">
        <f>feed!G200</f>
        <v>Gandhi-like</v>
      </c>
      <c r="H1014">
        <f>SUMPRODUCT(MID(0&amp;feed!H200,LARGE(INDEX(ISNUMBER(--MID(feed!H200,ROW($1:$19),1))*
ROW($1:$19),0),ROW($1:$19))+1,1)*10^ROW($1:$19)/10)</f>
        <v>0</v>
      </c>
      <c r="I1014" t="str">
        <f>feed!I200</f>
        <v>Standard</v>
      </c>
      <c r="J1014">
        <f>SUMPRODUCT(MID(0&amp;feed!J200,LARGE(INDEX(ISNUMBER(--MID(feed!J200,ROW($1:$19),1))*
ROW($1:$19),0),ROW($1:$19))+1,1)*10^ROW($1:$19)/10)</f>
        <v>42</v>
      </c>
      <c r="K1014">
        <f>SUMPRODUCT(MID(0&amp;feed!K200,LARGE(INDEX(ISNUMBER(--MID(feed!K200,ROW($1:$19),1))*
ROW($1:$19),0),ROW($1:$19))+1,1)*10^ROW($1:$19)/10)</f>
        <v>6</v>
      </c>
      <c r="L1014">
        <f>SUMPRODUCT(MID(0&amp;feed!L200,LARGE(INDEX(ISNUMBER(--MID(feed!L200,ROW($1:$19),1))*
ROW($1:$19),0),ROW($1:$19))+1,1)*10^ROW($1:$19)/10)</f>
        <v>6</v>
      </c>
      <c r="M1014" t="str">
        <f>feed!M200</f>
        <v>Central Planning</v>
      </c>
      <c r="N1014">
        <f>SUMPRODUCT(MID(0&amp;feed!N200,LARGE(INDEX(ISNUMBER(--MID(feed!N200,ROW($1:$5),1))*
ROW($1:$5),0),ROW($1:$5))+1,1)*10^ROW($1:$5)/10)</f>
        <v>2576</v>
      </c>
      <c r="O1014">
        <f>SUMPRODUCT(MID(0&amp;feed!O200,LARGE(INDEX(ISNUMBER(--MID(feed!O200,ROW($1:$5),1))*
ROW($1:$5),0),ROW($1:$5))+1,1)*10^ROW($1:$5)/10)</f>
        <v>6</v>
      </c>
      <c r="P1014" t="str">
        <f>feed!P200</f>
        <v>Untapped</v>
      </c>
      <c r="Q1014">
        <f>IF(P1014=0,40, IF(P1014="Depleted",0, IF(P1014="Near Depletion",10, IF(P1014="Plentiful",70, IF(P1014="Untapped",90,"Error")))))</f>
        <v>90</v>
      </c>
      <c r="R1014" t="str">
        <f>feed!Q200</f>
        <v>Mediocre</v>
      </c>
      <c r="S1014">
        <f>IF(R1014="None",0, IF(R1014="Meagre",1.5, IF(R1014="Small",3, IF(R1014="Mediocre",4.5, IF(R1014="Somewhat Large",6, IF(R1014="Large",7.5, IF(R1014="Powerful",9, IF(R1014="Very Powerful",10,"Error"))))))))</f>
        <v>4.5</v>
      </c>
      <c r="T1014" t="str">
        <f>feed!R200</f>
        <v>Pacific Rim</v>
      </c>
      <c r="U1014" t="str">
        <f>feed!S200</f>
        <v>Soviet Union</v>
      </c>
      <c r="V1014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6753</v>
      </c>
      <c r="W1014" t="str">
        <f>feed!U200</f>
        <v>http://blocgame.com/stats.php?id=62604</v>
      </c>
      <c r="X1014" s="4">
        <f>SUMPRODUCT(MID(0&amp;feed!V200,LARGE(INDEX(ISNUMBER(--MID(feed!V200,ROW($1:$5),1))*
ROW($1:$5),0),ROW($1:$5))+1,1)*10^ROW($1:$5)/10)</f>
        <v>0</v>
      </c>
      <c r="Y1014">
        <f>feed!W200</f>
        <v>0</v>
      </c>
      <c r="Z1014" s="4">
        <f>V1014-H1014*750-K1014*375-L1014*375</f>
        <v>2253</v>
      </c>
      <c r="AA1014" s="8">
        <f>V1014/N1014</f>
        <v>2.6215062111801242</v>
      </c>
      <c r="AB1014" s="4">
        <f>N1014/6</f>
        <v>429.33333333333331</v>
      </c>
      <c r="AC1014" s="4">
        <f>V1014/6</f>
        <v>1125.5</v>
      </c>
    </row>
    <row r="1015" spans="1:29" hidden="1" x14ac:dyDescent="0.25">
      <c r="A1015" t="str">
        <f>feed!A1154</f>
        <v>Delconas</v>
      </c>
      <c r="B1015" t="str">
        <f>feed!B1154</f>
        <v>Sumit_Ali</v>
      </c>
      <c r="C1015" t="str">
        <f>feed!C1154</f>
        <v>Allied Asia</v>
      </c>
      <c r="D1015">
        <f>SUMPRODUCT(MID(0&amp;feed!D1154,LARGE(INDEX(ISNUMBER(--MID(feed!D1154,ROW($1:$19),1))*
ROW($1:$19),0),ROW($1:$19))+1,1)*10^ROW($1:$19)/10)</f>
        <v>20</v>
      </c>
      <c r="E1015">
        <f>SUMPRODUCT(MID(0&amp;feed!E1154,LARGE(INDEX(ISNUMBER(--MID(feed!E1154,ROW($1:$19),1))*
ROW($1:$19),0),ROW($1:$19))+1,1)*10^ROW($1:$19)/10)</f>
        <v>0</v>
      </c>
      <c r="F1015" t="str">
        <f>feed!F1154</f>
        <v>First World War surplus</v>
      </c>
      <c r="G1015" t="str">
        <f>feed!G1154</f>
        <v>Gandhi-like</v>
      </c>
      <c r="H1015">
        <f>SUMPRODUCT(MID(0&amp;feed!H1154,LARGE(INDEX(ISNUMBER(--MID(feed!H1154,ROW($1:$19),1))*
ROW($1:$19),0),ROW($1:$19))+1,1)*10^ROW($1:$19)/10)</f>
        <v>0</v>
      </c>
      <c r="I1015" t="str">
        <f>feed!I1154</f>
        <v>Good</v>
      </c>
      <c r="J1015">
        <f>SUMPRODUCT(MID(0&amp;feed!J1154,LARGE(INDEX(ISNUMBER(--MID(feed!J1154,ROW($1:$19),1))*
ROW($1:$19),0),ROW($1:$19))+1,1)*10^ROW($1:$19)/10)</f>
        <v>41</v>
      </c>
      <c r="K1015">
        <f>SUMPRODUCT(MID(0&amp;feed!K1154,LARGE(INDEX(ISNUMBER(--MID(feed!K1154,ROW($1:$19),1))*
ROW($1:$19),0),ROW($1:$19))+1,1)*10^ROW($1:$19)/10)</f>
        <v>2</v>
      </c>
      <c r="L1015">
        <f>SUMPRODUCT(MID(0&amp;feed!L1154,LARGE(INDEX(ISNUMBER(--MID(feed!L1154,ROW($1:$19),1))*
ROW($1:$19),0),ROW($1:$19))+1,1)*10^ROW($1:$19)/10)</f>
        <v>1</v>
      </c>
      <c r="M1015" t="str">
        <f>feed!M1154</f>
        <v>Central Planning</v>
      </c>
      <c r="N1015">
        <f>SUMPRODUCT(MID(0&amp;feed!N1154,LARGE(INDEX(ISNUMBER(--MID(feed!N1154,ROW($1:$5),1))*
ROW($1:$5),0),ROW($1:$5))+1,1)*10^ROW($1:$5)/10)</f>
        <v>306</v>
      </c>
      <c r="O1015">
        <f>SUMPRODUCT(MID(0&amp;feed!O1154,LARGE(INDEX(ISNUMBER(--MID(feed!O1154,ROW($1:$5),1))*
ROW($1:$5),0),ROW($1:$5))+1,1)*10^ROW($1:$5)/10)</f>
        <v>4703</v>
      </c>
      <c r="P1015" t="str">
        <f>feed!P1154</f>
        <v>Untapped</v>
      </c>
      <c r="Q1015">
        <f>IF(P1015=0,40, IF(P1015="Depleted",0, IF(P1015="Near Depletion",10, IF(P1015="Plentiful",70, IF(P1015="Untapped",90,"Error")))))</f>
        <v>90</v>
      </c>
      <c r="R1015" t="str">
        <f>feed!Q1154</f>
        <v>Mediocre</v>
      </c>
      <c r="S1015">
        <f>IF(R1015="None",0, IF(R1015="Meagre",1.5, IF(R1015="Small",3, IF(R1015="Mediocre",4.5, IF(R1015="Somewhat Large",6, IF(R1015="Large",7.5, IF(R1015="Powerful",9, IF(R1015="Very Powerful",10,"Error"))))))))</f>
        <v>4.5</v>
      </c>
      <c r="T1015" t="str">
        <f>feed!R1154</f>
        <v>Arabia</v>
      </c>
      <c r="U1015" t="str">
        <f>feed!S1154</f>
        <v>United States</v>
      </c>
      <c r="V1015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015" t="str">
        <f>feed!U1154</f>
        <v>http://blocgame.com/stats.php?id=65329</v>
      </c>
      <c r="X1015" s="4">
        <f>SUMPRODUCT(MID(0&amp;feed!V1154,LARGE(INDEX(ISNUMBER(--MID(feed!V1154,ROW($1:$5),1))*
ROW($1:$5),0),ROW($1:$5))+1,1)*10^ROW($1:$5)/10)</f>
        <v>0</v>
      </c>
      <c r="Y1015">
        <f>feed!W1154</f>
        <v>0</v>
      </c>
      <c r="Z1015" s="4">
        <f>V1015-H1015*750-K1015*375-L1015*375</f>
        <v>18875</v>
      </c>
      <c r="AA1015" s="8">
        <f>V1015/N1015</f>
        <v>65.359477124183002</v>
      </c>
      <c r="AB1015" s="4">
        <f>N1015/6</f>
        <v>51</v>
      </c>
      <c r="AC1015" s="4">
        <f>V1015/6</f>
        <v>3333.3333333333335</v>
      </c>
    </row>
    <row r="1016" spans="1:29" hidden="1" x14ac:dyDescent="0.25">
      <c r="A1016" t="str">
        <f>feed!A898</f>
        <v>Digital Sphere</v>
      </c>
      <c r="B1016" t="str">
        <f>feed!B898</f>
        <v>Such1337Hax0r</v>
      </c>
      <c r="C1016">
        <f>feed!C898</f>
        <v>0</v>
      </c>
      <c r="D1016">
        <f>SUMPRODUCT(MID(0&amp;feed!D898,LARGE(INDEX(ISNUMBER(--MID(feed!D898,ROW($1:$19),1))*
ROW($1:$19),0),ROW($1:$19))+1,1)*10^ROW($1:$19)/10)</f>
        <v>5</v>
      </c>
      <c r="E1016">
        <f>SUMPRODUCT(MID(0&amp;feed!E898,LARGE(INDEX(ISNUMBER(--MID(feed!E898,ROW($1:$19),1))*
ROW($1:$19),0),ROW($1:$19))+1,1)*10^ROW($1:$19)/10)</f>
        <v>0</v>
      </c>
      <c r="F1016" t="str">
        <f>feed!F898</f>
        <v>First World War surplus</v>
      </c>
      <c r="G1016" t="str">
        <f>feed!G898</f>
        <v>Gandhi-like</v>
      </c>
      <c r="H1016">
        <f>SUMPRODUCT(MID(0&amp;feed!H898,LARGE(INDEX(ISNUMBER(--MID(feed!H898,ROW($1:$19),1))*
ROW($1:$19),0),ROW($1:$19))+1,1)*10^ROW($1:$19)/10)</f>
        <v>0</v>
      </c>
      <c r="I1016" t="str">
        <f>feed!I898</f>
        <v>Elite</v>
      </c>
      <c r="J1016">
        <f>SUMPRODUCT(MID(0&amp;feed!J898,LARGE(INDEX(ISNUMBER(--MID(feed!J898,ROW($1:$19),1))*
ROW($1:$19),0),ROW($1:$19))+1,1)*10^ROW($1:$19)/10)</f>
        <v>41</v>
      </c>
      <c r="K1016">
        <f>SUMPRODUCT(MID(0&amp;feed!K898,LARGE(INDEX(ISNUMBER(--MID(feed!K898,ROW($1:$19),1))*
ROW($1:$19),0),ROW($1:$19))+1,1)*10^ROW($1:$19)/10)</f>
        <v>3</v>
      </c>
      <c r="L1016">
        <f>SUMPRODUCT(MID(0&amp;feed!L898,LARGE(INDEX(ISNUMBER(--MID(feed!L898,ROW($1:$19),1))*
ROW($1:$19),0),ROW($1:$19))+1,1)*10^ROW($1:$19)/10)</f>
        <v>1</v>
      </c>
      <c r="M1016" t="str">
        <f>feed!M898</f>
        <v>Mixed Economy</v>
      </c>
      <c r="N1016">
        <f>SUMPRODUCT(MID(0&amp;feed!N898,LARGE(INDEX(ISNUMBER(--MID(feed!N898,ROW($1:$5),1))*
ROW($1:$5),0),ROW($1:$5))+1,1)*10^ROW($1:$5)/10)</f>
        <v>444</v>
      </c>
      <c r="O1016">
        <f>SUMPRODUCT(MID(0&amp;feed!O898,LARGE(INDEX(ISNUMBER(--MID(feed!O898,ROW($1:$5),1))*
ROW($1:$5),0),ROW($1:$5))+1,1)*10^ROW($1:$5)/10)</f>
        <v>2249</v>
      </c>
      <c r="P1016" t="str">
        <f>feed!P898</f>
        <v>Untapped</v>
      </c>
      <c r="Q1016">
        <f>IF(P1016=0,40, IF(P1016="Depleted",0, IF(P1016="Near Depletion",10, IF(P1016="Plentiful",70, IF(P1016="Untapped",90,"Error")))))</f>
        <v>90</v>
      </c>
      <c r="R1016" t="str">
        <f>feed!Q898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feed!R898</f>
        <v>Mesopotamia</v>
      </c>
      <c r="U1016" t="str">
        <f>feed!S898</f>
        <v>Neutral</v>
      </c>
      <c r="V1016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16178</v>
      </c>
      <c r="W1016" t="str">
        <f>feed!U898</f>
        <v>http://blocgame.com/stats.php?id=65202</v>
      </c>
      <c r="X1016" s="4">
        <f>SUMPRODUCT(MID(0&amp;feed!V898,LARGE(INDEX(ISNUMBER(--MID(feed!V898,ROW($1:$5),1))*
ROW($1:$5),0),ROW($1:$5))+1,1)*10^ROW($1:$5)/10)</f>
        <v>0</v>
      </c>
      <c r="Y1016">
        <f>feed!W898</f>
        <v>0</v>
      </c>
      <c r="Z1016" s="4">
        <f>V1016-H1016*750-K1016*375-L1016*375</f>
        <v>14678</v>
      </c>
      <c r="AA1016" s="8">
        <f>V1016/N1016</f>
        <v>36.436936936936938</v>
      </c>
      <c r="AB1016" s="4">
        <f>N1016/6</f>
        <v>74</v>
      </c>
      <c r="AC1016" s="4">
        <f>V1016/6</f>
        <v>2696.3333333333335</v>
      </c>
    </row>
    <row r="1017" spans="1:29" hidden="1" x14ac:dyDescent="0.25">
      <c r="A1017" t="str">
        <f>feed!A935</f>
        <v>fishboyland</v>
      </c>
      <c r="B1017" t="str">
        <f>feed!B935</f>
        <v>fishboy</v>
      </c>
      <c r="C1017" t="str">
        <f>feed!C935</f>
        <v>'meme</v>
      </c>
      <c r="D1017">
        <f>SUMPRODUCT(MID(0&amp;feed!D935,LARGE(INDEX(ISNUMBER(--MID(feed!D935,ROW($1:$19),1))*
ROW($1:$19),0),ROW($1:$19))+1,1)*10^ROW($1:$19)/10)</f>
        <v>4</v>
      </c>
      <c r="E1017">
        <f>SUMPRODUCT(MID(0&amp;feed!E935,LARGE(INDEX(ISNUMBER(--MID(feed!E935,ROW($1:$19),1))*
ROW($1:$19),0),ROW($1:$19))+1,1)*10^ROW($1:$19)/10)</f>
        <v>0</v>
      </c>
      <c r="F1017" t="str">
        <f>feed!F935</f>
        <v>Finest of the 19th century</v>
      </c>
      <c r="G1017" t="str">
        <f>feed!G935</f>
        <v>Normal</v>
      </c>
      <c r="H1017">
        <f>SUMPRODUCT(MID(0&amp;feed!H935,LARGE(INDEX(ISNUMBER(--MID(feed!H935,ROW($1:$19),1))*
ROW($1:$19),0),ROW($1:$19))+1,1)*10^ROW($1:$19)/10)</f>
        <v>0</v>
      </c>
      <c r="I1017" t="str">
        <f>feed!I935</f>
        <v>Undisciplined Rabble</v>
      </c>
      <c r="J1017">
        <f>SUMPRODUCT(MID(0&amp;feed!J935,LARGE(INDEX(ISNUMBER(--MID(feed!J935,ROW($1:$19),1))*
ROW($1:$19),0),ROW($1:$19))+1,1)*10^ROW($1:$19)/10)</f>
        <v>41</v>
      </c>
      <c r="K1017">
        <f>SUMPRODUCT(MID(0&amp;feed!K935,LARGE(INDEX(ISNUMBER(--MID(feed!K935,ROW($1:$19),1))*
ROW($1:$19),0),ROW($1:$19))+1,1)*10^ROW($1:$19)/10)</f>
        <v>2</v>
      </c>
      <c r="L1017">
        <f>SUMPRODUCT(MID(0&amp;feed!L935,LARGE(INDEX(ISNUMBER(--MID(feed!L935,ROW($1:$19),1))*
ROW($1:$19),0),ROW($1:$19))+1,1)*10^ROW($1:$19)/10)</f>
        <v>0</v>
      </c>
      <c r="M1017" t="str">
        <f>feed!M935</f>
        <v>Mixed Economy</v>
      </c>
      <c r="N1017">
        <f>SUMPRODUCT(MID(0&amp;feed!N935,LARGE(INDEX(ISNUMBER(--MID(feed!N935,ROW($1:$5),1))*
ROW($1:$5),0),ROW($1:$5))+1,1)*10^ROW($1:$5)/10)</f>
        <v>417</v>
      </c>
      <c r="O1017">
        <f>SUMPRODUCT(MID(0&amp;feed!O935,LARGE(INDEX(ISNUMBER(--MID(feed!O935,ROW($1:$5),1))*
ROW($1:$5),0),ROW($1:$5))+1,1)*10^ROW($1:$5)/10)</f>
        <v>0</v>
      </c>
      <c r="P1017" t="str">
        <f>feed!P935</f>
        <v>Untapped</v>
      </c>
      <c r="Q1017">
        <f>IF(P1017=0,40, IF(P1017="Depleted",0, IF(P1017="Near Depletion",10, IF(P1017="Plentiful",70, IF(P1017="Untapped",90,"Error")))))</f>
        <v>90</v>
      </c>
      <c r="R1017" t="str">
        <f>feed!Q935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feed!R935</f>
        <v>East Indies</v>
      </c>
      <c r="U1017" t="str">
        <f>feed!S935</f>
        <v>Neutral</v>
      </c>
      <c r="V101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13750</v>
      </c>
      <c r="W1017" t="str">
        <f>feed!U935</f>
        <v>http://blocgame.com/stats.php?id=51831</v>
      </c>
      <c r="X1017" s="4">
        <f>SUMPRODUCT(MID(0&amp;feed!V935,LARGE(INDEX(ISNUMBER(--MID(feed!V935,ROW($1:$5),1))*
ROW($1:$5),0),ROW($1:$5))+1,1)*10^ROW($1:$5)/10)</f>
        <v>0</v>
      </c>
      <c r="Y1017">
        <f>feed!W935</f>
        <v>0</v>
      </c>
      <c r="Z1017" s="4">
        <f>V1017-H1017*750-K1017*375-L1017*375</f>
        <v>13000</v>
      </c>
      <c r="AA1017" s="8">
        <f>V1017/N1017</f>
        <v>32.973621103117509</v>
      </c>
      <c r="AB1017" s="4">
        <f>N1017/6</f>
        <v>69.5</v>
      </c>
      <c r="AC1017" s="4">
        <f>V1017/6</f>
        <v>2291.6666666666665</v>
      </c>
    </row>
    <row r="1018" spans="1:29" x14ac:dyDescent="0.25">
      <c r="A1018" t="str">
        <f>feed!A891</f>
        <v>Kavkaz</v>
      </c>
      <c r="B1018" t="str">
        <f>feed!B891</f>
        <v>Steparenko</v>
      </c>
      <c r="C1018" t="str">
        <f>feed!C891</f>
        <v>Interpol</v>
      </c>
      <c r="D1018">
        <f>SUMPRODUCT(MID(0&amp;feed!D891,LARGE(INDEX(ISNUMBER(--MID(feed!D891,ROW($1:$19),1))*
ROW($1:$19),0),ROW($1:$19))+1,1)*10^ROW($1:$19)/10)</f>
        <v>43</v>
      </c>
      <c r="E1018">
        <f>SUMPRODUCT(MID(0&amp;feed!E891,LARGE(INDEX(ISNUMBER(--MID(feed!E891,ROW($1:$19),1))*
ROW($1:$19),0),ROW($1:$19))+1,1)*10^ROW($1:$19)/10)</f>
        <v>0</v>
      </c>
      <c r="F1018" t="str">
        <f>feed!F891</f>
        <v>Second World War surplus</v>
      </c>
      <c r="G1018" t="str">
        <f>feed!G891</f>
        <v>Gandhi-like</v>
      </c>
      <c r="H1018">
        <f>SUMPRODUCT(MID(0&amp;feed!H891,LARGE(INDEX(ISNUMBER(--MID(feed!H891,ROW($1:$19),1))*
ROW($1:$19),0),ROW($1:$19))+1,1)*10^ROW($1:$19)/10)</f>
        <v>1</v>
      </c>
      <c r="I1018" t="str">
        <f>feed!I891</f>
        <v>Standard</v>
      </c>
      <c r="J1018">
        <f>SUMPRODUCT(MID(0&amp;feed!J891,LARGE(INDEX(ISNUMBER(--MID(feed!J891,ROW($1:$19),1))*
ROW($1:$19),0),ROW($1:$19))+1,1)*10^ROW($1:$19)/10)</f>
        <v>0</v>
      </c>
      <c r="K1018">
        <f>SUMPRODUCT(MID(0&amp;feed!K891,LARGE(INDEX(ISNUMBER(--MID(feed!K891,ROW($1:$19),1))*
ROW($1:$19),0),ROW($1:$19))+1,1)*10^ROW($1:$19)/10)</f>
        <v>3</v>
      </c>
      <c r="L1018">
        <f>SUMPRODUCT(MID(0&amp;feed!L891,LARGE(INDEX(ISNUMBER(--MID(feed!L891,ROW($1:$19),1))*
ROW($1:$19),0),ROW($1:$19))+1,1)*10^ROW($1:$19)/10)</f>
        <v>3</v>
      </c>
      <c r="M1018" t="str">
        <f>feed!M891</f>
        <v>Central Planning</v>
      </c>
      <c r="N1018">
        <f>SUMPRODUCT(MID(0&amp;feed!N891,LARGE(INDEX(ISNUMBER(--MID(feed!N891,ROW($1:$5),1))*
ROW($1:$5),0),ROW($1:$5))+1,1)*10^ROW($1:$5)/10)</f>
        <v>454</v>
      </c>
      <c r="O1018">
        <f>SUMPRODUCT(MID(0&amp;feed!O891,LARGE(INDEX(ISNUMBER(--MID(feed!O891,ROW($1:$5),1))*
ROW($1:$5),0),ROW($1:$5))+1,1)*10^ROW($1:$5)/10)</f>
        <v>4031</v>
      </c>
      <c r="P1018" t="str">
        <f>feed!P891</f>
        <v>Untapped</v>
      </c>
      <c r="Q1018">
        <f>IF(P1018=0,40, IF(P1018="Depleted",0, IF(P1018="Near Depletion",10, IF(P1018="Plentiful",70, IF(P1018="Untapped",90,"Error")))))</f>
        <v>90</v>
      </c>
      <c r="R1018" t="str">
        <f>feed!Q891</f>
        <v>Mediocre</v>
      </c>
      <c r="S1018">
        <f>IF(R1018="None",0, IF(R1018="Meagre",1.5, IF(R1018="Small",3, IF(R1018="Mediocre",4.5, IF(R1018="Somewhat Large",6, IF(R1018="Large",7.5, IF(R1018="Powerful",9, IF(R1018="Very Powerful",10,"Error"))))))))</f>
        <v>4.5</v>
      </c>
      <c r="T1018" t="str">
        <f>feed!R891</f>
        <v>Persia</v>
      </c>
      <c r="U1018" t="str">
        <f>feed!S891</f>
        <v>Soviet Union</v>
      </c>
      <c r="V101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1018" t="str">
        <f>feed!U891</f>
        <v>http://blocgame.com/stats.php?id=65330</v>
      </c>
      <c r="X1018" s="4">
        <f>SUMPRODUCT(MID(0&amp;feed!V891,LARGE(INDEX(ISNUMBER(--MID(feed!V891,ROW($1:$5),1))*
ROW($1:$5),0),ROW($1:$5))+1,1)*10^ROW($1:$5)/10)</f>
        <v>0</v>
      </c>
      <c r="Y1018">
        <f>feed!W891</f>
        <v>0</v>
      </c>
      <c r="Z1018" s="4">
        <f>V1018-H1018*750-K1018*375-L1018*375</f>
        <v>17000</v>
      </c>
      <c r="AA1018" s="8">
        <f>V1018/N1018</f>
        <v>44.052863436123346</v>
      </c>
      <c r="AB1018" s="4">
        <f>N1018/6</f>
        <v>75.666666666666671</v>
      </c>
      <c r="AC1018" s="4">
        <f>V1018/6</f>
        <v>3333.3333333333335</v>
      </c>
    </row>
    <row r="1019" spans="1:29" hidden="1" x14ac:dyDescent="0.25">
      <c r="A1019" t="str">
        <f>feed!A297</f>
        <v>Rebel Scum</v>
      </c>
      <c r="B1019" t="str">
        <f>feed!B297</f>
        <v>Swipa</v>
      </c>
      <c r="C1019">
        <f>feed!C297</f>
        <v>0</v>
      </c>
      <c r="D1019">
        <f>SUMPRODUCT(MID(0&amp;feed!D297,LARGE(INDEX(ISNUMBER(--MID(feed!D297,ROW($1:$19),1))*
ROW($1:$19),0),ROW($1:$19))+1,1)*10^ROW($1:$19)/10)</f>
        <v>5</v>
      </c>
      <c r="E1019">
        <f>SUMPRODUCT(MID(0&amp;feed!E297,LARGE(INDEX(ISNUMBER(--MID(feed!E297,ROW($1:$19),1))*
ROW($1:$19),0),ROW($1:$19))+1,1)*10^ROW($1:$19)/10)</f>
        <v>0</v>
      </c>
      <c r="F1019" t="str">
        <f>feed!F297</f>
        <v>Second World War surplus</v>
      </c>
      <c r="G1019" t="str">
        <f>feed!G297</f>
        <v>Normal</v>
      </c>
      <c r="H1019">
        <f>SUMPRODUCT(MID(0&amp;feed!H297,LARGE(INDEX(ISNUMBER(--MID(feed!H297,ROW($1:$19),1))*
ROW($1:$19),0),ROW($1:$19))+1,1)*10^ROW($1:$19)/10)</f>
        <v>0</v>
      </c>
      <c r="I1019" t="str">
        <f>feed!I297</f>
        <v>Good</v>
      </c>
      <c r="J1019">
        <f>SUMPRODUCT(MID(0&amp;feed!J297,LARGE(INDEX(ISNUMBER(--MID(feed!J297,ROW($1:$19),1))*
ROW($1:$19),0),ROW($1:$19))+1,1)*10^ROW($1:$19)/10)</f>
        <v>41</v>
      </c>
      <c r="K1019">
        <f>SUMPRODUCT(MID(0&amp;feed!K297,LARGE(INDEX(ISNUMBER(--MID(feed!K297,ROW($1:$19),1))*
ROW($1:$19),0),ROW($1:$19))+1,1)*10^ROW($1:$19)/10)</f>
        <v>2</v>
      </c>
      <c r="L1019">
        <f>SUMPRODUCT(MID(0&amp;feed!L297,LARGE(INDEX(ISNUMBER(--MID(feed!L297,ROW($1:$19),1))*
ROW($1:$19),0),ROW($1:$19))+1,1)*10^ROW($1:$19)/10)</f>
        <v>2</v>
      </c>
      <c r="M1019" t="str">
        <f>feed!M297</f>
        <v>Mixed Economy</v>
      </c>
      <c r="N1019">
        <f>SUMPRODUCT(MID(0&amp;feed!N297,LARGE(INDEX(ISNUMBER(--MID(feed!N297,ROW($1:$5),1))*
ROW($1:$5),0),ROW($1:$5))+1,1)*10^ROW($1:$5)/10)</f>
        <v>2068</v>
      </c>
      <c r="O1019">
        <f>SUMPRODUCT(MID(0&amp;feed!O297,LARGE(INDEX(ISNUMBER(--MID(feed!O297,ROW($1:$5),1))*
ROW($1:$5),0),ROW($1:$5))+1,1)*10^ROW($1:$5)/10)</f>
        <v>127</v>
      </c>
      <c r="P1019" t="str">
        <f>feed!P297</f>
        <v>Untapped</v>
      </c>
      <c r="Q1019">
        <f>IF(P1019=0,40, IF(P1019="Depleted",0, IF(P1019="Near Depletion",10, IF(P1019="Plentiful",70, IF(P1019="Untapped",90,"Error")))))</f>
        <v>90</v>
      </c>
      <c r="R1019" t="str">
        <f>feed!Q297</f>
        <v>Mediocre</v>
      </c>
      <c r="S1019">
        <f>IF(R1019="None",0, IF(R1019="Meagre",1.5, IF(R1019="Small",3, IF(R1019="Mediocre",4.5, IF(R1019="Somewhat Large",6, IF(R1019="Large",7.5, IF(R1019="Powerful",9, IF(R1019="Very Powerful",10,"Error"))))))))</f>
        <v>4.5</v>
      </c>
      <c r="T1019" t="str">
        <f>feed!R297</f>
        <v>Arabia</v>
      </c>
      <c r="U1019" t="str">
        <f>feed!S297</f>
        <v>Neutral</v>
      </c>
      <c r="V101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1660</v>
      </c>
      <c r="W1019" t="str">
        <f>feed!U297</f>
        <v>http://blocgame.com/stats.php?id=63844</v>
      </c>
      <c r="X1019" s="4">
        <f>SUMPRODUCT(MID(0&amp;feed!V297,LARGE(INDEX(ISNUMBER(--MID(feed!V297,ROW($1:$5),1))*
ROW($1:$5),0),ROW($1:$5))+1,1)*10^ROW($1:$5)/10)</f>
        <v>0</v>
      </c>
      <c r="Y1019">
        <f>feed!W297</f>
        <v>0</v>
      </c>
      <c r="Z1019" s="4">
        <f>V1019-H1019*750-K1019*375-L1019*375</f>
        <v>160</v>
      </c>
      <c r="AA1019" s="8">
        <f>V1019/N1019</f>
        <v>0.80270793036750487</v>
      </c>
      <c r="AB1019" s="4">
        <f>N1019/6</f>
        <v>344.66666666666669</v>
      </c>
      <c r="AC1019" s="4">
        <f>V1019/6</f>
        <v>276.66666666666669</v>
      </c>
    </row>
    <row r="1020" spans="1:29" x14ac:dyDescent="0.25">
      <c r="A1020" t="str">
        <f>feed!A844</f>
        <v>Rynatoo</v>
      </c>
      <c r="B1020" t="str">
        <f>feed!B844</f>
        <v>Impirren Riley</v>
      </c>
      <c r="C1020" t="str">
        <f>feed!C844</f>
        <v>Socialist Arab Union</v>
      </c>
      <c r="D1020">
        <f>SUMPRODUCT(MID(0&amp;feed!D844,LARGE(INDEX(ISNUMBER(--MID(feed!D844,ROW($1:$19),1))*
ROW($1:$19),0),ROW($1:$19))+1,1)*10^ROW($1:$19)/10)</f>
        <v>20</v>
      </c>
      <c r="E1020">
        <f>SUMPRODUCT(MID(0&amp;feed!E844,LARGE(INDEX(ISNUMBER(--MID(feed!E844,ROW($1:$19),1))*
ROW($1:$19),0),ROW($1:$19))+1,1)*10^ROW($1:$19)/10)</f>
        <v>0</v>
      </c>
      <c r="F1020" t="str">
        <f>feed!F844</f>
        <v>First World War surplus</v>
      </c>
      <c r="G1020" t="str">
        <f>feed!G844</f>
        <v>Gandhi-like</v>
      </c>
      <c r="H1020">
        <f>SUMPRODUCT(MID(0&amp;feed!H844,LARGE(INDEX(ISNUMBER(--MID(feed!H844,ROW($1:$19),1))*
ROW($1:$19),0),ROW($1:$19))+1,1)*10^ROW($1:$19)/10)</f>
        <v>1</v>
      </c>
      <c r="I1020" t="str">
        <f>feed!I844</f>
        <v>Poor</v>
      </c>
      <c r="J1020">
        <f>SUMPRODUCT(MID(0&amp;feed!J844,LARGE(INDEX(ISNUMBER(--MID(feed!J844,ROW($1:$19),1))*
ROW($1:$19),0),ROW($1:$19))+1,1)*10^ROW($1:$19)/10)</f>
        <v>86</v>
      </c>
      <c r="K1020">
        <f>SUMPRODUCT(MID(0&amp;feed!K844,LARGE(INDEX(ISNUMBER(--MID(feed!K844,ROW($1:$19),1))*
ROW($1:$19),0),ROW($1:$19))+1,1)*10^ROW($1:$19)/10)</f>
        <v>4</v>
      </c>
      <c r="L1020">
        <f>SUMPRODUCT(MID(0&amp;feed!L844,LARGE(INDEX(ISNUMBER(--MID(feed!L844,ROW($1:$19),1))*
ROW($1:$19),0),ROW($1:$19))+1,1)*10^ROW($1:$19)/10)</f>
        <v>1</v>
      </c>
      <c r="M1020" t="str">
        <f>feed!M844</f>
        <v>Central Planning</v>
      </c>
      <c r="N1020">
        <f>SUMPRODUCT(MID(0&amp;feed!N844,LARGE(INDEX(ISNUMBER(--MID(feed!N844,ROW($1:$5),1))*
ROW($1:$5),0),ROW($1:$5))+1,1)*10^ROW($1:$5)/10)</f>
        <v>525</v>
      </c>
      <c r="O1020">
        <f>SUMPRODUCT(MID(0&amp;feed!O844,LARGE(INDEX(ISNUMBER(--MID(feed!O844,ROW($1:$5),1))*
ROW($1:$5),0),ROW($1:$5))+1,1)*10^ROW($1:$5)/10)</f>
        <v>174</v>
      </c>
      <c r="P1020" t="str">
        <f>feed!P844</f>
        <v>Untapped</v>
      </c>
      <c r="Q1020">
        <f>IF(P1020=0,40, IF(P1020="Depleted",0, IF(P1020="Near Depletion",10, IF(P1020="Plentiful",70, IF(P1020="Untapped",90,"Error")))))</f>
        <v>90</v>
      </c>
      <c r="R1020" t="str">
        <f>feed!Q844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feed!R844</f>
        <v>China</v>
      </c>
      <c r="U1020" t="str">
        <f>feed!S844</f>
        <v>Soviet Union</v>
      </c>
      <c r="V102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1020" t="str">
        <f>feed!U844</f>
        <v>http://blocgame.com/stats.php?id=59493</v>
      </c>
      <c r="X1020" s="4">
        <f>SUMPRODUCT(MID(0&amp;feed!V844,LARGE(INDEX(ISNUMBER(--MID(feed!V844,ROW($1:$5),1))*
ROW($1:$5),0),ROW($1:$5))+1,1)*10^ROW($1:$5)/10)</f>
        <v>0</v>
      </c>
      <c r="Y1020">
        <f>feed!W844</f>
        <v>0</v>
      </c>
      <c r="Z1020" s="4">
        <f>V1020-H1020*750-K1020*375-L1020*375</f>
        <v>17375</v>
      </c>
      <c r="AA1020" s="8">
        <f>V1020/N1020</f>
        <v>38.095238095238095</v>
      </c>
      <c r="AB1020" s="4">
        <f>N1020/6</f>
        <v>87.5</v>
      </c>
      <c r="AC1020" s="4">
        <f>V1020/6</f>
        <v>3333.3333333333335</v>
      </c>
    </row>
    <row r="1021" spans="1:29" x14ac:dyDescent="0.25">
      <c r="A1021" t="str">
        <f>feed!A831</f>
        <v>nbaworthy</v>
      </c>
      <c r="B1021" t="str">
        <f>feed!B831</f>
        <v>nbaworthy</v>
      </c>
      <c r="C1021">
        <f>feed!C831</f>
        <v>0</v>
      </c>
      <c r="D1021">
        <f>SUMPRODUCT(MID(0&amp;feed!D831,LARGE(INDEX(ISNUMBER(--MID(feed!D831,ROW($1:$19),1))*
ROW($1:$19),0),ROW($1:$19))+1,1)*10^ROW($1:$19)/10)</f>
        <v>4</v>
      </c>
      <c r="E1021">
        <f>SUMPRODUCT(MID(0&amp;feed!E831,LARGE(INDEX(ISNUMBER(--MID(feed!E831,ROW($1:$19),1))*
ROW($1:$19),0),ROW($1:$19))+1,1)*10^ROW($1:$19)/10)</f>
        <v>0</v>
      </c>
      <c r="F1021" t="str">
        <f>feed!F831</f>
        <v>First World War surplus</v>
      </c>
      <c r="G1021" t="str">
        <f>feed!G831</f>
        <v>Normal</v>
      </c>
      <c r="H1021">
        <f>SUMPRODUCT(MID(0&amp;feed!H831,LARGE(INDEX(ISNUMBER(--MID(feed!H831,ROW($1:$19),1))*
ROW($1:$19),0),ROW($1:$19))+1,1)*10^ROW($1:$19)/10)</f>
        <v>0</v>
      </c>
      <c r="I1021" t="str">
        <f>feed!I831</f>
        <v>Poor</v>
      </c>
      <c r="J1021">
        <f>SUMPRODUCT(MID(0&amp;feed!J831,LARGE(INDEX(ISNUMBER(--MID(feed!J831,ROW($1:$19),1))*
ROW($1:$19),0),ROW($1:$19))+1,1)*10^ROW($1:$19)/10)</f>
        <v>177</v>
      </c>
      <c r="K1021">
        <f>SUMPRODUCT(MID(0&amp;feed!K831,LARGE(INDEX(ISNUMBER(--MID(feed!K831,ROW($1:$19),1))*
ROW($1:$19),0),ROW($1:$19))+1,1)*10^ROW($1:$19)/10)</f>
        <v>2</v>
      </c>
      <c r="L1021">
        <f>SUMPRODUCT(MID(0&amp;feed!L831,LARGE(INDEX(ISNUMBER(--MID(feed!L831,ROW($1:$19),1))*
ROW($1:$19),0),ROW($1:$19))+1,1)*10^ROW($1:$19)/10)</f>
        <v>0</v>
      </c>
      <c r="M1021" t="str">
        <f>feed!M831</f>
        <v>Mixed Economy</v>
      </c>
      <c r="N1021">
        <f>SUMPRODUCT(MID(0&amp;feed!N831,LARGE(INDEX(ISNUMBER(--MID(feed!N831,ROW($1:$5),1))*
ROW($1:$5),0),ROW($1:$5))+1,1)*10^ROW($1:$5)/10)</f>
        <v>544</v>
      </c>
      <c r="O1021">
        <f>SUMPRODUCT(MID(0&amp;feed!O831,LARGE(INDEX(ISNUMBER(--MID(feed!O831,ROW($1:$5),1))*
ROW($1:$5),0),ROW($1:$5))+1,1)*10^ROW($1:$5)/10)</f>
        <v>0</v>
      </c>
      <c r="P1021" t="str">
        <f>feed!P831</f>
        <v>Untapped</v>
      </c>
      <c r="Q1021">
        <f>IF(P1021=0,40, IF(P1021="Depleted",0, IF(P1021="Near Depletion",10, IF(P1021="Plentiful",70, IF(P1021="Untapped",90,"Error")))))</f>
        <v>90</v>
      </c>
      <c r="R1021" t="str">
        <f>feed!Q831</f>
        <v>Mediocre</v>
      </c>
      <c r="S1021">
        <f>IF(R1021="None",0, IF(R1021="Meagre",1.5, IF(R1021="Small",3, IF(R1021="Mediocre",4.5, IF(R1021="Somewhat Large",6, IF(R1021="Large",7.5, IF(R1021="Powerful",9, IF(R1021="Very Powerful",10,"Error"))))))))</f>
        <v>4.5</v>
      </c>
      <c r="T1021" t="str">
        <f>feed!R831</f>
        <v>China</v>
      </c>
      <c r="U1021" t="str">
        <f>feed!S831</f>
        <v>Neutral</v>
      </c>
      <c r="V102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1021" t="str">
        <f>feed!U831</f>
        <v>http://blocgame.com/stats.php?id=64295</v>
      </c>
      <c r="X1021" s="4">
        <f>SUMPRODUCT(MID(0&amp;feed!V831,LARGE(INDEX(ISNUMBER(--MID(feed!V831,ROW($1:$5),1))*
ROW($1:$5),0),ROW($1:$5))+1,1)*10^ROW($1:$5)/10)</f>
        <v>0</v>
      </c>
      <c r="Y1021">
        <f>feed!W831</f>
        <v>0</v>
      </c>
      <c r="Z1021" s="4">
        <f>V1021-H1021*750-K1021*375-L1021*375</f>
        <v>19250</v>
      </c>
      <c r="AA1021" s="8">
        <f>V1021/N1021</f>
        <v>36.764705882352942</v>
      </c>
      <c r="AB1021" s="4">
        <f>N1021/6</f>
        <v>90.666666666666671</v>
      </c>
      <c r="AC1021" s="4">
        <f>V1021/6</f>
        <v>3333.3333333333335</v>
      </c>
    </row>
    <row r="1022" spans="1:29" hidden="1" x14ac:dyDescent="0.25">
      <c r="A1022" t="str">
        <f>feed!A1217</f>
        <v>TrumpInc</v>
      </c>
      <c r="B1022" t="str">
        <f>feed!B1217</f>
        <v>DawnaldTrump</v>
      </c>
      <c r="C1022">
        <f>feed!C1217</f>
        <v>0</v>
      </c>
      <c r="D1022">
        <f>SUMPRODUCT(MID(0&amp;feed!D1217,LARGE(INDEX(ISNUMBER(--MID(feed!D1217,ROW($1:$19),1))*
ROW($1:$19),0),ROW($1:$19))+1,1)*10^ROW($1:$19)/10)</f>
        <v>8</v>
      </c>
      <c r="E1022">
        <f>SUMPRODUCT(MID(0&amp;feed!E1217,LARGE(INDEX(ISNUMBER(--MID(feed!E1217,ROW($1:$19),1))*
ROW($1:$19),0),ROW($1:$19))+1,1)*10^ROW($1:$19)/10)</f>
        <v>0</v>
      </c>
      <c r="F1022" t="str">
        <f>feed!F1217</f>
        <v>First World War surplus</v>
      </c>
      <c r="G1022" t="str">
        <f>feed!G1217</f>
        <v>Questionable</v>
      </c>
      <c r="H1022">
        <f>SUMPRODUCT(MID(0&amp;feed!H1217,LARGE(INDEX(ISNUMBER(--MID(feed!H1217,ROW($1:$19),1))*
ROW($1:$19),0),ROW($1:$19))+1,1)*10^ROW($1:$19)/10)</f>
        <v>0</v>
      </c>
      <c r="I1022" t="str">
        <f>feed!I1217</f>
        <v>Elite</v>
      </c>
      <c r="J1022">
        <f>SUMPRODUCT(MID(0&amp;feed!J1217,LARGE(INDEX(ISNUMBER(--MID(feed!J1217,ROW($1:$19),1))*
ROW($1:$19),0),ROW($1:$19))+1,1)*10^ROW($1:$19)/10)</f>
        <v>39</v>
      </c>
      <c r="K1022">
        <f>SUMPRODUCT(MID(0&amp;feed!K1217,LARGE(INDEX(ISNUMBER(--MID(feed!K1217,ROW($1:$19),1))*
ROW($1:$19),0),ROW($1:$19))+1,1)*10^ROW($1:$19)/10)</f>
        <v>2</v>
      </c>
      <c r="L1022">
        <f>SUMPRODUCT(MID(0&amp;feed!L1217,LARGE(INDEX(ISNUMBER(--MID(feed!L1217,ROW($1:$19),1))*
ROW($1:$19),0),ROW($1:$19))+1,1)*10^ROW($1:$19)/10)</f>
        <v>0</v>
      </c>
      <c r="M1022" t="str">
        <f>feed!M1217</f>
        <v>Free Market</v>
      </c>
      <c r="N1022">
        <f>SUMPRODUCT(MID(0&amp;feed!N1217,LARGE(INDEX(ISNUMBER(--MID(feed!N1217,ROW($1:$5),1))*
ROW($1:$5),0),ROW($1:$5))+1,1)*10^ROW($1:$5)/10)</f>
        <v>272</v>
      </c>
      <c r="O1022">
        <f>SUMPRODUCT(MID(0&amp;feed!O1217,LARGE(INDEX(ISNUMBER(--MID(feed!O1217,ROW($1:$5),1))*
ROW($1:$5),0),ROW($1:$5))+1,1)*10^ROW($1:$5)/10)</f>
        <v>0</v>
      </c>
      <c r="P1022" t="str">
        <f>feed!P1217</f>
        <v>Untapped</v>
      </c>
      <c r="Q1022">
        <f>IF(P1022=0,40, IF(P1022="Depleted",0, IF(P1022="Near Depletion",10, IF(P1022="Plentiful",70, IF(P1022="Untapped",90,"Error")))))</f>
        <v>90</v>
      </c>
      <c r="R1022" t="str">
        <f>feed!Q1217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feed!R1217</f>
        <v>Caribbean</v>
      </c>
      <c r="U1022" t="str">
        <f>feed!S1217</f>
        <v>United States</v>
      </c>
      <c r="V1022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16172</v>
      </c>
      <c r="W1022" t="str">
        <f>feed!U1217</f>
        <v>http://blocgame.com/stats.php?id=65661</v>
      </c>
      <c r="X1022" s="4">
        <f>SUMPRODUCT(MID(0&amp;feed!V1217,LARGE(INDEX(ISNUMBER(--MID(feed!V1217,ROW($1:$5),1))*
ROW($1:$5),0),ROW($1:$5))+1,1)*10^ROW($1:$5)/10)</f>
        <v>0</v>
      </c>
      <c r="Y1022">
        <f>feed!W1217</f>
        <v>0</v>
      </c>
      <c r="Z1022" s="4">
        <f>V1022-H1022*750-K1022*375-L1022*375</f>
        <v>15422</v>
      </c>
      <c r="AA1022" s="8">
        <f>V1022/N1022</f>
        <v>59.455882352941174</v>
      </c>
      <c r="AB1022" s="4">
        <f>N1022/6</f>
        <v>45.333333333333336</v>
      </c>
      <c r="AC1022" s="4">
        <f>V1022/6</f>
        <v>2695.3333333333335</v>
      </c>
    </row>
    <row r="1023" spans="1:29" hidden="1" x14ac:dyDescent="0.25">
      <c r="A1023" t="str">
        <f>feed!A602</f>
        <v>Travland</v>
      </c>
      <c r="B1023" t="str">
        <f>feed!B602</f>
        <v>Jon Cruz el grande</v>
      </c>
      <c r="C1023" t="str">
        <f>feed!C602</f>
        <v>O.N.S.S.</v>
      </c>
      <c r="D1023">
        <f>SUMPRODUCT(MID(0&amp;feed!D602,LARGE(INDEX(ISNUMBER(--MID(feed!D602,ROW($1:$19),1))*
ROW($1:$19),0),ROW($1:$19))+1,1)*10^ROW($1:$19)/10)</f>
        <v>25</v>
      </c>
      <c r="E1023">
        <f>SUMPRODUCT(MID(0&amp;feed!E602,LARGE(INDEX(ISNUMBER(--MID(feed!E602,ROW($1:$19),1))*
ROW($1:$19),0),ROW($1:$19))+1,1)*10^ROW($1:$19)/10)</f>
        <v>0</v>
      </c>
      <c r="F1023" t="str">
        <f>feed!F602</f>
        <v>First World War surplus</v>
      </c>
      <c r="G1023" t="str">
        <f>feed!G602</f>
        <v>Gandhi-like</v>
      </c>
      <c r="H1023">
        <f>SUMPRODUCT(MID(0&amp;feed!H602,LARGE(INDEX(ISNUMBER(--MID(feed!H602,ROW($1:$19),1))*
ROW($1:$19),0),ROW($1:$19))+1,1)*10^ROW($1:$19)/10)</f>
        <v>0</v>
      </c>
      <c r="I1023" t="str">
        <f>feed!I602</f>
        <v>Good</v>
      </c>
      <c r="J1023">
        <f>SUMPRODUCT(MID(0&amp;feed!J602,LARGE(INDEX(ISNUMBER(--MID(feed!J602,ROW($1:$19),1))*
ROW($1:$19),0),ROW($1:$19))+1,1)*10^ROW($1:$19)/10)</f>
        <v>39</v>
      </c>
      <c r="K1023">
        <f>SUMPRODUCT(MID(0&amp;feed!K602,LARGE(INDEX(ISNUMBER(--MID(feed!K602,ROW($1:$19),1))*
ROW($1:$19),0),ROW($1:$19))+1,1)*10^ROW($1:$19)/10)</f>
        <v>8</v>
      </c>
      <c r="L1023">
        <f>SUMPRODUCT(MID(0&amp;feed!L602,LARGE(INDEX(ISNUMBER(--MID(feed!L602,ROW($1:$19),1))*
ROW($1:$19),0),ROW($1:$19))+1,1)*10^ROW($1:$19)/10)</f>
        <v>5</v>
      </c>
      <c r="M1023" t="str">
        <f>feed!M602</f>
        <v>Central Planning</v>
      </c>
      <c r="N1023">
        <f>SUMPRODUCT(MID(0&amp;feed!N602,LARGE(INDEX(ISNUMBER(--MID(feed!N602,ROW($1:$5),1))*
ROW($1:$5),0),ROW($1:$5))+1,1)*10^ROW($1:$5)/10)</f>
        <v>997</v>
      </c>
      <c r="O1023">
        <f>SUMPRODUCT(MID(0&amp;feed!O602,LARGE(INDEX(ISNUMBER(--MID(feed!O602,ROW($1:$5),1))*
ROW($1:$5),0),ROW($1:$5))+1,1)*10^ROW($1:$5)/10)</f>
        <v>445</v>
      </c>
      <c r="P1023" t="str">
        <f>feed!P602</f>
        <v>Untapped</v>
      </c>
      <c r="Q1023">
        <f>IF(P1023=0,40, IF(P1023="Depleted",0, IF(P1023="Near Depletion",10, IF(P1023="Plentiful",70, IF(P1023="Untapped",90,"Error")))))</f>
        <v>90</v>
      </c>
      <c r="R1023" t="str">
        <f>feed!Q602</f>
        <v>Mediocre</v>
      </c>
      <c r="S1023">
        <f>IF(R1023="None",0, IF(R1023="Meagre",1.5, IF(R1023="Small",3, IF(R1023="Mediocre",4.5, IF(R1023="Somewhat Large",6, IF(R1023="Large",7.5, IF(R1023="Powerful",9, IF(R1023="Very Powerful",10,"Error"))))))))</f>
        <v>4.5</v>
      </c>
      <c r="T1023" t="str">
        <f>feed!R602</f>
        <v>Mesoamerica</v>
      </c>
      <c r="U1023" t="str">
        <f>feed!S602</f>
        <v>Soviet Union</v>
      </c>
      <c r="V1023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24421</v>
      </c>
      <c r="W1023" t="str">
        <f>feed!U602</f>
        <v>http://blocgame.com/stats.php?id=65087</v>
      </c>
      <c r="X1023" s="4">
        <f>SUMPRODUCT(MID(0&amp;feed!V602,LARGE(INDEX(ISNUMBER(--MID(feed!V602,ROW($1:$5),1))*
ROW($1:$5),0),ROW($1:$5))+1,1)*10^ROW($1:$5)/10)</f>
        <v>0</v>
      </c>
      <c r="Y1023">
        <f>feed!W602</f>
        <v>0</v>
      </c>
      <c r="Z1023" s="4">
        <f>V1023-H1023*750-K1023*375-L1023*375</f>
        <v>19546</v>
      </c>
      <c r="AA1023" s="8">
        <f>V1023/N1023</f>
        <v>24.494483450351055</v>
      </c>
      <c r="AB1023" s="4">
        <f>N1023/6</f>
        <v>166.16666666666666</v>
      </c>
      <c r="AC1023" s="4">
        <f>V1023/6</f>
        <v>4070.1666666666665</v>
      </c>
    </row>
    <row r="1024" spans="1:29" hidden="1" x14ac:dyDescent="0.25">
      <c r="A1024" t="str">
        <f>feed!A384</f>
        <v>fotamorgana</v>
      </c>
      <c r="B1024" t="str">
        <f>feed!B384</f>
        <v>nadim</v>
      </c>
      <c r="C1024">
        <f>feed!C384</f>
        <v>0</v>
      </c>
      <c r="D1024">
        <f>SUMPRODUCT(MID(0&amp;feed!D384,LARGE(INDEX(ISNUMBER(--MID(feed!D384,ROW($1:$19),1))*
ROW($1:$19),0),ROW($1:$19))+1,1)*10^ROW($1:$19)/10)</f>
        <v>7</v>
      </c>
      <c r="E1024">
        <f>SUMPRODUCT(MID(0&amp;feed!E384,LARGE(INDEX(ISNUMBER(--MID(feed!E384,ROW($1:$19),1))*
ROW($1:$19),0),ROW($1:$19))+1,1)*10^ROW($1:$19)/10)</f>
        <v>0</v>
      </c>
      <c r="F1024" t="str">
        <f>feed!F384</f>
        <v>Second World War surplus</v>
      </c>
      <c r="G1024" t="str">
        <f>feed!G384</f>
        <v>Nice</v>
      </c>
      <c r="H1024">
        <f>SUMPRODUCT(MID(0&amp;feed!H384,LARGE(INDEX(ISNUMBER(--MID(feed!H384,ROW($1:$19),1))*
ROW($1:$19),0),ROW($1:$19))+1,1)*10^ROW($1:$19)/10)</f>
        <v>0</v>
      </c>
      <c r="I1024" t="str">
        <f>feed!I384</f>
        <v>Undisciplined Rabble</v>
      </c>
      <c r="J1024">
        <f>SUMPRODUCT(MID(0&amp;feed!J384,LARGE(INDEX(ISNUMBER(--MID(feed!J384,ROW($1:$19),1))*
ROW($1:$19),0),ROW($1:$19))+1,1)*10^ROW($1:$19)/10)</f>
        <v>39</v>
      </c>
      <c r="K1024">
        <f>SUMPRODUCT(MID(0&amp;feed!K384,LARGE(INDEX(ISNUMBER(--MID(feed!K384,ROW($1:$19),1))*
ROW($1:$19),0),ROW($1:$19))+1,1)*10^ROW($1:$19)/10)</f>
        <v>2</v>
      </c>
      <c r="L1024">
        <f>SUMPRODUCT(MID(0&amp;feed!L384,LARGE(INDEX(ISNUMBER(--MID(feed!L384,ROW($1:$19),1))*
ROW($1:$19),0),ROW($1:$19))+1,1)*10^ROW($1:$19)/10)</f>
        <v>3</v>
      </c>
      <c r="M1024" t="str">
        <f>feed!M384</f>
        <v>Mixed Economy</v>
      </c>
      <c r="N1024">
        <f>SUMPRODUCT(MID(0&amp;feed!N384,LARGE(INDEX(ISNUMBER(--MID(feed!N384,ROW($1:$5),1))*
ROW($1:$5),0),ROW($1:$5))+1,1)*10^ROW($1:$5)/10)</f>
        <v>1708</v>
      </c>
      <c r="O1024">
        <f>SUMPRODUCT(MID(0&amp;feed!O384,LARGE(INDEX(ISNUMBER(--MID(feed!O384,ROW($1:$5),1))*
ROW($1:$5),0),ROW($1:$5))+1,1)*10^ROW($1:$5)/10)</f>
        <v>3</v>
      </c>
      <c r="P1024" t="str">
        <f>feed!P384</f>
        <v>Untapped</v>
      </c>
      <c r="Q1024">
        <f>IF(P1024=0,40, IF(P1024="Depleted",0, IF(P1024="Near Depletion",10, IF(P1024="Plentiful",70, IF(P1024="Untapped",90,"Error")))))</f>
        <v>90</v>
      </c>
      <c r="R1024" t="str">
        <f>feed!Q384</f>
        <v>Meagre</v>
      </c>
      <c r="S1024">
        <f>IF(R1024="None",0, IF(R1024="Meagre",1.5, IF(R1024="Small",3, IF(R1024="Mediocre",4.5, IF(R1024="Somewhat Large",6, IF(R1024="Large",7.5, IF(R1024="Powerful",9, IF(R1024="Very Powerful",10,"Error"))))))))</f>
        <v>1.5</v>
      </c>
      <c r="T1024" t="str">
        <f>feed!R384</f>
        <v>East Indies</v>
      </c>
      <c r="U1024" t="str">
        <f>feed!S384</f>
        <v>Neutral</v>
      </c>
      <c r="V102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1910</v>
      </c>
      <c r="W1024" t="str">
        <f>feed!U384</f>
        <v>http://blocgame.com/stats.php?id=62833</v>
      </c>
      <c r="X1024" s="4">
        <f>SUMPRODUCT(MID(0&amp;feed!V384,LARGE(INDEX(ISNUMBER(--MID(feed!V384,ROW($1:$5),1))*
ROW($1:$5),0),ROW($1:$5))+1,1)*10^ROW($1:$5)/10)</f>
        <v>0</v>
      </c>
      <c r="Y1024">
        <f>feed!W384</f>
        <v>0</v>
      </c>
      <c r="Z1024" s="4">
        <f>V1024-H1024*750-K1024*375-L1024*375</f>
        <v>35</v>
      </c>
      <c r="AA1024" s="8">
        <f>V1024/N1024</f>
        <v>1.1182669789227166</v>
      </c>
      <c r="AB1024" s="4">
        <f>N1024/6</f>
        <v>284.66666666666669</v>
      </c>
      <c r="AC1024" s="4">
        <f>V1024/6</f>
        <v>318.33333333333331</v>
      </c>
    </row>
    <row r="1025" spans="1:29" hidden="1" x14ac:dyDescent="0.25">
      <c r="A1025" t="str">
        <f>feed!A1115</f>
        <v>ZeroFounder</v>
      </c>
      <c r="B1025" t="str">
        <f>feed!B1115</f>
        <v>ZeroBlack</v>
      </c>
      <c r="C1025">
        <f>feed!C1115</f>
        <v>0</v>
      </c>
      <c r="D1025">
        <f>SUMPRODUCT(MID(0&amp;feed!D1115,LARGE(INDEX(ISNUMBER(--MID(feed!D1115,ROW($1:$19),1))*
ROW($1:$19),0),ROW($1:$19))+1,1)*10^ROW($1:$19)/10)</f>
        <v>30</v>
      </c>
      <c r="E1025">
        <f>SUMPRODUCT(MID(0&amp;feed!E1115,LARGE(INDEX(ISNUMBER(--MID(feed!E1115,ROW($1:$19),1))*
ROW($1:$19),0),ROW($1:$19))+1,1)*10^ROW($1:$19)/10)</f>
        <v>0</v>
      </c>
      <c r="F1025" t="str">
        <f>feed!F1115</f>
        <v>First World War surplus</v>
      </c>
      <c r="G1025" t="str">
        <f>feed!G1115</f>
        <v>Good</v>
      </c>
      <c r="H1025">
        <f>SUMPRODUCT(MID(0&amp;feed!H1115,LARGE(INDEX(ISNUMBER(--MID(feed!H1115,ROW($1:$19),1))*
ROW($1:$19),0),ROW($1:$19))+1,1)*10^ROW($1:$19)/10)</f>
        <v>0</v>
      </c>
      <c r="I1025" t="str">
        <f>feed!I1115</f>
        <v>Elite</v>
      </c>
      <c r="J1025">
        <f>SUMPRODUCT(MID(0&amp;feed!J1115,LARGE(INDEX(ISNUMBER(--MID(feed!J1115,ROW($1:$19),1))*
ROW($1:$19),0),ROW($1:$19))+1,1)*10^ROW($1:$19)/10)</f>
        <v>38</v>
      </c>
      <c r="K1025">
        <f>SUMPRODUCT(MID(0&amp;feed!K1115,LARGE(INDEX(ISNUMBER(--MID(feed!K1115,ROW($1:$19),1))*
ROW($1:$19),0),ROW($1:$19))+1,1)*10^ROW($1:$19)/10)</f>
        <v>2</v>
      </c>
      <c r="L1025">
        <f>SUMPRODUCT(MID(0&amp;feed!L1115,LARGE(INDEX(ISNUMBER(--MID(feed!L1115,ROW($1:$19),1))*
ROW($1:$19),0),ROW($1:$19))+1,1)*10^ROW($1:$19)/10)</f>
        <v>0</v>
      </c>
      <c r="M1025" t="str">
        <f>feed!M1115</f>
        <v>Mixed Economy</v>
      </c>
      <c r="N1025">
        <f>SUMPRODUCT(MID(0&amp;feed!N1115,LARGE(INDEX(ISNUMBER(--MID(feed!N1115,ROW($1:$5),1))*
ROW($1:$5),0),ROW($1:$5))+1,1)*10^ROW($1:$5)/10)</f>
        <v>314</v>
      </c>
      <c r="O1025">
        <f>SUMPRODUCT(MID(0&amp;feed!O1115,LARGE(INDEX(ISNUMBER(--MID(feed!O1115,ROW($1:$5),1))*
ROW($1:$5),0),ROW($1:$5))+1,1)*10^ROW($1:$5)/10)</f>
        <v>0</v>
      </c>
      <c r="P1025" t="str">
        <f>feed!P1115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feed!Q1115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feed!R1115</f>
        <v>East Indies</v>
      </c>
      <c r="U1025" t="str">
        <f>feed!S1115</f>
        <v>Neutral</v>
      </c>
      <c r="V102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025" t="str">
        <f>feed!U1115</f>
        <v>http://blocgame.com/stats.php?id=61984</v>
      </c>
      <c r="X1025" s="4">
        <f>SUMPRODUCT(MID(0&amp;feed!V1115,LARGE(INDEX(ISNUMBER(--MID(feed!V1115,ROW($1:$5),1))*
ROW($1:$5),0),ROW($1:$5))+1,1)*10^ROW($1:$5)/10)</f>
        <v>0</v>
      </c>
      <c r="Y1025">
        <f>feed!W1115</f>
        <v>0</v>
      </c>
      <c r="Z1025" s="4">
        <f>V1025-H1025*750-K1025*375-L1025*375</f>
        <v>19250</v>
      </c>
      <c r="AA1025" s="8">
        <f>V1025/N1025</f>
        <v>63.694267515923563</v>
      </c>
      <c r="AB1025" s="4">
        <f>N1025/6</f>
        <v>52.333333333333336</v>
      </c>
      <c r="AC1025" s="4">
        <f>V1025/6</f>
        <v>3333.3333333333335</v>
      </c>
    </row>
    <row r="1026" spans="1:29" hidden="1" x14ac:dyDescent="0.25">
      <c r="A1026" t="str">
        <f>feed!A1091</f>
        <v>Barishmacht</v>
      </c>
      <c r="B1026" t="str">
        <f>feed!B1091</f>
        <v>Zenvue</v>
      </c>
      <c r="C1026">
        <f>feed!C1091</f>
        <v>0</v>
      </c>
      <c r="D1026">
        <f>SUMPRODUCT(MID(0&amp;feed!D1091,LARGE(INDEX(ISNUMBER(--MID(feed!D1091,ROW($1:$19),1))*
ROW($1:$19),0),ROW($1:$19))+1,1)*10^ROW($1:$19)/10)</f>
        <v>25</v>
      </c>
      <c r="E1026">
        <f>SUMPRODUCT(MID(0&amp;feed!E1091,LARGE(INDEX(ISNUMBER(--MID(feed!E1091,ROW($1:$19),1))*
ROW($1:$19),0),ROW($1:$19))+1,1)*10^ROW($1:$19)/10)</f>
        <v>0</v>
      </c>
      <c r="F1026" t="str">
        <f>feed!F1091</f>
        <v>First World War surplus</v>
      </c>
      <c r="G1026" t="str">
        <f>feed!G1091</f>
        <v>Good</v>
      </c>
      <c r="H1026">
        <f>SUMPRODUCT(MID(0&amp;feed!H1091,LARGE(INDEX(ISNUMBER(--MID(feed!H1091,ROW($1:$19),1))*
ROW($1:$19),0),ROW($1:$19))+1,1)*10^ROW($1:$19)/10)</f>
        <v>0</v>
      </c>
      <c r="I1026" t="str">
        <f>feed!I1091</f>
        <v>Elite</v>
      </c>
      <c r="J1026">
        <f>SUMPRODUCT(MID(0&amp;feed!J1091,LARGE(INDEX(ISNUMBER(--MID(feed!J1091,ROW($1:$19),1))*
ROW($1:$19),0),ROW($1:$19))+1,1)*10^ROW($1:$19)/10)</f>
        <v>38</v>
      </c>
      <c r="K1026">
        <f>SUMPRODUCT(MID(0&amp;feed!K1091,LARGE(INDEX(ISNUMBER(--MID(feed!K1091,ROW($1:$19),1))*
ROW($1:$19),0),ROW($1:$19))+1,1)*10^ROW($1:$19)/10)</f>
        <v>2</v>
      </c>
      <c r="L1026">
        <f>SUMPRODUCT(MID(0&amp;feed!L1091,LARGE(INDEX(ISNUMBER(--MID(feed!L1091,ROW($1:$19),1))*
ROW($1:$19),0),ROW($1:$19))+1,1)*10^ROW($1:$19)/10)</f>
        <v>0</v>
      </c>
      <c r="M1026" t="str">
        <f>feed!M1091</f>
        <v>Mixed Economy</v>
      </c>
      <c r="N1026">
        <f>SUMPRODUCT(MID(0&amp;feed!N1091,LARGE(INDEX(ISNUMBER(--MID(feed!N1091,ROW($1:$5),1))*
ROW($1:$5),0),ROW($1:$5))+1,1)*10^ROW($1:$5)/10)</f>
        <v>320</v>
      </c>
      <c r="O1026">
        <f>SUMPRODUCT(MID(0&amp;feed!O1091,LARGE(INDEX(ISNUMBER(--MID(feed!O1091,ROW($1:$5),1))*
ROW($1:$5),0),ROW($1:$5))+1,1)*10^ROW($1:$5)/10)</f>
        <v>0</v>
      </c>
      <c r="P1026" t="str">
        <f>feed!P1091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feed!Q1091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feed!R1091</f>
        <v>Mesopotamia</v>
      </c>
      <c r="U1026" t="str">
        <f>feed!S1091</f>
        <v>Neutral</v>
      </c>
      <c r="V1026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26" t="str">
        <f>feed!U1091</f>
        <v>http://blocgame.com/stats.php?id=61174</v>
      </c>
      <c r="X1026" s="4">
        <f>SUMPRODUCT(MID(0&amp;feed!V1091,LARGE(INDEX(ISNUMBER(--MID(feed!V1091,ROW($1:$5),1))*
ROW($1:$5),0),ROW($1:$5))+1,1)*10^ROW($1:$5)/10)</f>
        <v>0</v>
      </c>
      <c r="Y1026">
        <f>feed!W1091</f>
        <v>0</v>
      </c>
      <c r="Z1026" s="4">
        <f>V1026-H1026*750-K1026*375-L1026*375</f>
        <v>19250</v>
      </c>
      <c r="AA1026" s="8">
        <f>V1026/N1026</f>
        <v>62.5</v>
      </c>
      <c r="AB1026" s="4">
        <f>N1026/6</f>
        <v>53.333333333333336</v>
      </c>
      <c r="AC1026" s="4">
        <f>V1026/6</f>
        <v>3333.3333333333335</v>
      </c>
    </row>
    <row r="1027" spans="1:29" x14ac:dyDescent="0.25">
      <c r="A1027" t="str">
        <f>feed!A994</f>
        <v>Ashwington</v>
      </c>
      <c r="B1027" t="str">
        <f>feed!B994</f>
        <v>sumitbarua34</v>
      </c>
      <c r="C1027" t="str">
        <f>feed!C994</f>
        <v>Allied Asia</v>
      </c>
      <c r="D1027">
        <f>SUMPRODUCT(MID(0&amp;feed!D994,LARGE(INDEX(ISNUMBER(--MID(feed!D994,ROW($1:$19),1))*
ROW($1:$19),0),ROW($1:$19))+1,1)*10^ROW($1:$19)/10)</f>
        <v>21</v>
      </c>
      <c r="E1027">
        <f>SUMPRODUCT(MID(0&amp;feed!E994,LARGE(INDEX(ISNUMBER(--MID(feed!E994,ROW($1:$19),1))*
ROW($1:$19),0),ROW($1:$19))+1,1)*10^ROW($1:$19)/10)</f>
        <v>0</v>
      </c>
      <c r="F1027" t="str">
        <f>feed!F994</f>
        <v>First World War surplus</v>
      </c>
      <c r="G1027" t="str">
        <f>feed!G994</f>
        <v>Angelic</v>
      </c>
      <c r="H1027">
        <f>SUMPRODUCT(MID(0&amp;feed!H994,LARGE(INDEX(ISNUMBER(--MID(feed!H994,ROW($1:$19),1))*
ROW($1:$19),0),ROW($1:$19))+1,1)*10^ROW($1:$19)/10)</f>
        <v>0</v>
      </c>
      <c r="I1027" t="str">
        <f>feed!I994</f>
        <v>Good</v>
      </c>
      <c r="J1027">
        <f>SUMPRODUCT(MID(0&amp;feed!J994,LARGE(INDEX(ISNUMBER(--MID(feed!J994,ROW($1:$19),1))*
ROW($1:$19),0),ROW($1:$19))+1,1)*10^ROW($1:$19)/10)</f>
        <v>71</v>
      </c>
      <c r="K1027">
        <f>SUMPRODUCT(MID(0&amp;feed!K994,LARGE(INDEX(ISNUMBER(--MID(feed!K994,ROW($1:$19),1))*
ROW($1:$19),0),ROW($1:$19))+1,1)*10^ROW($1:$19)/10)</f>
        <v>2</v>
      </c>
      <c r="L1027">
        <f>SUMPRODUCT(MID(0&amp;feed!L994,LARGE(INDEX(ISNUMBER(--MID(feed!L994,ROW($1:$19),1))*
ROW($1:$19),0),ROW($1:$19))+1,1)*10^ROW($1:$19)/10)</f>
        <v>0</v>
      </c>
      <c r="M1027" t="str">
        <f>feed!M994</f>
        <v>Mixed Economy</v>
      </c>
      <c r="N1027">
        <f>SUMPRODUCT(MID(0&amp;feed!N994,LARGE(INDEX(ISNUMBER(--MID(feed!N994,ROW($1:$5),1))*
ROW($1:$5),0),ROW($1:$5))+1,1)*10^ROW($1:$5)/10)</f>
        <v>366</v>
      </c>
      <c r="O1027">
        <f>SUMPRODUCT(MID(0&amp;feed!O994,LARGE(INDEX(ISNUMBER(--MID(feed!O994,ROW($1:$5),1))*
ROW($1:$5),0),ROW($1:$5))+1,1)*10^ROW($1:$5)/10)</f>
        <v>450</v>
      </c>
      <c r="P1027" t="str">
        <f>feed!P994</f>
        <v>Untapped</v>
      </c>
      <c r="Q1027">
        <f>IF(P1027=0,40, IF(P1027="Depleted",0, IF(P1027="Near Depletion",10, IF(P1027="Plentiful",70, IF(P1027="Untapped",90,"Error")))))</f>
        <v>90</v>
      </c>
      <c r="R1027" t="str">
        <f>feed!Q994</f>
        <v>Meagre</v>
      </c>
      <c r="S1027">
        <f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feed!R994</f>
        <v>The Subcontinent</v>
      </c>
      <c r="U1027" t="str">
        <f>feed!S994</f>
        <v>Neutral</v>
      </c>
      <c r="V1027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19900</v>
      </c>
      <c r="W1027" t="str">
        <f>feed!U994</f>
        <v>http://blocgame.com/stats.php?id=65263</v>
      </c>
      <c r="X1027" s="4">
        <f>SUMPRODUCT(MID(0&amp;feed!V994,LARGE(INDEX(ISNUMBER(--MID(feed!V994,ROW($1:$5),1))*
ROW($1:$5),0),ROW($1:$5))+1,1)*10^ROW($1:$5)/10)</f>
        <v>0</v>
      </c>
      <c r="Y1027">
        <f>feed!W994</f>
        <v>0</v>
      </c>
      <c r="Z1027" s="4">
        <f>V1027-H1027*750-K1027*375-L1027*375</f>
        <v>19150</v>
      </c>
      <c r="AA1027" s="8">
        <f>V1027/N1027</f>
        <v>54.37158469945355</v>
      </c>
      <c r="AB1027" s="4">
        <f>N1027/6</f>
        <v>61</v>
      </c>
      <c r="AC1027" s="4">
        <f>V1027/6</f>
        <v>3316.6666666666665</v>
      </c>
    </row>
    <row r="1028" spans="1:29" hidden="1" x14ac:dyDescent="0.25">
      <c r="A1028" t="str">
        <f>feed!A1111</f>
        <v>Mbemba</v>
      </c>
      <c r="B1028" t="str">
        <f>feed!B1111</f>
        <v>zaqatarian</v>
      </c>
      <c r="C1028">
        <f>feed!C1111</f>
        <v>0</v>
      </c>
      <c r="D1028">
        <f>SUMPRODUCT(MID(0&amp;feed!D1111,LARGE(INDEX(ISNUMBER(--MID(feed!D1111,ROW($1:$19),1))*
ROW($1:$19),0),ROW($1:$19))+1,1)*10^ROW($1:$19)/10)</f>
        <v>20</v>
      </c>
      <c r="E1028">
        <f>SUMPRODUCT(MID(0&amp;feed!E1111,LARGE(INDEX(ISNUMBER(--MID(feed!E1111,ROW($1:$19),1))*
ROW($1:$19),0),ROW($1:$19))+1,1)*10^ROW($1:$19)/10)</f>
        <v>0</v>
      </c>
      <c r="F1028" t="str">
        <f>feed!F1111</f>
        <v>Finest of the 19th century</v>
      </c>
      <c r="G1028" t="str">
        <f>feed!G1111</f>
        <v>Good</v>
      </c>
      <c r="H1028">
        <f>SUMPRODUCT(MID(0&amp;feed!H1111,LARGE(INDEX(ISNUMBER(--MID(feed!H1111,ROW($1:$19),1))*
ROW($1:$19),0),ROW($1:$19))+1,1)*10^ROW($1:$19)/10)</f>
        <v>0</v>
      </c>
      <c r="I1028" t="str">
        <f>feed!I1111</f>
        <v>Standard</v>
      </c>
      <c r="J1028">
        <f>SUMPRODUCT(MID(0&amp;feed!J1111,LARGE(INDEX(ISNUMBER(--MID(feed!J1111,ROW($1:$19),1))*
ROW($1:$19),0),ROW($1:$19))+1,1)*10^ROW($1:$19)/10)</f>
        <v>37</v>
      </c>
      <c r="K1028">
        <f>SUMPRODUCT(MID(0&amp;feed!K1111,LARGE(INDEX(ISNUMBER(--MID(feed!K1111,ROW($1:$19),1))*
ROW($1:$19),0),ROW($1:$19))+1,1)*10^ROW($1:$19)/10)</f>
        <v>2</v>
      </c>
      <c r="L1028">
        <f>SUMPRODUCT(MID(0&amp;feed!L1111,LARGE(INDEX(ISNUMBER(--MID(feed!L1111,ROW($1:$19),1))*
ROW($1:$19),0),ROW($1:$19))+1,1)*10^ROW($1:$19)/10)</f>
        <v>0</v>
      </c>
      <c r="M1028" t="str">
        <f>feed!M1111</f>
        <v>Mixed Economy</v>
      </c>
      <c r="N1028">
        <f>SUMPRODUCT(MID(0&amp;feed!N1111,LARGE(INDEX(ISNUMBER(--MID(feed!N1111,ROW($1:$5),1))*
ROW($1:$5),0),ROW($1:$5))+1,1)*10^ROW($1:$5)/10)</f>
        <v>315</v>
      </c>
      <c r="O1028">
        <f>SUMPRODUCT(MID(0&amp;feed!O1111,LARGE(INDEX(ISNUMBER(--MID(feed!O1111,ROW($1:$5),1))*
ROW($1:$5),0),ROW($1:$5))+1,1)*10^ROW($1:$5)/10)</f>
        <v>0</v>
      </c>
      <c r="P1028" t="str">
        <f>feed!P1111</f>
        <v>Untapped</v>
      </c>
      <c r="Q1028">
        <f>IF(P1028=0,40, IF(P1028="Depleted",0, IF(P1028="Near Depletion",10, IF(P1028="Plentiful",70, IF(P1028="Untapped",90,"Error")))))</f>
        <v>90</v>
      </c>
      <c r="R1028" t="str">
        <f>feed!Q1111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feed!R1111</f>
        <v>Congo</v>
      </c>
      <c r="U1028" t="str">
        <f>feed!S1111</f>
        <v>Neutral</v>
      </c>
      <c r="V1028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028" t="str">
        <f>feed!U1111</f>
        <v>http://blocgame.com/stats.php?id=65682</v>
      </c>
      <c r="X1028" s="4">
        <f>SUMPRODUCT(MID(0&amp;feed!V1111,LARGE(INDEX(ISNUMBER(--MID(feed!V1111,ROW($1:$5),1))*
ROW($1:$5),0),ROW($1:$5))+1,1)*10^ROW($1:$5)/10)</f>
        <v>0</v>
      </c>
      <c r="Y1028">
        <f>feed!W1111</f>
        <v>0</v>
      </c>
      <c r="Z1028" s="4">
        <f>V1028-H1028*750-K1028*375-L1028*375</f>
        <v>19250</v>
      </c>
      <c r="AA1028" s="8">
        <f>V1028/N1028</f>
        <v>63.492063492063494</v>
      </c>
      <c r="AB1028" s="4">
        <f>N1028/6</f>
        <v>52.5</v>
      </c>
      <c r="AC1028" s="4">
        <f>V1028/6</f>
        <v>3333.3333333333335</v>
      </c>
    </row>
    <row r="1029" spans="1:29" hidden="1" x14ac:dyDescent="0.25">
      <c r="A1029" t="str">
        <f>feed!A807</f>
        <v>Miribia</v>
      </c>
      <c r="B1029" t="str">
        <f>feed!B807</f>
        <v>trowaphoenix</v>
      </c>
      <c r="C1029" t="str">
        <f>feed!C807</f>
        <v>TweetyJer Empire</v>
      </c>
      <c r="D1029">
        <f>SUMPRODUCT(MID(0&amp;feed!D807,LARGE(INDEX(ISNUMBER(--MID(feed!D807,ROW($1:$19),1))*
ROW($1:$19),0),ROW($1:$19))+1,1)*10^ROW($1:$19)/10)</f>
        <v>20</v>
      </c>
      <c r="E1029">
        <f>SUMPRODUCT(MID(0&amp;feed!E807,LARGE(INDEX(ISNUMBER(--MID(feed!E807,ROW($1:$19),1))*
ROW($1:$19),0),ROW($1:$19))+1,1)*10^ROW($1:$19)/10)</f>
        <v>0</v>
      </c>
      <c r="F1029" t="str">
        <f>feed!F807</f>
        <v>First World War surplus</v>
      </c>
      <c r="G1029" t="str">
        <f>feed!G807</f>
        <v>Gandhi-like</v>
      </c>
      <c r="H1029">
        <f>SUMPRODUCT(MID(0&amp;feed!H807,LARGE(INDEX(ISNUMBER(--MID(feed!H807,ROW($1:$19),1))*
ROW($1:$19),0),ROW($1:$19))+1,1)*10^ROW($1:$19)/10)</f>
        <v>0</v>
      </c>
      <c r="I1029" t="str">
        <f>feed!I807</f>
        <v>Poor</v>
      </c>
      <c r="J1029">
        <f>SUMPRODUCT(MID(0&amp;feed!J807,LARGE(INDEX(ISNUMBER(--MID(feed!J807,ROW($1:$19),1))*
ROW($1:$19),0),ROW($1:$19))+1,1)*10^ROW($1:$19)/10)</f>
        <v>36</v>
      </c>
      <c r="K1029">
        <f>SUMPRODUCT(MID(0&amp;feed!K807,LARGE(INDEX(ISNUMBER(--MID(feed!K807,ROW($1:$19),1))*
ROW($1:$19),0),ROW($1:$19))+1,1)*10^ROW($1:$19)/10)</f>
        <v>2</v>
      </c>
      <c r="L1029">
        <f>SUMPRODUCT(MID(0&amp;feed!L807,LARGE(INDEX(ISNUMBER(--MID(feed!L807,ROW($1:$19),1))*
ROW($1:$19),0),ROW($1:$19))+1,1)*10^ROW($1:$19)/10)</f>
        <v>2</v>
      </c>
      <c r="M1029" t="str">
        <f>feed!M807</f>
        <v>Central Planning</v>
      </c>
      <c r="N1029">
        <f>SUMPRODUCT(MID(0&amp;feed!N807,LARGE(INDEX(ISNUMBER(--MID(feed!N807,ROW($1:$5),1))*
ROW($1:$5),0),ROW($1:$5))+1,1)*10^ROW($1:$5)/10)</f>
        <v>587</v>
      </c>
      <c r="O1029">
        <f>SUMPRODUCT(MID(0&amp;feed!O807,LARGE(INDEX(ISNUMBER(--MID(feed!O807,ROW($1:$5),1))*
ROW($1:$5),0),ROW($1:$5))+1,1)*10^ROW($1:$5)/10)</f>
        <v>285</v>
      </c>
      <c r="P1029" t="str">
        <f>feed!P807</f>
        <v>Untapped</v>
      </c>
      <c r="Q1029">
        <f>IF(P1029=0,40, IF(P1029="Depleted",0, IF(P1029="Near Depletion",10, IF(P1029="Plentiful",70, IF(P1029="Untapped",90,"Error")))))</f>
        <v>90</v>
      </c>
      <c r="R1029" t="str">
        <f>feed!Q807</f>
        <v>Small</v>
      </c>
      <c r="S1029">
        <f>IF(R1029="None",0, IF(R1029="Meagre",1.5, IF(R1029="Small",3, IF(R1029="Mediocre",4.5, IF(R1029="Somewhat Large",6, IF(R1029="Large",7.5, IF(R1029="Powerful",9, IF(R1029="Very Powerful",10,"Error"))))))))</f>
        <v>3</v>
      </c>
      <c r="T1029" t="str">
        <f>feed!R807</f>
        <v>Mesoamerica</v>
      </c>
      <c r="U1029" t="str">
        <f>feed!S807</f>
        <v>Neutral</v>
      </c>
      <c r="V1029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1029" t="str">
        <f>feed!U807</f>
        <v>http://blocgame.com/stats.php?id=54560</v>
      </c>
      <c r="X1029" s="4">
        <f>SUMPRODUCT(MID(0&amp;feed!V807,LARGE(INDEX(ISNUMBER(--MID(feed!V807,ROW($1:$5),1))*
ROW($1:$5),0),ROW($1:$5))+1,1)*10^ROW($1:$5)/10)</f>
        <v>0</v>
      </c>
      <c r="Y1029">
        <f>feed!W807</f>
        <v>0</v>
      </c>
      <c r="Z1029" s="4">
        <f>V1029-H1029*750-K1029*375-L1029*375</f>
        <v>18500</v>
      </c>
      <c r="AA1029" s="8">
        <f>V1029/N1029</f>
        <v>34.071550255536629</v>
      </c>
      <c r="AB1029" s="4">
        <f>N1029/6</f>
        <v>97.833333333333329</v>
      </c>
      <c r="AC1029" s="4">
        <f>V1029/6</f>
        <v>3333.3333333333335</v>
      </c>
    </row>
    <row r="1030" spans="1:29" hidden="1" x14ac:dyDescent="0.25">
      <c r="A1030" t="str">
        <f>feed!A455</f>
        <v>Fanboys</v>
      </c>
      <c r="B1030" t="str">
        <f>feed!B455</f>
        <v>Steve Jobs</v>
      </c>
      <c r="C1030" t="str">
        <f>feed!C455</f>
        <v>Socialist Arab Union</v>
      </c>
      <c r="D1030">
        <f>SUMPRODUCT(MID(0&amp;feed!D455,LARGE(INDEX(ISNUMBER(--MID(feed!D455,ROW($1:$19),1))*
ROW($1:$19),0),ROW($1:$19))+1,1)*10^ROW($1:$19)/10)</f>
        <v>16</v>
      </c>
      <c r="E1030">
        <f>SUMPRODUCT(MID(0&amp;feed!E455,LARGE(INDEX(ISNUMBER(--MID(feed!E455,ROW($1:$19),1))*
ROW($1:$19),0),ROW($1:$19))+1,1)*10^ROW($1:$19)/10)</f>
        <v>0</v>
      </c>
      <c r="F1030" t="str">
        <f>feed!F455</f>
        <v>Second World War surplus</v>
      </c>
      <c r="G1030" t="str">
        <f>feed!G455</f>
        <v>Gandhi-like</v>
      </c>
      <c r="H1030">
        <f>SUMPRODUCT(MID(0&amp;feed!H455,LARGE(INDEX(ISNUMBER(--MID(feed!H455,ROW($1:$19),1))*
ROW($1:$19),0),ROW($1:$19))+1,1)*10^ROW($1:$19)/10)</f>
        <v>0</v>
      </c>
      <c r="I1030" t="str">
        <f>feed!I455</f>
        <v>Undisciplined Rabble</v>
      </c>
      <c r="J1030">
        <f>SUMPRODUCT(MID(0&amp;feed!J455,LARGE(INDEX(ISNUMBER(--MID(feed!J455,ROW($1:$19),1))*
ROW($1:$19),0),ROW($1:$19))+1,1)*10^ROW($1:$19)/10)</f>
        <v>36</v>
      </c>
      <c r="K1030">
        <f>SUMPRODUCT(MID(0&amp;feed!K455,LARGE(INDEX(ISNUMBER(--MID(feed!K455,ROW($1:$19),1))*
ROW($1:$19),0),ROW($1:$19))+1,1)*10^ROW($1:$19)/10)</f>
        <v>9</v>
      </c>
      <c r="L1030">
        <f>SUMPRODUCT(MID(0&amp;feed!L455,LARGE(INDEX(ISNUMBER(--MID(feed!L455,ROW($1:$19),1))*
ROW($1:$19),0),ROW($1:$19))+1,1)*10^ROW($1:$19)/10)</f>
        <v>7</v>
      </c>
      <c r="M1030" t="str">
        <f>feed!M455</f>
        <v>Central Planning</v>
      </c>
      <c r="N1030">
        <f>SUMPRODUCT(MID(0&amp;feed!N455,LARGE(INDEX(ISNUMBER(--MID(feed!N455,ROW($1:$5),1))*
ROW($1:$5),0),ROW($1:$5))+1,1)*10^ROW($1:$5)/10)</f>
        <v>1450</v>
      </c>
      <c r="O1030">
        <f>SUMPRODUCT(MID(0&amp;feed!O455,LARGE(INDEX(ISNUMBER(--MID(feed!O455,ROW($1:$5),1))*
ROW($1:$5),0),ROW($1:$5))+1,1)*10^ROW($1:$5)/10)</f>
        <v>918</v>
      </c>
      <c r="P1030" t="str">
        <f>feed!P455</f>
        <v>Untapped</v>
      </c>
      <c r="Q1030">
        <f>IF(P1030=0,40, IF(P1030="Depleted",0, IF(P1030="Near Depletion",10, IF(P1030="Plentiful",70, IF(P1030="Untapped",90,"Error")))))</f>
        <v>90</v>
      </c>
      <c r="R1030" t="str">
        <f>feed!Q455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feed!R455</f>
        <v>Egypt</v>
      </c>
      <c r="U1030" t="str">
        <f>feed!S455</f>
        <v>Soviet Union</v>
      </c>
      <c r="V1030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11345</v>
      </c>
      <c r="W1030" t="str">
        <f>feed!U455</f>
        <v>http://blocgame.com/stats.php?id=64178</v>
      </c>
      <c r="X1030" s="4">
        <f>SUMPRODUCT(MID(0&amp;feed!V455,LARGE(INDEX(ISNUMBER(--MID(feed!V455,ROW($1:$5),1))*
ROW($1:$5),0),ROW($1:$5))+1,1)*10^ROW($1:$5)/10)</f>
        <v>0</v>
      </c>
      <c r="Y1030">
        <f>feed!W455</f>
        <v>0</v>
      </c>
      <c r="Z1030" s="4">
        <f>V1030-H1030*750-K1030*375-L1030*375</f>
        <v>5345</v>
      </c>
      <c r="AA1030" s="8">
        <f>V1030/N1030</f>
        <v>7.8241379310344827</v>
      </c>
      <c r="AB1030" s="4">
        <f>N1030/6</f>
        <v>241.66666666666666</v>
      </c>
      <c r="AC1030" s="4">
        <f>V1030/6</f>
        <v>1890.8333333333333</v>
      </c>
    </row>
    <row r="1031" spans="1:29" x14ac:dyDescent="0.25">
      <c r="A1031" t="str">
        <f>feed!A1086</f>
        <v>Doomsfire</v>
      </c>
      <c r="B1031" t="str">
        <f>feed!B1086</f>
        <v>TheBreeze2109</v>
      </c>
      <c r="C1031">
        <f>feed!C1086</f>
        <v>0</v>
      </c>
      <c r="D1031">
        <f>SUMPRODUCT(MID(0&amp;feed!D1086,LARGE(INDEX(ISNUMBER(--MID(feed!D1086,ROW($1:$19),1))*
ROW($1:$19),0),ROW($1:$19))+1,1)*10^ROW($1:$19)/10)</f>
        <v>17</v>
      </c>
      <c r="E1031">
        <f>SUMPRODUCT(MID(0&amp;feed!E1086,LARGE(INDEX(ISNUMBER(--MID(feed!E1086,ROW($1:$19),1))*
ROW($1:$19),0),ROW($1:$19))+1,1)*10^ROW($1:$19)/10)</f>
        <v>0</v>
      </c>
      <c r="F1031" t="str">
        <f>feed!F1086</f>
        <v>First World War surplus</v>
      </c>
      <c r="G1031" t="str">
        <f>feed!G1086</f>
        <v>Questionable</v>
      </c>
      <c r="H1031">
        <f>SUMPRODUCT(MID(0&amp;feed!H1086,LARGE(INDEX(ISNUMBER(--MID(feed!H1086,ROW($1:$19),1))*
ROW($1:$19),0),ROW($1:$19))+1,1)*10^ROW($1:$19)/10)</f>
        <v>0</v>
      </c>
      <c r="I1031" t="str">
        <f>feed!I1086</f>
        <v>Standard</v>
      </c>
      <c r="J1031">
        <f>SUMPRODUCT(MID(0&amp;feed!J1086,LARGE(INDEX(ISNUMBER(--MID(feed!J1086,ROW($1:$19),1))*
ROW($1:$19),0),ROW($1:$19))+1,1)*10^ROW($1:$19)/10)</f>
        <v>16</v>
      </c>
      <c r="K1031">
        <f>SUMPRODUCT(MID(0&amp;feed!K1086,LARGE(INDEX(ISNUMBER(--MID(feed!K1086,ROW($1:$19),1))*
ROW($1:$19),0),ROW($1:$19))+1,1)*10^ROW($1:$19)/10)</f>
        <v>2</v>
      </c>
      <c r="L1031">
        <f>SUMPRODUCT(MID(0&amp;feed!L1086,LARGE(INDEX(ISNUMBER(--MID(feed!L1086,ROW($1:$19),1))*
ROW($1:$19),0),ROW($1:$19))+1,1)*10^ROW($1:$19)/10)</f>
        <v>2</v>
      </c>
      <c r="M1031" t="str">
        <f>feed!M1086</f>
        <v>Free Market</v>
      </c>
      <c r="N1031">
        <f>SUMPRODUCT(MID(0&amp;feed!N1086,LARGE(INDEX(ISNUMBER(--MID(feed!N1086,ROW($1:$5),1))*
ROW($1:$5),0),ROW($1:$5))+1,1)*10^ROW($1:$5)/10)</f>
        <v>322</v>
      </c>
      <c r="O1031">
        <f>SUMPRODUCT(MID(0&amp;feed!O1086,LARGE(INDEX(ISNUMBER(--MID(feed!O1086,ROW($1:$5),1))*
ROW($1:$5),0),ROW($1:$5))+1,1)*10^ROW($1:$5)/10)</f>
        <v>0</v>
      </c>
      <c r="P1031" t="str">
        <f>feed!P1086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feed!Q1086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feed!R1086</f>
        <v>The Subcontinent</v>
      </c>
      <c r="U1031" t="str">
        <f>feed!S1086</f>
        <v>Soviet Union</v>
      </c>
      <c r="V1031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19800</v>
      </c>
      <c r="W1031" t="str">
        <f>feed!U1086</f>
        <v>http://blocgame.com/stats.php?id=65656</v>
      </c>
      <c r="X1031" s="4">
        <f>SUMPRODUCT(MID(0&amp;feed!V1086,LARGE(INDEX(ISNUMBER(--MID(feed!V1086,ROW($1:$5),1))*
ROW($1:$5),0),ROW($1:$5))+1,1)*10^ROW($1:$5)/10)</f>
        <v>0</v>
      </c>
      <c r="Y1031">
        <f>feed!W1086</f>
        <v>0</v>
      </c>
      <c r="Z1031" s="4">
        <f>V1031-H1031*750-K1031*375-L1031*375</f>
        <v>18300</v>
      </c>
      <c r="AA1031" s="8">
        <f>V1031/N1031</f>
        <v>61.490683229813662</v>
      </c>
      <c r="AB1031" s="4">
        <f>N1031/6</f>
        <v>53.666666666666664</v>
      </c>
      <c r="AC1031" s="4">
        <f>V1031/6</f>
        <v>3300</v>
      </c>
    </row>
    <row r="1032" spans="1:29" hidden="1" x14ac:dyDescent="0.25">
      <c r="A1032" t="str">
        <f>feed!A543</f>
        <v>jongos</v>
      </c>
      <c r="B1032" t="str">
        <f>feed!B543</f>
        <v>barros</v>
      </c>
      <c r="C1032">
        <f>feed!C543</f>
        <v>0</v>
      </c>
      <c r="D1032">
        <f>SUMPRODUCT(MID(0&amp;feed!D543,LARGE(INDEX(ISNUMBER(--MID(feed!D543,ROW($1:$19),1))*
ROW($1:$19),0),ROW($1:$19))+1,1)*10^ROW($1:$19)/10)</f>
        <v>1</v>
      </c>
      <c r="E1032">
        <f>SUMPRODUCT(MID(0&amp;feed!E543,LARGE(INDEX(ISNUMBER(--MID(feed!E543,ROW($1:$19),1))*
ROW($1:$19),0),ROW($1:$19))+1,1)*10^ROW($1:$19)/10)</f>
        <v>0</v>
      </c>
      <c r="F1032" t="str">
        <f>feed!F543</f>
        <v>Second World War surplus</v>
      </c>
      <c r="G1032" t="str">
        <f>feed!G543</f>
        <v>Good</v>
      </c>
      <c r="H1032">
        <f>SUMPRODUCT(MID(0&amp;feed!H543,LARGE(INDEX(ISNUMBER(--MID(feed!H543,ROW($1:$19),1))*
ROW($1:$19),0),ROW($1:$19))+1,1)*10^ROW($1:$19)/10)</f>
        <v>0</v>
      </c>
      <c r="I1032" t="str">
        <f>feed!I543</f>
        <v>Undisciplined Rabble</v>
      </c>
      <c r="J1032">
        <f>SUMPRODUCT(MID(0&amp;feed!J543,LARGE(INDEX(ISNUMBER(--MID(feed!J543,ROW($1:$19),1))*
ROW($1:$19),0),ROW($1:$19))+1,1)*10^ROW($1:$19)/10)</f>
        <v>34</v>
      </c>
      <c r="K1032">
        <f>SUMPRODUCT(MID(0&amp;feed!K543,LARGE(INDEX(ISNUMBER(--MID(feed!K543,ROW($1:$19),1))*
ROW($1:$19),0),ROW($1:$19))+1,1)*10^ROW($1:$19)/10)</f>
        <v>1</v>
      </c>
      <c r="L1032">
        <f>SUMPRODUCT(MID(0&amp;feed!L543,LARGE(INDEX(ISNUMBER(--MID(feed!L543,ROW($1:$19),1))*
ROW($1:$19),0),ROW($1:$19))+1,1)*10^ROW($1:$19)/10)</f>
        <v>1</v>
      </c>
      <c r="M1032" t="str">
        <f>feed!M543</f>
        <v>Mixed Economy</v>
      </c>
      <c r="N1032">
        <f>SUMPRODUCT(MID(0&amp;feed!N543,LARGE(INDEX(ISNUMBER(--MID(feed!N543,ROW($1:$5),1))*
ROW($1:$5),0),ROW($1:$5))+1,1)*10^ROW($1:$5)/10)</f>
        <v>1151</v>
      </c>
      <c r="O1032">
        <f>SUMPRODUCT(MID(0&amp;feed!O543,LARGE(INDEX(ISNUMBER(--MID(feed!O543,ROW($1:$5),1))*
ROW($1:$5),0),ROW($1:$5))+1,1)*10^ROW($1:$5)/10)</f>
        <v>1</v>
      </c>
      <c r="P1032" t="str">
        <f>feed!P543</f>
        <v>Untapped</v>
      </c>
      <c r="Q1032">
        <f>IF(P1032=0,40, IF(P1032="Depleted",0, IF(P1032="Near Depletion",10, IF(P1032="Plentiful",70, IF(P1032="Untapped",90,"Error")))))</f>
        <v>90</v>
      </c>
      <c r="R1032" t="str">
        <f>feed!Q543</f>
        <v>Small</v>
      </c>
      <c r="S1032">
        <f>IF(R1032="None",0, IF(R1032="Meagre",1.5, IF(R1032="Small",3, IF(R1032="Mediocre",4.5, IF(R1032="Somewhat Large",6, IF(R1032="Large",7.5, IF(R1032="Powerful",9, IF(R1032="Very Powerful",10,"Error"))))))))</f>
        <v>3</v>
      </c>
      <c r="T1032" t="str">
        <f>feed!R543</f>
        <v>East Indies</v>
      </c>
      <c r="U1032" t="str">
        <f>feed!S543</f>
        <v>Neutral</v>
      </c>
      <c r="V1032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1002</v>
      </c>
      <c r="W1032" t="str">
        <f>feed!U543</f>
        <v>http://blocgame.com/stats.php?id=61892</v>
      </c>
      <c r="X1032" s="4">
        <f>SUMPRODUCT(MID(0&amp;feed!V543,LARGE(INDEX(ISNUMBER(--MID(feed!V543,ROW($1:$5),1))*
ROW($1:$5),0),ROW($1:$5))+1,1)*10^ROW($1:$5)/10)</f>
        <v>0</v>
      </c>
      <c r="Y1032">
        <f>feed!W543</f>
        <v>0</v>
      </c>
      <c r="Z1032" s="4">
        <f>V1032-H1032*750-K1032*375-L1032*375</f>
        <v>252</v>
      </c>
      <c r="AA1032" s="8">
        <f>V1032/N1032</f>
        <v>0.87054735013032147</v>
      </c>
      <c r="AB1032" s="4">
        <f>N1032/6</f>
        <v>191.83333333333334</v>
      </c>
      <c r="AC1032" s="4">
        <f>V1032/6</f>
        <v>167</v>
      </c>
    </row>
    <row r="1033" spans="1:29" hidden="1" x14ac:dyDescent="0.25">
      <c r="A1033" t="str">
        <f>feed!A768</f>
        <v>Tendong</v>
      </c>
      <c r="B1033" t="str">
        <f>feed!B768</f>
        <v>kijang</v>
      </c>
      <c r="C1033">
        <f>feed!C768</f>
        <v>0</v>
      </c>
      <c r="D1033">
        <f>SUMPRODUCT(MID(0&amp;feed!D768,LARGE(INDEX(ISNUMBER(--MID(feed!D768,ROW($1:$19),1))*
ROW($1:$19),0),ROW($1:$19))+1,1)*10^ROW($1:$19)/10)</f>
        <v>3</v>
      </c>
      <c r="E1033">
        <f>SUMPRODUCT(MID(0&amp;feed!E768,LARGE(INDEX(ISNUMBER(--MID(feed!E768,ROW($1:$19),1))*
ROW($1:$19),0),ROW($1:$19))+1,1)*10^ROW($1:$19)/10)</f>
        <v>0</v>
      </c>
      <c r="F1033" t="str">
        <f>feed!F768</f>
        <v>First World War surplus</v>
      </c>
      <c r="G1033" t="str">
        <f>feed!G768</f>
        <v>Questionable</v>
      </c>
      <c r="H1033">
        <f>SUMPRODUCT(MID(0&amp;feed!H768,LARGE(INDEX(ISNUMBER(--MID(feed!H768,ROW($1:$19),1))*
ROW($1:$19),0),ROW($1:$19))+1,1)*10^ROW($1:$19)/10)</f>
        <v>0</v>
      </c>
      <c r="I1033" t="str">
        <f>feed!I768</f>
        <v>Undisciplined Rabble</v>
      </c>
      <c r="J1033">
        <f>SUMPRODUCT(MID(0&amp;feed!J768,LARGE(INDEX(ISNUMBER(--MID(feed!J768,ROW($1:$19),1))*
ROW($1:$19),0),ROW($1:$19))+1,1)*10^ROW($1:$19)/10)</f>
        <v>34</v>
      </c>
      <c r="K1033">
        <f>SUMPRODUCT(MID(0&amp;feed!K768,LARGE(INDEX(ISNUMBER(--MID(feed!K768,ROW($1:$19),1))*
ROW($1:$19),0),ROW($1:$19))+1,1)*10^ROW($1:$19)/10)</f>
        <v>0</v>
      </c>
      <c r="L1033">
        <f>SUMPRODUCT(MID(0&amp;feed!L768,LARGE(INDEX(ISNUMBER(--MID(feed!L768,ROW($1:$19),1))*
ROW($1:$19),0),ROW($1:$19))+1,1)*10^ROW($1:$19)/10)</f>
        <v>0</v>
      </c>
      <c r="M1033" t="str">
        <f>feed!M768</f>
        <v>Mixed Economy</v>
      </c>
      <c r="N1033">
        <f>SUMPRODUCT(MID(0&amp;feed!N768,LARGE(INDEX(ISNUMBER(--MID(feed!N768,ROW($1:$5),1))*
ROW($1:$5),0),ROW($1:$5))+1,1)*10^ROW($1:$5)/10)</f>
        <v>662</v>
      </c>
      <c r="O1033">
        <f>SUMPRODUCT(MID(0&amp;feed!O768,LARGE(INDEX(ISNUMBER(--MID(feed!O768,ROW($1:$5),1))*
ROW($1:$5),0),ROW($1:$5))+1,1)*10^ROW($1:$5)/10)</f>
        <v>0</v>
      </c>
      <c r="P1033" t="str">
        <f>feed!P768</f>
        <v>Untapped</v>
      </c>
      <c r="Q1033">
        <f>IF(P1033=0,40, IF(P1033="Depleted",0, IF(P1033="Near Depletion",10, IF(P1033="Plentiful",70, IF(P1033="Untapped",90,"Error")))))</f>
        <v>90</v>
      </c>
      <c r="R1033" t="str">
        <f>feed!Q768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feed!R768</f>
        <v>Pacific Rim</v>
      </c>
      <c r="U1033" t="str">
        <f>feed!S768</f>
        <v>Neutral</v>
      </c>
      <c r="V1033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210</v>
      </c>
      <c r="W1033" t="str">
        <f>feed!U768</f>
        <v>http://blocgame.com/stats.php?id=62178</v>
      </c>
      <c r="X1033" s="4">
        <f>SUMPRODUCT(MID(0&amp;feed!V768,LARGE(INDEX(ISNUMBER(--MID(feed!V768,ROW($1:$5),1))*
ROW($1:$5),0),ROW($1:$5))+1,1)*10^ROW($1:$5)/10)</f>
        <v>0</v>
      </c>
      <c r="Y1033">
        <f>feed!W768</f>
        <v>0</v>
      </c>
      <c r="Z1033" s="4">
        <f>V1033-H1033*750-K1033*375-L1033*375</f>
        <v>210</v>
      </c>
      <c r="AA1033" s="8">
        <f>V1033/N1033</f>
        <v>0.31722054380664655</v>
      </c>
      <c r="AB1033" s="4">
        <f>N1033/6</f>
        <v>110.33333333333333</v>
      </c>
      <c r="AC1033" s="4">
        <f>V1033/6</f>
        <v>35</v>
      </c>
    </row>
    <row r="1034" spans="1:29" x14ac:dyDescent="0.25">
      <c r="A1034" t="str">
        <f>feed!A999</f>
        <v>CBLRUPL</v>
      </c>
      <c r="B1034" t="str">
        <f>feed!B999</f>
        <v>wladwo</v>
      </c>
      <c r="C1034" t="str">
        <f>feed!C999</f>
        <v>Warsaw Pact</v>
      </c>
      <c r="D1034">
        <f>SUMPRODUCT(MID(0&amp;feed!D999,LARGE(INDEX(ISNUMBER(--MID(feed!D999,ROW($1:$19),1))*
ROW($1:$19),0),ROW($1:$19))+1,1)*10^ROW($1:$19)/10)</f>
        <v>10</v>
      </c>
      <c r="E1034">
        <f>SUMPRODUCT(MID(0&amp;feed!E999,LARGE(INDEX(ISNUMBER(--MID(feed!E999,ROW($1:$19),1))*
ROW($1:$19),0),ROW($1:$19))+1,1)*10^ROW($1:$19)/10)</f>
        <v>0</v>
      </c>
      <c r="F1034" t="str">
        <f>feed!F999</f>
        <v>Finest of the 19th century</v>
      </c>
      <c r="G1034" t="str">
        <f>feed!G999</f>
        <v>Gandhi-like</v>
      </c>
      <c r="H1034">
        <f>SUMPRODUCT(MID(0&amp;feed!H999,LARGE(INDEX(ISNUMBER(--MID(feed!H999,ROW($1:$19),1))*
ROW($1:$19),0),ROW($1:$19))+1,1)*10^ROW($1:$19)/10)</f>
        <v>0</v>
      </c>
      <c r="I1034" t="str">
        <f>feed!I999</f>
        <v>Poor</v>
      </c>
      <c r="J1034">
        <f>SUMPRODUCT(MID(0&amp;feed!J999,LARGE(INDEX(ISNUMBER(--MID(feed!J999,ROW($1:$19),1))*
ROW($1:$19),0),ROW($1:$19))+1,1)*10^ROW($1:$19)/10)</f>
        <v>5</v>
      </c>
      <c r="K1034">
        <f>SUMPRODUCT(MID(0&amp;feed!K999,LARGE(INDEX(ISNUMBER(--MID(feed!K999,ROW($1:$19),1))*
ROW($1:$19),0),ROW($1:$19))+1,1)*10^ROW($1:$19)/10)</f>
        <v>5</v>
      </c>
      <c r="L1034">
        <f>SUMPRODUCT(MID(0&amp;feed!L999,LARGE(INDEX(ISNUMBER(--MID(feed!L999,ROW($1:$19),1))*
ROW($1:$19),0),ROW($1:$19))+1,1)*10^ROW($1:$19)/10)</f>
        <v>1</v>
      </c>
      <c r="M1034" t="str">
        <f>feed!M999</f>
        <v>Central Planning</v>
      </c>
      <c r="N1034">
        <f>SUMPRODUCT(MID(0&amp;feed!N999,LARGE(INDEX(ISNUMBER(--MID(feed!N999,ROW($1:$5),1))*
ROW($1:$5),0),ROW($1:$5))+1,1)*10^ROW($1:$5)/10)</f>
        <v>363</v>
      </c>
      <c r="O1034">
        <f>SUMPRODUCT(MID(0&amp;feed!O999,LARGE(INDEX(ISNUMBER(--MID(feed!O999,ROW($1:$5),1))*
ROW($1:$5),0),ROW($1:$5))+1,1)*10^ROW($1:$5)/10)</f>
        <v>1</v>
      </c>
      <c r="P1034" t="str">
        <f>feed!P999</f>
        <v>Untapped</v>
      </c>
      <c r="Q1034">
        <f>IF(P1034=0,40, IF(P1034="Depleted",0, IF(P1034="Near Depletion",10, IF(P1034="Plentiful",70, IF(P1034="Untapped",90,"Error")))))</f>
        <v>90</v>
      </c>
      <c r="R1034" t="str">
        <f>feed!Q999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feed!R999</f>
        <v>China</v>
      </c>
      <c r="U1034" t="str">
        <f>feed!S999</f>
        <v>Soviet Union</v>
      </c>
      <c r="V1034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19800</v>
      </c>
      <c r="W1034" t="str">
        <f>feed!U999</f>
        <v>http://blocgame.com/stats.php?id=65434</v>
      </c>
      <c r="X1034" s="4">
        <f>SUMPRODUCT(MID(0&amp;feed!V999,LARGE(INDEX(ISNUMBER(--MID(feed!V999,ROW($1:$5),1))*
ROW($1:$5),0),ROW($1:$5))+1,1)*10^ROW($1:$5)/10)</f>
        <v>0</v>
      </c>
      <c r="Y1034">
        <f>feed!W999</f>
        <v>0</v>
      </c>
      <c r="Z1034" s="4">
        <f>V1034-H1034*750-K1034*375-L1034*375</f>
        <v>17550</v>
      </c>
      <c r="AA1034" s="8">
        <f>V1034/N1034</f>
        <v>54.545454545454547</v>
      </c>
      <c r="AB1034" s="4">
        <f>N1034/6</f>
        <v>60.5</v>
      </c>
      <c r="AC1034" s="4">
        <f>V1034/6</f>
        <v>3300</v>
      </c>
    </row>
    <row r="1035" spans="1:29" hidden="1" x14ac:dyDescent="0.25">
      <c r="A1035" t="str">
        <f>feed!A483</f>
        <v>Androzia</v>
      </c>
      <c r="B1035" t="str">
        <f>feed!B483</f>
        <v>Androz</v>
      </c>
      <c r="C1035" t="str">
        <f>feed!C483</f>
        <v>Celestial Beingsï¿½</v>
      </c>
      <c r="D1035">
        <f>SUMPRODUCT(MID(0&amp;feed!D483,LARGE(INDEX(ISNUMBER(--MID(feed!D483,ROW($1:$19),1))*
ROW($1:$19),0),ROW($1:$19))+1,1)*10^ROW($1:$19)/10)</f>
        <v>3</v>
      </c>
      <c r="E1035">
        <f>SUMPRODUCT(MID(0&amp;feed!E483,LARGE(INDEX(ISNUMBER(--MID(feed!E483,ROW($1:$19),1))*
ROW($1:$19),0),ROW($1:$19))+1,1)*10^ROW($1:$19)/10)</f>
        <v>0</v>
      </c>
      <c r="F1035" t="str">
        <f>feed!F483</f>
        <v>Second World War surplus</v>
      </c>
      <c r="G1035" t="str">
        <f>feed!G483</f>
        <v>Mad Dog</v>
      </c>
      <c r="H1035">
        <f>SUMPRODUCT(MID(0&amp;feed!H483,LARGE(INDEX(ISNUMBER(--MID(feed!H483,ROW($1:$19),1))*
ROW($1:$19),0),ROW($1:$19))+1,1)*10^ROW($1:$19)/10)</f>
        <v>0</v>
      </c>
      <c r="I1035" t="str">
        <f>feed!I483</f>
        <v>Undisciplined Rabble</v>
      </c>
      <c r="J1035">
        <f>SUMPRODUCT(MID(0&amp;feed!J483,LARGE(INDEX(ISNUMBER(--MID(feed!J483,ROW($1:$19),1))*
ROW($1:$19),0),ROW($1:$19))+1,1)*10^ROW($1:$19)/10)</f>
        <v>30</v>
      </c>
      <c r="K1035">
        <f>SUMPRODUCT(MID(0&amp;feed!K483,LARGE(INDEX(ISNUMBER(--MID(feed!K483,ROW($1:$19),1))*
ROW($1:$19),0),ROW($1:$19))+1,1)*10^ROW($1:$19)/10)</f>
        <v>8</v>
      </c>
      <c r="L1035">
        <f>SUMPRODUCT(MID(0&amp;feed!L483,LARGE(INDEX(ISNUMBER(--MID(feed!L483,ROW($1:$19),1))*
ROW($1:$19),0),ROW($1:$19))+1,1)*10^ROW($1:$19)/10)</f>
        <v>7</v>
      </c>
      <c r="M1035" t="str">
        <f>feed!M483</f>
        <v>Central Planning</v>
      </c>
      <c r="N1035">
        <f>SUMPRODUCT(MID(0&amp;feed!N483,LARGE(INDEX(ISNUMBER(--MID(feed!N483,ROW($1:$5),1))*
ROW($1:$5),0),ROW($1:$5))+1,1)*10^ROW($1:$5)/10)</f>
        <v>1341</v>
      </c>
      <c r="O1035">
        <f>SUMPRODUCT(MID(0&amp;feed!O483,LARGE(INDEX(ISNUMBER(--MID(feed!O483,ROW($1:$5),1))*
ROW($1:$5),0),ROW($1:$5))+1,1)*10^ROW($1:$5)/10)</f>
        <v>2908</v>
      </c>
      <c r="P1035" t="str">
        <f>feed!P483</f>
        <v>Near Depletion</v>
      </c>
      <c r="Q1035">
        <f>IF(P1035=0,40, IF(P1035="Depleted",0, IF(P1035="Near Depletion",10, IF(P1035="Plentiful",70, IF(P1035="Untapped",90,"Error")))))</f>
        <v>10</v>
      </c>
      <c r="R1035" t="str">
        <f>feed!Q483</f>
        <v>Small</v>
      </c>
      <c r="S1035">
        <f>IF(R1035="None",0, IF(R1035="Meagre",1.5, IF(R1035="Small",3, IF(R1035="Mediocre",4.5, IF(R1035="Somewhat Large",6, IF(R1035="Large",7.5, IF(R1035="Powerful",9, IF(R1035="Very Powerful",10,"Error"))))))))</f>
        <v>3</v>
      </c>
      <c r="T1035" t="str">
        <f>feed!R483</f>
        <v>Atlas</v>
      </c>
      <c r="U1035" t="str">
        <f>feed!S483</f>
        <v>Soviet Union</v>
      </c>
      <c r="V1035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14340</v>
      </c>
      <c r="W1035" t="str">
        <f>feed!U483</f>
        <v>http://blocgame.com/stats.php?id=61584</v>
      </c>
      <c r="X1035" s="4">
        <f>SUMPRODUCT(MID(0&amp;feed!V483,LARGE(INDEX(ISNUMBER(--MID(feed!V483,ROW($1:$5),1))*
ROW($1:$5),0),ROW($1:$5))+1,1)*10^ROW($1:$5)/10)</f>
        <v>0</v>
      </c>
      <c r="Y1035">
        <f>feed!W483</f>
        <v>0</v>
      </c>
      <c r="Z1035" s="4">
        <f>V1035-H1035*750-K1035*375-L1035*375</f>
        <v>8715</v>
      </c>
      <c r="AA1035" s="8">
        <f>V1035/N1035</f>
        <v>10.693512304250559</v>
      </c>
      <c r="AB1035" s="4">
        <f>N1035/6</f>
        <v>223.5</v>
      </c>
      <c r="AC1035" s="4">
        <f>V1035/6</f>
        <v>2390</v>
      </c>
    </row>
    <row r="1036" spans="1:29" hidden="1" x14ac:dyDescent="0.25">
      <c r="A1036" t="str">
        <f>feed!A481</f>
        <v>bulipliisia</v>
      </c>
      <c r="B1036" t="str">
        <f>feed!B481</f>
        <v>wolfman955</v>
      </c>
      <c r="C1036" t="str">
        <f>feed!C481</f>
        <v>buliplisa stone age</v>
      </c>
      <c r="D1036">
        <f>SUMPRODUCT(MID(0&amp;feed!D481,LARGE(INDEX(ISNUMBER(--MID(feed!D481,ROW($1:$19),1))*
ROW($1:$19),0),ROW($1:$19))+1,1)*10^ROW($1:$19)/10)</f>
        <v>14</v>
      </c>
      <c r="E1036">
        <f>SUMPRODUCT(MID(0&amp;feed!E481,LARGE(INDEX(ISNUMBER(--MID(feed!E481,ROW($1:$19),1))*
ROW($1:$19),0),ROW($1:$19))+1,1)*10^ROW($1:$19)/10)</f>
        <v>0</v>
      </c>
      <c r="F1036" t="str">
        <f>feed!F481</f>
        <v>Second World War surplus</v>
      </c>
      <c r="G1036" t="str">
        <f>feed!G481</f>
        <v>Normal</v>
      </c>
      <c r="H1036">
        <f>SUMPRODUCT(MID(0&amp;feed!H481,LARGE(INDEX(ISNUMBER(--MID(feed!H481,ROW($1:$19),1))*
ROW($1:$19),0),ROW($1:$19))+1,1)*10^ROW($1:$19)/10)</f>
        <v>0</v>
      </c>
      <c r="I1036" t="str">
        <f>feed!I481</f>
        <v>Poor</v>
      </c>
      <c r="J1036">
        <f>SUMPRODUCT(MID(0&amp;feed!J481,LARGE(INDEX(ISNUMBER(--MID(feed!J481,ROW($1:$19),1))*
ROW($1:$19),0),ROW($1:$19))+1,1)*10^ROW($1:$19)/10)</f>
        <v>30</v>
      </c>
      <c r="K1036">
        <f>SUMPRODUCT(MID(0&amp;feed!K481,LARGE(INDEX(ISNUMBER(--MID(feed!K481,ROW($1:$19),1))*
ROW($1:$19),0),ROW($1:$19))+1,1)*10^ROW($1:$19)/10)</f>
        <v>4</v>
      </c>
      <c r="L1036">
        <f>SUMPRODUCT(MID(0&amp;feed!L481,LARGE(INDEX(ISNUMBER(--MID(feed!L481,ROW($1:$19),1))*
ROW($1:$19),0),ROW($1:$19))+1,1)*10^ROW($1:$19)/10)</f>
        <v>1</v>
      </c>
      <c r="M1036" t="str">
        <f>feed!M481</f>
        <v>Mixed Economy</v>
      </c>
      <c r="N1036">
        <f>SUMPRODUCT(MID(0&amp;feed!N481,LARGE(INDEX(ISNUMBER(--MID(feed!N481,ROW($1:$5),1))*
ROW($1:$5),0),ROW($1:$5))+1,1)*10^ROW($1:$5)/10)</f>
        <v>1366</v>
      </c>
      <c r="O1036">
        <f>SUMPRODUCT(MID(0&amp;feed!O481,LARGE(INDEX(ISNUMBER(--MID(feed!O481,ROW($1:$5),1))*
ROW($1:$5),0),ROW($1:$5))+1,1)*10^ROW($1:$5)/10)</f>
        <v>500</v>
      </c>
      <c r="P1036" t="str">
        <f>feed!P481</f>
        <v>Untapped</v>
      </c>
      <c r="Q1036">
        <f>IF(P1036=0,40, IF(P1036="Depleted",0, IF(P1036="Near Depletion",10, IF(P1036="Plentiful",70, IF(P1036="Untapped",90,"Error")))))</f>
        <v>90</v>
      </c>
      <c r="R1036" t="str">
        <f>feed!Q481</f>
        <v>Meagre</v>
      </c>
      <c r="S1036">
        <f>IF(R1036="None",0, IF(R1036="Meagre",1.5, IF(R1036="Small",3, IF(R1036="Mediocre",4.5, IF(R1036="Somewhat Large",6, IF(R1036="Large",7.5, IF(R1036="Powerful",9, IF(R1036="Very Powerful",10,"Error"))))))))</f>
        <v>1.5</v>
      </c>
      <c r="T1036" t="str">
        <f>feed!R481</f>
        <v>Pacific Rim</v>
      </c>
      <c r="U1036" t="str">
        <f>feed!S481</f>
        <v>United States</v>
      </c>
      <c r="V1036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1036" t="str">
        <f>feed!U481</f>
        <v>http://blocgame.com/stats.php?id=64186</v>
      </c>
      <c r="X1036" s="4">
        <f>SUMPRODUCT(MID(0&amp;feed!V481,LARGE(INDEX(ISNUMBER(--MID(feed!V481,ROW($1:$5),1))*
ROW($1:$5),0),ROW($1:$5))+1,1)*10^ROW($1:$5)/10)</f>
        <v>0</v>
      </c>
      <c r="Y1036">
        <f>feed!W481</f>
        <v>0</v>
      </c>
      <c r="Z1036" s="4">
        <f>V1036-H1036*750-K1036*375-L1036*375</f>
        <v>4625</v>
      </c>
      <c r="AA1036" s="8">
        <f>V1036/N1036</f>
        <v>4.7584187408491951</v>
      </c>
      <c r="AB1036" s="4">
        <f>N1036/6</f>
        <v>227.66666666666666</v>
      </c>
      <c r="AC1036" s="4">
        <f>V1036/6</f>
        <v>1083.3333333333333</v>
      </c>
    </row>
    <row r="1037" spans="1:29" hidden="1" x14ac:dyDescent="0.25">
      <c r="A1037" t="str">
        <f>feed!A1080</f>
        <v>Hipsters</v>
      </c>
      <c r="B1037" t="str">
        <f>feed!B1080</f>
        <v>Walras</v>
      </c>
      <c r="C1037" t="str">
        <f>feed!C1080</f>
        <v>The Order</v>
      </c>
      <c r="D1037">
        <f>SUMPRODUCT(MID(0&amp;feed!D1080,LARGE(INDEX(ISNUMBER(--MID(feed!D1080,ROW($1:$19),1))*
ROW($1:$19),0),ROW($1:$19))+1,1)*10^ROW($1:$19)/10)</f>
        <v>25</v>
      </c>
      <c r="E1037">
        <f>SUMPRODUCT(MID(0&amp;feed!E1080,LARGE(INDEX(ISNUMBER(--MID(feed!E1080,ROW($1:$19),1))*
ROW($1:$19),0),ROW($1:$19))+1,1)*10^ROW($1:$19)/10)</f>
        <v>0</v>
      </c>
      <c r="F1037" t="str">
        <f>feed!F1080</f>
        <v>First World War surplus</v>
      </c>
      <c r="G1037" t="str">
        <f>feed!G1080</f>
        <v>Gandhi-like</v>
      </c>
      <c r="H1037">
        <f>SUMPRODUCT(MID(0&amp;feed!H1080,LARGE(INDEX(ISNUMBER(--MID(feed!H1080,ROW($1:$19),1))*
ROW($1:$19),0),ROW($1:$19))+1,1)*10^ROW($1:$19)/10)</f>
        <v>0</v>
      </c>
      <c r="I1037" t="str">
        <f>feed!I1080</f>
        <v>Elite</v>
      </c>
      <c r="J1037">
        <f>SUMPRODUCT(MID(0&amp;feed!J1080,LARGE(INDEX(ISNUMBER(--MID(feed!J1080,ROW($1:$19),1))*
ROW($1:$19),0),ROW($1:$19))+1,1)*10^ROW($1:$19)/10)</f>
        <v>29</v>
      </c>
      <c r="K1037">
        <f>SUMPRODUCT(MID(0&amp;feed!K1080,LARGE(INDEX(ISNUMBER(--MID(feed!K1080,ROW($1:$19),1))*
ROW($1:$19),0),ROW($1:$19))+1,1)*10^ROW($1:$19)/10)</f>
        <v>6</v>
      </c>
      <c r="L1037">
        <f>SUMPRODUCT(MID(0&amp;feed!L1080,LARGE(INDEX(ISNUMBER(--MID(feed!L1080,ROW($1:$19),1))*
ROW($1:$19),0),ROW($1:$19))+1,1)*10^ROW($1:$19)/10)</f>
        <v>0</v>
      </c>
      <c r="M1037" t="str">
        <f>feed!M1080</f>
        <v>Mixed Economy</v>
      </c>
      <c r="N1037">
        <f>SUMPRODUCT(MID(0&amp;feed!N1080,LARGE(INDEX(ISNUMBER(--MID(feed!N1080,ROW($1:$5),1))*
ROW($1:$5),0),ROW($1:$5))+1,1)*10^ROW($1:$5)/10)</f>
        <v>324</v>
      </c>
      <c r="O1037">
        <f>SUMPRODUCT(MID(0&amp;feed!O1080,LARGE(INDEX(ISNUMBER(--MID(feed!O1080,ROW($1:$5),1))*
ROW($1:$5),0),ROW($1:$5))+1,1)*10^ROW($1:$5)/10)</f>
        <v>0</v>
      </c>
      <c r="P1037" t="str">
        <f>feed!P1080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feed!Q1080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feed!R1080</f>
        <v>Guinea</v>
      </c>
      <c r="U1037" t="str">
        <f>feed!S1080</f>
        <v>United States</v>
      </c>
      <c r="V1037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37" t="str">
        <f>feed!U1080</f>
        <v>http://blocgame.com/stats.php?id=65590</v>
      </c>
      <c r="X1037" s="4">
        <f>SUMPRODUCT(MID(0&amp;feed!V1080,LARGE(INDEX(ISNUMBER(--MID(feed!V1080,ROW($1:$5),1))*
ROW($1:$5),0),ROW($1:$5))+1,1)*10^ROW($1:$5)/10)</f>
        <v>0</v>
      </c>
      <c r="Y1037">
        <f>feed!W1080</f>
        <v>0</v>
      </c>
      <c r="Z1037" s="4">
        <f>V1037-H1037*750-K1037*375-L1037*375</f>
        <v>17750</v>
      </c>
      <c r="AA1037" s="8">
        <f>V1037/N1037</f>
        <v>61.728395061728392</v>
      </c>
      <c r="AB1037" s="4">
        <f>N1037/6</f>
        <v>54</v>
      </c>
      <c r="AC1037" s="4">
        <f>V1037/6</f>
        <v>3333.3333333333335</v>
      </c>
    </row>
    <row r="1038" spans="1:29" hidden="1" x14ac:dyDescent="0.25">
      <c r="A1038" t="str">
        <f>feed!A1145</f>
        <v>Trucial Coast</v>
      </c>
      <c r="B1038" t="str">
        <f>feed!B1145</f>
        <v>Ben MacGregor</v>
      </c>
      <c r="C1038">
        <f>feed!C1145</f>
        <v>0</v>
      </c>
      <c r="D1038">
        <f>SUMPRODUCT(MID(0&amp;feed!D1145,LARGE(INDEX(ISNUMBER(--MID(feed!D1145,ROW($1:$19),1))*
ROW($1:$19),0),ROW($1:$19))+1,1)*10^ROW($1:$19)/10)</f>
        <v>20</v>
      </c>
      <c r="E1038">
        <f>SUMPRODUCT(MID(0&amp;feed!E1145,LARGE(INDEX(ISNUMBER(--MID(feed!E1145,ROW($1:$19),1))*
ROW($1:$19),0),ROW($1:$19))+1,1)*10^ROW($1:$19)/10)</f>
        <v>0</v>
      </c>
      <c r="F1038" t="str">
        <f>feed!F1145</f>
        <v>Finest of the 19th century</v>
      </c>
      <c r="G1038" t="str">
        <f>feed!G1145</f>
        <v>Good</v>
      </c>
      <c r="H1038">
        <f>SUMPRODUCT(MID(0&amp;feed!H1145,LARGE(INDEX(ISNUMBER(--MID(feed!H1145,ROW($1:$19),1))*
ROW($1:$19),0),ROW($1:$19))+1,1)*10^ROW($1:$19)/10)</f>
        <v>0</v>
      </c>
      <c r="I1038" t="str">
        <f>feed!I1145</f>
        <v>Standard</v>
      </c>
      <c r="J1038">
        <f>SUMPRODUCT(MID(0&amp;feed!J1145,LARGE(INDEX(ISNUMBER(--MID(feed!J1145,ROW($1:$19),1))*
ROW($1:$19),0),ROW($1:$19))+1,1)*10^ROW($1:$19)/10)</f>
        <v>28</v>
      </c>
      <c r="K1038">
        <f>SUMPRODUCT(MID(0&amp;feed!K1145,LARGE(INDEX(ISNUMBER(--MID(feed!K1145,ROW($1:$19),1))*
ROW($1:$19),0),ROW($1:$19))+1,1)*10^ROW($1:$19)/10)</f>
        <v>2</v>
      </c>
      <c r="L1038">
        <f>SUMPRODUCT(MID(0&amp;feed!L1145,LARGE(INDEX(ISNUMBER(--MID(feed!L1145,ROW($1:$19),1))*
ROW($1:$19),0),ROW($1:$19))+1,1)*10^ROW($1:$19)/10)</f>
        <v>2</v>
      </c>
      <c r="M1038" t="str">
        <f>feed!M1145</f>
        <v>Mixed Economy</v>
      </c>
      <c r="N1038">
        <f>SUMPRODUCT(MID(0&amp;feed!N1145,LARGE(INDEX(ISNUMBER(--MID(feed!N1145,ROW($1:$5),1))*
ROW($1:$5),0),ROW($1:$5))+1,1)*10^ROW($1:$5)/10)</f>
        <v>309</v>
      </c>
      <c r="O1038">
        <f>SUMPRODUCT(MID(0&amp;feed!O1145,LARGE(INDEX(ISNUMBER(--MID(feed!O1145,ROW($1:$5),1))*
ROW($1:$5),0),ROW($1:$5))+1,1)*10^ROW($1:$5)/10)</f>
        <v>2231</v>
      </c>
      <c r="P1038" t="str">
        <f>feed!P1145</f>
        <v>Untapped</v>
      </c>
      <c r="Q1038">
        <f>IF(P1038=0,40, IF(P1038="Depleted",0, IF(P1038="Near Depletion",10, IF(P1038="Plentiful",70, IF(P1038="Untapped",90,"Error")))))</f>
        <v>90</v>
      </c>
      <c r="R1038" t="str">
        <f>feed!Q1145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feed!R1145</f>
        <v>Arabia</v>
      </c>
      <c r="U1038" t="str">
        <f>feed!S1145</f>
        <v>United States</v>
      </c>
      <c r="V1038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038" t="str">
        <f>feed!U1145</f>
        <v>http://blocgame.com/stats.php?id=65685</v>
      </c>
      <c r="X1038" s="4">
        <f>SUMPRODUCT(MID(0&amp;feed!V1145,LARGE(INDEX(ISNUMBER(--MID(feed!V1145,ROW($1:$5),1))*
ROW($1:$5),0),ROW($1:$5))+1,1)*10^ROW($1:$5)/10)</f>
        <v>0</v>
      </c>
      <c r="Y1038">
        <f>feed!W1145</f>
        <v>0</v>
      </c>
      <c r="Z1038" s="4">
        <f>V1038-H1038*750-K1038*375-L1038*375</f>
        <v>18500</v>
      </c>
      <c r="AA1038" s="8">
        <f>V1038/N1038</f>
        <v>64.724919093851128</v>
      </c>
      <c r="AB1038" s="4">
        <f>N1038/6</f>
        <v>51.5</v>
      </c>
      <c r="AC1038" s="4">
        <f>V1038/6</f>
        <v>3333.3333333333335</v>
      </c>
    </row>
    <row r="1039" spans="1:29" x14ac:dyDescent="0.25">
      <c r="A1039" t="str">
        <f>feed!A1088</f>
        <v>maine</v>
      </c>
      <c r="B1039" t="str">
        <f>feed!B1088</f>
        <v>slerley</v>
      </c>
      <c r="C1039">
        <f>feed!C1088</f>
        <v>0</v>
      </c>
      <c r="D1039">
        <f>SUMPRODUCT(MID(0&amp;feed!D1088,LARGE(INDEX(ISNUMBER(--MID(feed!D1088,ROW($1:$19),1))*
ROW($1:$19),0),ROW($1:$19))+1,1)*10^ROW($1:$19)/10)</f>
        <v>1</v>
      </c>
      <c r="E1039">
        <f>SUMPRODUCT(MID(0&amp;feed!E1088,LARGE(INDEX(ISNUMBER(--MID(feed!E1088,ROW($1:$19),1))*
ROW($1:$19),0),ROW($1:$19))+1,1)*10^ROW($1:$19)/10)</f>
        <v>0</v>
      </c>
      <c r="F1039" t="str">
        <f>feed!F1088</f>
        <v>Finest of the 19th century</v>
      </c>
      <c r="G1039" t="str">
        <f>feed!G1088</f>
        <v>Normal</v>
      </c>
      <c r="H1039">
        <f>SUMPRODUCT(MID(0&amp;feed!H1088,LARGE(INDEX(ISNUMBER(--MID(feed!H1088,ROW($1:$19),1))*
ROW($1:$19),0),ROW($1:$19))+1,1)*10^ROW($1:$19)/10)</f>
        <v>0</v>
      </c>
      <c r="I1039" t="str">
        <f>feed!I1088</f>
        <v>Standard</v>
      </c>
      <c r="J1039">
        <f>SUMPRODUCT(MID(0&amp;feed!J1088,LARGE(INDEX(ISNUMBER(--MID(feed!J1088,ROW($1:$19),1))*
ROW($1:$19),0),ROW($1:$19))+1,1)*10^ROW($1:$19)/10)</f>
        <v>43</v>
      </c>
      <c r="K1039">
        <f>SUMPRODUCT(MID(0&amp;feed!K1088,LARGE(INDEX(ISNUMBER(--MID(feed!K1088,ROW($1:$19),1))*
ROW($1:$19),0),ROW($1:$19))+1,1)*10^ROW($1:$19)/10)</f>
        <v>2</v>
      </c>
      <c r="L1039">
        <f>SUMPRODUCT(MID(0&amp;feed!L1088,LARGE(INDEX(ISNUMBER(--MID(feed!L1088,ROW($1:$19),1))*
ROW($1:$19),0),ROW($1:$19))+1,1)*10^ROW($1:$19)/10)</f>
        <v>0</v>
      </c>
      <c r="M1039" t="str">
        <f>feed!M1088</f>
        <v>Central Planning</v>
      </c>
      <c r="N1039">
        <f>SUMPRODUCT(MID(0&amp;feed!N1088,LARGE(INDEX(ISNUMBER(--MID(feed!N1088,ROW($1:$5),1))*
ROW($1:$5),0),ROW($1:$5))+1,1)*10^ROW($1:$5)/10)</f>
        <v>321</v>
      </c>
      <c r="O1039">
        <f>SUMPRODUCT(MID(0&amp;feed!O1088,LARGE(INDEX(ISNUMBER(--MID(feed!O1088,ROW($1:$5),1))*
ROW($1:$5),0),ROW($1:$5))+1,1)*10^ROW($1:$5)/10)</f>
        <v>0</v>
      </c>
      <c r="P1039" t="str">
        <f>feed!P1088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feed!Q1088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feed!R1088</f>
        <v>China</v>
      </c>
      <c r="U1039" t="str">
        <f>feed!S1088</f>
        <v>Neutral</v>
      </c>
      <c r="V103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19602</v>
      </c>
      <c r="W1039" t="str">
        <f>feed!U1088</f>
        <v>http://blocgame.com/stats.php?id=65676</v>
      </c>
      <c r="X1039" s="4">
        <f>SUMPRODUCT(MID(0&amp;feed!V1088,LARGE(INDEX(ISNUMBER(--MID(feed!V1088,ROW($1:$5),1))*
ROW($1:$5),0),ROW($1:$5))+1,1)*10^ROW($1:$5)/10)</f>
        <v>0</v>
      </c>
      <c r="Y1039">
        <f>feed!W1088</f>
        <v>0</v>
      </c>
      <c r="Z1039" s="4">
        <f>V1039-H1039*750-K1039*375-L1039*375</f>
        <v>18852</v>
      </c>
      <c r="AA1039" s="8">
        <f>V1039/N1039</f>
        <v>61.065420560747661</v>
      </c>
      <c r="AB1039" s="4">
        <f>N1039/6</f>
        <v>53.5</v>
      </c>
      <c r="AC1039" s="4">
        <f>V1039/6</f>
        <v>3267</v>
      </c>
    </row>
    <row r="1040" spans="1:29" hidden="1" x14ac:dyDescent="0.25">
      <c r="A1040" t="str">
        <f>feed!A886</f>
        <v>Carthya</v>
      </c>
      <c r="B1040" t="str">
        <f>feed!B886</f>
        <v>Eckbert</v>
      </c>
      <c r="C1040">
        <f>feed!C886</f>
        <v>0</v>
      </c>
      <c r="D1040">
        <f>SUMPRODUCT(MID(0&amp;feed!D886,LARGE(INDEX(ISNUMBER(--MID(feed!D886,ROW($1:$19),1))*
ROW($1:$19),0),ROW($1:$19))+1,1)*10^ROW($1:$19)/10)</f>
        <v>10</v>
      </c>
      <c r="E1040">
        <f>SUMPRODUCT(MID(0&amp;feed!E886,LARGE(INDEX(ISNUMBER(--MID(feed!E886,ROW($1:$19),1))*
ROW($1:$19),0),ROW($1:$19))+1,1)*10^ROW($1:$19)/10)</f>
        <v>0</v>
      </c>
      <c r="F1040" t="str">
        <f>feed!F886</f>
        <v>Second World War surplus</v>
      </c>
      <c r="G1040" t="str">
        <f>feed!G886</f>
        <v>Normal</v>
      </c>
      <c r="H1040">
        <f>SUMPRODUCT(MID(0&amp;feed!H886,LARGE(INDEX(ISNUMBER(--MID(feed!H886,ROW($1:$19),1))*
ROW($1:$19),0),ROW($1:$19))+1,1)*10^ROW($1:$19)/10)</f>
        <v>0</v>
      </c>
      <c r="I1040" t="str">
        <f>feed!I886</f>
        <v>Standard</v>
      </c>
      <c r="J1040">
        <f>SUMPRODUCT(MID(0&amp;feed!J886,LARGE(INDEX(ISNUMBER(--MID(feed!J886,ROW($1:$19),1))*
ROW($1:$19),0),ROW($1:$19))+1,1)*10^ROW($1:$19)/10)</f>
        <v>27</v>
      </c>
      <c r="K1040">
        <f>SUMPRODUCT(MID(0&amp;feed!K886,LARGE(INDEX(ISNUMBER(--MID(feed!K886,ROW($1:$19),1))*
ROW($1:$19),0),ROW($1:$19))+1,1)*10^ROW($1:$19)/10)</f>
        <v>3</v>
      </c>
      <c r="L1040">
        <f>SUMPRODUCT(MID(0&amp;feed!L886,LARGE(INDEX(ISNUMBER(--MID(feed!L886,ROW($1:$19),1))*
ROW($1:$19),0),ROW($1:$19))+1,1)*10^ROW($1:$19)/10)</f>
        <v>1</v>
      </c>
      <c r="M1040" t="str">
        <f>feed!M886</f>
        <v>Mixed Economy</v>
      </c>
      <c r="N1040">
        <f>SUMPRODUCT(MID(0&amp;feed!N886,LARGE(INDEX(ISNUMBER(--MID(feed!N886,ROW($1:$5),1))*
ROW($1:$5),0),ROW($1:$5))+1,1)*10^ROW($1:$5)/10)</f>
        <v>463</v>
      </c>
      <c r="O1040">
        <f>SUMPRODUCT(MID(0&amp;feed!O886,LARGE(INDEX(ISNUMBER(--MID(feed!O886,ROW($1:$5),1))*
ROW($1:$5),0),ROW($1:$5))+1,1)*10^ROW($1:$5)/10)</f>
        <v>1</v>
      </c>
      <c r="P1040" t="str">
        <f>feed!P886</f>
        <v>Untapped</v>
      </c>
      <c r="Q1040">
        <f>IF(P1040=0,40, IF(P1040="Depleted",0, IF(P1040="Near Depletion",10, IF(P1040="Plentiful",70, IF(P1040="Untapped",90,"Error")))))</f>
        <v>90</v>
      </c>
      <c r="R1040" t="str">
        <f>feed!Q886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feed!R886</f>
        <v>Mesoamerica</v>
      </c>
      <c r="U1040" t="str">
        <f>feed!S886</f>
        <v>Neutral</v>
      </c>
      <c r="V1040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5278</v>
      </c>
      <c r="W1040" t="str">
        <f>feed!U886</f>
        <v>http://blocgame.com/stats.php?id=63949</v>
      </c>
      <c r="X1040" s="4">
        <f>SUMPRODUCT(MID(0&amp;feed!V886,LARGE(INDEX(ISNUMBER(--MID(feed!V886,ROW($1:$5),1))*
ROW($1:$5),0),ROW($1:$5))+1,1)*10^ROW($1:$5)/10)</f>
        <v>0</v>
      </c>
      <c r="Y1040">
        <f>feed!W886</f>
        <v>0</v>
      </c>
      <c r="Z1040" s="4">
        <f>V1040-H1040*750-K1040*375-L1040*375</f>
        <v>3778</v>
      </c>
      <c r="AA1040" s="8">
        <f>V1040/N1040</f>
        <v>11.399568034557236</v>
      </c>
      <c r="AB1040" s="4">
        <f>N1040/6</f>
        <v>77.166666666666671</v>
      </c>
      <c r="AC1040" s="4">
        <f>V1040/6</f>
        <v>879.66666666666663</v>
      </c>
    </row>
    <row r="1041" spans="1:29" hidden="1" x14ac:dyDescent="0.25">
      <c r="A1041" t="str">
        <f>feed!A377</f>
        <v>Nahrin</v>
      </c>
      <c r="B1041" t="str">
        <f>feed!B377</f>
        <v>Mahzuz Al-Qanun</v>
      </c>
      <c r="C1041">
        <f>feed!C377</f>
        <v>0</v>
      </c>
      <c r="D1041">
        <f>SUMPRODUCT(MID(0&amp;feed!D377,LARGE(INDEX(ISNUMBER(--MID(feed!D377,ROW($1:$19),1))*
ROW($1:$19),0),ROW($1:$19))+1,1)*10^ROW($1:$19)/10)</f>
        <v>2</v>
      </c>
      <c r="E1041">
        <f>SUMPRODUCT(MID(0&amp;feed!E377,LARGE(INDEX(ISNUMBER(--MID(feed!E377,ROW($1:$19),1))*
ROW($1:$19),0),ROW($1:$19))+1,1)*10^ROW($1:$19)/10)</f>
        <v>0</v>
      </c>
      <c r="F1041" t="str">
        <f>feed!F377</f>
        <v>Second World War surplus</v>
      </c>
      <c r="G1041" t="str">
        <f>feed!G377</f>
        <v>Questionable</v>
      </c>
      <c r="H1041">
        <f>SUMPRODUCT(MID(0&amp;feed!H377,LARGE(INDEX(ISNUMBER(--MID(feed!H377,ROW($1:$19),1))*
ROW($1:$19),0),ROW($1:$19))+1,1)*10^ROW($1:$19)/10)</f>
        <v>0</v>
      </c>
      <c r="I1041" t="str">
        <f>feed!I377</f>
        <v>Undisciplined Rabble</v>
      </c>
      <c r="J1041">
        <f>SUMPRODUCT(MID(0&amp;feed!J377,LARGE(INDEX(ISNUMBER(--MID(feed!J377,ROW($1:$19),1))*
ROW($1:$19),0),ROW($1:$19))+1,1)*10^ROW($1:$19)/10)</f>
        <v>27</v>
      </c>
      <c r="K1041">
        <f>SUMPRODUCT(MID(0&amp;feed!K377,LARGE(INDEX(ISNUMBER(--MID(feed!K377,ROW($1:$19),1))*
ROW($1:$19),0),ROW($1:$19))+1,1)*10^ROW($1:$19)/10)</f>
        <v>3</v>
      </c>
      <c r="L1041">
        <f>SUMPRODUCT(MID(0&amp;feed!L377,LARGE(INDEX(ISNUMBER(--MID(feed!L377,ROW($1:$19),1))*
ROW($1:$19),0),ROW($1:$19))+1,1)*10^ROW($1:$19)/10)</f>
        <v>2</v>
      </c>
      <c r="M1041" t="str">
        <f>feed!M377</f>
        <v>Mixed Economy</v>
      </c>
      <c r="N1041">
        <f>SUMPRODUCT(MID(0&amp;feed!N377,LARGE(INDEX(ISNUMBER(--MID(feed!N377,ROW($1:$5),1))*
ROW($1:$5),0),ROW($1:$5))+1,1)*10^ROW($1:$5)/10)</f>
        <v>1726</v>
      </c>
      <c r="O1041">
        <f>SUMPRODUCT(MID(0&amp;feed!O377,LARGE(INDEX(ISNUMBER(--MID(feed!O377,ROW($1:$5),1))*
ROW($1:$5),0),ROW($1:$5))+1,1)*10^ROW($1:$5)/10)</f>
        <v>127</v>
      </c>
      <c r="P1041" t="str">
        <f>feed!P377</f>
        <v>Untapped</v>
      </c>
      <c r="Q1041">
        <f>IF(P1041=0,40, IF(P1041="Depleted",0, IF(P1041="Near Depletion",10, IF(P1041="Plentiful",70, IF(P1041="Untapped",90,"Error")))))</f>
        <v>90</v>
      </c>
      <c r="R1041" t="str">
        <f>feed!Q377</f>
        <v>Small</v>
      </c>
      <c r="S1041">
        <f>IF(R1041="None",0, IF(R1041="Meagre",1.5, IF(R1041="Small",3, IF(R1041="Mediocre",4.5, IF(R1041="Somewhat Large",6, IF(R1041="Large",7.5, IF(R1041="Powerful",9, IF(R1041="Very Powerful",10,"Error"))))))))</f>
        <v>3</v>
      </c>
      <c r="T1041" t="str">
        <f>feed!R377</f>
        <v>East Indies</v>
      </c>
      <c r="U1041" t="str">
        <f>feed!S377</f>
        <v>Neutral</v>
      </c>
      <c r="V1041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5052</v>
      </c>
      <c r="W1041" t="str">
        <f>feed!U377</f>
        <v>http://blocgame.com/stats.php?id=62160</v>
      </c>
      <c r="X1041" s="4">
        <f>SUMPRODUCT(MID(0&amp;feed!V377,LARGE(INDEX(ISNUMBER(--MID(feed!V377,ROW($1:$5),1))*
ROW($1:$5),0),ROW($1:$5))+1,1)*10^ROW($1:$5)/10)</f>
        <v>0</v>
      </c>
      <c r="Y1041">
        <f>feed!W377</f>
        <v>0</v>
      </c>
      <c r="Z1041" s="4">
        <f>V1041-H1041*750-K1041*375-L1041*375</f>
        <v>3177</v>
      </c>
      <c r="AA1041" s="8">
        <f>V1041/N1041</f>
        <v>2.9269988412514483</v>
      </c>
      <c r="AB1041" s="4">
        <f>N1041/6</f>
        <v>287.66666666666669</v>
      </c>
      <c r="AC1041" s="4">
        <f>V1041/6</f>
        <v>842</v>
      </c>
    </row>
    <row r="1042" spans="1:29" hidden="1" x14ac:dyDescent="0.25">
      <c r="A1042" t="str">
        <f>feed!A70</f>
        <v>Cancer</v>
      </c>
      <c r="B1042" t="str">
        <f>feed!B70</f>
        <v>Stolen</v>
      </c>
      <c r="C1042" t="str">
        <f>feed!C70</f>
        <v>The Order</v>
      </c>
      <c r="D1042">
        <f>SUMPRODUCT(MID(0&amp;feed!D70,LARGE(INDEX(ISNUMBER(--MID(feed!D70,ROW($1:$19),1))*
ROW($1:$19),0),ROW($1:$19))+1,1)*10^ROW($1:$19)/10)</f>
        <v>10</v>
      </c>
      <c r="E1042">
        <f>SUMPRODUCT(MID(0&amp;feed!E70,LARGE(INDEX(ISNUMBER(--MID(feed!E70,ROW($1:$19),1))*
ROW($1:$19),0),ROW($1:$19))+1,1)*10^ROW($1:$19)/10)</f>
        <v>0</v>
      </c>
      <c r="F1042" t="str">
        <f>feed!F70</f>
        <v>Korean War surplus</v>
      </c>
      <c r="G1042" t="str">
        <f>feed!G70</f>
        <v>Gandhi-like</v>
      </c>
      <c r="H1042">
        <f>SUMPRODUCT(MID(0&amp;feed!H70,LARGE(INDEX(ISNUMBER(--MID(feed!H70,ROW($1:$19),1))*
ROW($1:$19),0),ROW($1:$19))+1,1)*10^ROW($1:$19)/10)</f>
        <v>0</v>
      </c>
      <c r="I1042" t="str">
        <f>feed!I70</f>
        <v>Elite</v>
      </c>
      <c r="J1042">
        <f>SUMPRODUCT(MID(0&amp;feed!J70,LARGE(INDEX(ISNUMBER(--MID(feed!J70,ROW($1:$19),1))*
ROW($1:$19),0),ROW($1:$19))+1,1)*10^ROW($1:$19)/10)</f>
        <v>27</v>
      </c>
      <c r="K1042">
        <f>SUMPRODUCT(MID(0&amp;feed!K70,LARGE(INDEX(ISNUMBER(--MID(feed!K70,ROW($1:$19),1))*
ROW($1:$19),0),ROW($1:$19))+1,1)*10^ROW($1:$19)/10)</f>
        <v>3</v>
      </c>
      <c r="L1042">
        <f>SUMPRODUCT(MID(0&amp;feed!L70,LARGE(INDEX(ISNUMBER(--MID(feed!L70,ROW($1:$19),1))*
ROW($1:$19),0),ROW($1:$19))+1,1)*10^ROW($1:$19)/10)</f>
        <v>5</v>
      </c>
      <c r="M1042" t="str">
        <f>feed!M70</f>
        <v>Central Planning</v>
      </c>
      <c r="N1042">
        <f>SUMPRODUCT(MID(0&amp;feed!N70,LARGE(INDEX(ISNUMBER(--MID(feed!N70,ROW($1:$5),1))*
ROW($1:$5),0),ROW($1:$5))+1,1)*10^ROW($1:$5)/10)</f>
        <v>3665</v>
      </c>
      <c r="O1042">
        <f>SUMPRODUCT(MID(0&amp;feed!O70,LARGE(INDEX(ISNUMBER(--MID(feed!O70,ROW($1:$5),1))*
ROW($1:$5),0),ROW($1:$5))+1,1)*10^ROW($1:$5)/10)</f>
        <v>1677</v>
      </c>
      <c r="P1042" t="str">
        <f>feed!P70</f>
        <v>Untapped</v>
      </c>
      <c r="Q1042">
        <f>IF(P1042=0,40, IF(P1042="Depleted",0, IF(P1042="Near Depletion",10, IF(P1042="Plentiful",70, IF(P1042="Untapped",90,"Error")))))</f>
        <v>90</v>
      </c>
      <c r="R1042" t="str">
        <f>feed!Q70</f>
        <v>Mediocre</v>
      </c>
      <c r="S1042">
        <f>IF(R1042="None",0, IF(R1042="Meagre",1.5, IF(R1042="Small",3, IF(R1042="Mediocre",4.5, IF(R1042="Somewhat Large",6, IF(R1042="Large",7.5, IF(R1042="Powerful",9, IF(R1042="Very Powerful",10,"Error"))))))))</f>
        <v>4.5</v>
      </c>
      <c r="T1042" t="str">
        <f>feed!R70</f>
        <v>Persia</v>
      </c>
      <c r="U1042" t="str">
        <f>feed!S70</f>
        <v>Neutral</v>
      </c>
      <c r="V1042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1042" t="str">
        <f>feed!U70</f>
        <v>http://blocgame.com/stats.php?id=58745</v>
      </c>
      <c r="X1042" s="4">
        <f>SUMPRODUCT(MID(0&amp;feed!V70,LARGE(INDEX(ISNUMBER(--MID(feed!V70,ROW($1:$5),1))*
ROW($1:$5),0),ROW($1:$5))+1,1)*10^ROW($1:$5)/10)</f>
        <v>0</v>
      </c>
      <c r="Y1042">
        <f>feed!W70</f>
        <v>0</v>
      </c>
      <c r="Z1042" s="4">
        <f>V1042-H1042*750-K1042*375-L1042*375</f>
        <v>3184</v>
      </c>
      <c r="AA1042" s="8">
        <f>V1042/N1042</f>
        <v>1.68731241473397</v>
      </c>
      <c r="AB1042" s="4">
        <f>N1042/6</f>
        <v>610.83333333333337</v>
      </c>
      <c r="AC1042" s="4">
        <f>V1042/6</f>
        <v>1030.6666666666667</v>
      </c>
    </row>
    <row r="1043" spans="1:29" hidden="1" x14ac:dyDescent="0.25">
      <c r="A1043" t="str">
        <f>feed!A1114</f>
        <v>Neia</v>
      </c>
      <c r="B1043" t="str">
        <f>feed!B1114</f>
        <v>Inara Black</v>
      </c>
      <c r="C1043">
        <f>feed!C1114</f>
        <v>0</v>
      </c>
      <c r="D1043">
        <f>SUMPRODUCT(MID(0&amp;feed!D1114,LARGE(INDEX(ISNUMBER(--MID(feed!D1114,ROW($1:$19),1))*
ROW($1:$19),0),ROW($1:$19))+1,1)*10^ROW($1:$19)/10)</f>
        <v>20</v>
      </c>
      <c r="E1043">
        <f>SUMPRODUCT(MID(0&amp;feed!E1114,LARGE(INDEX(ISNUMBER(--MID(feed!E1114,ROW($1:$19),1))*
ROW($1:$19),0),ROW($1:$19))+1,1)*10^ROW($1:$19)/10)</f>
        <v>0</v>
      </c>
      <c r="F1043" t="str">
        <f>feed!F1114</f>
        <v>Finest of the 19th century</v>
      </c>
      <c r="G1043" t="str">
        <f>feed!G1114</f>
        <v>Good</v>
      </c>
      <c r="H1043">
        <f>SUMPRODUCT(MID(0&amp;feed!H1114,LARGE(INDEX(ISNUMBER(--MID(feed!H1114,ROW($1:$19),1))*
ROW($1:$19),0),ROW($1:$19))+1,1)*10^ROW($1:$19)/10)</f>
        <v>0</v>
      </c>
      <c r="I1043" t="str">
        <f>feed!I1114</f>
        <v>Standard</v>
      </c>
      <c r="J1043">
        <f>SUMPRODUCT(MID(0&amp;feed!J1114,LARGE(INDEX(ISNUMBER(--MID(feed!J1114,ROW($1:$19),1))*
ROW($1:$19),0),ROW($1:$19))+1,1)*10^ROW($1:$19)/10)</f>
        <v>26</v>
      </c>
      <c r="K1043">
        <f>SUMPRODUCT(MID(0&amp;feed!K1114,LARGE(INDEX(ISNUMBER(--MID(feed!K1114,ROW($1:$19),1))*
ROW($1:$19),0),ROW($1:$19))+1,1)*10^ROW($1:$19)/10)</f>
        <v>2</v>
      </c>
      <c r="L1043">
        <f>SUMPRODUCT(MID(0&amp;feed!L1114,LARGE(INDEX(ISNUMBER(--MID(feed!L1114,ROW($1:$19),1))*
ROW($1:$19),0),ROW($1:$19))+1,1)*10^ROW($1:$19)/10)</f>
        <v>0</v>
      </c>
      <c r="M1043" t="str">
        <f>feed!M1114</f>
        <v>Free Market</v>
      </c>
      <c r="N1043">
        <f>SUMPRODUCT(MID(0&amp;feed!N1114,LARGE(INDEX(ISNUMBER(--MID(feed!N1114,ROW($1:$5),1))*
ROW($1:$5),0),ROW($1:$5))+1,1)*10^ROW($1:$5)/10)</f>
        <v>315</v>
      </c>
      <c r="O1043">
        <f>SUMPRODUCT(MID(0&amp;feed!O1114,LARGE(INDEX(ISNUMBER(--MID(feed!O1114,ROW($1:$5),1))*
ROW($1:$5),0),ROW($1:$5))+1,1)*10^ROW($1:$5)/10)</f>
        <v>419</v>
      </c>
      <c r="P1043" t="str">
        <f>feed!P1114</f>
        <v>Untapped</v>
      </c>
      <c r="Q1043">
        <f>IF(P1043=0,40, IF(P1043="Depleted",0, IF(P1043="Near Depletion",10, IF(P1043="Plentiful",70, IF(P1043="Untapped",90,"Error")))))</f>
        <v>90</v>
      </c>
      <c r="R1043" t="str">
        <f>feed!Q1114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feed!R1114</f>
        <v>Caribbean</v>
      </c>
      <c r="U1043" t="str">
        <f>feed!S1114</f>
        <v>Neutral</v>
      </c>
      <c r="V1043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043" t="str">
        <f>feed!U1114</f>
        <v>http://blocgame.com/stats.php?id=65691</v>
      </c>
      <c r="X1043" s="4">
        <f>SUMPRODUCT(MID(0&amp;feed!V1114,LARGE(INDEX(ISNUMBER(--MID(feed!V1114,ROW($1:$5),1))*
ROW($1:$5),0),ROW($1:$5))+1,1)*10^ROW($1:$5)/10)</f>
        <v>0</v>
      </c>
      <c r="Y1043">
        <f>feed!W1114</f>
        <v>0</v>
      </c>
      <c r="Z1043" s="4">
        <f>V1043-H1043*750-K1043*375-L1043*375</f>
        <v>19250</v>
      </c>
      <c r="AA1043" s="8">
        <f>V1043/N1043</f>
        <v>63.492063492063494</v>
      </c>
      <c r="AB1043" s="4">
        <f>N1043/6</f>
        <v>52.5</v>
      </c>
      <c r="AC1043" s="4">
        <f>V1043/6</f>
        <v>3333.3333333333335</v>
      </c>
    </row>
    <row r="1044" spans="1:29" hidden="1" x14ac:dyDescent="0.25">
      <c r="A1044" t="str">
        <f>feed!A1200</f>
        <v>Von</v>
      </c>
      <c r="B1044" t="str">
        <f>feed!B1200</f>
        <v>leslaare</v>
      </c>
      <c r="C1044">
        <f>feed!C1200</f>
        <v>0</v>
      </c>
      <c r="D1044">
        <f>SUMPRODUCT(MID(0&amp;feed!D1200,LARGE(INDEX(ISNUMBER(--MID(feed!D1200,ROW($1:$19),1))*
ROW($1:$19),0),ROW($1:$19))+1,1)*10^ROW($1:$19)/10)</f>
        <v>20</v>
      </c>
      <c r="E1044">
        <f>SUMPRODUCT(MID(0&amp;feed!E1200,LARGE(INDEX(ISNUMBER(--MID(feed!E1200,ROW($1:$19),1))*
ROW($1:$19),0),ROW($1:$19))+1,1)*10^ROW($1:$19)/10)</f>
        <v>0</v>
      </c>
      <c r="F1044" t="str">
        <f>feed!F1200</f>
        <v>First World War surplus</v>
      </c>
      <c r="G1044" t="str">
        <f>feed!G1200</f>
        <v>Gandhi-like</v>
      </c>
      <c r="H1044">
        <f>SUMPRODUCT(MID(0&amp;feed!H1200,LARGE(INDEX(ISNUMBER(--MID(feed!H1200,ROW($1:$19),1))*
ROW($1:$19),0),ROW($1:$19))+1,1)*10^ROW($1:$19)/10)</f>
        <v>0</v>
      </c>
      <c r="I1044" t="str">
        <f>feed!I1200</f>
        <v>Poor</v>
      </c>
      <c r="J1044">
        <f>SUMPRODUCT(MID(0&amp;feed!J1200,LARGE(INDEX(ISNUMBER(--MID(feed!J1200,ROW($1:$19),1))*
ROW($1:$19),0),ROW($1:$19))+1,1)*10^ROW($1:$19)/10)</f>
        <v>25</v>
      </c>
      <c r="K1044">
        <f>SUMPRODUCT(MID(0&amp;feed!K1200,LARGE(INDEX(ISNUMBER(--MID(feed!K1200,ROW($1:$19),1))*
ROW($1:$19),0),ROW($1:$19))+1,1)*10^ROW($1:$19)/10)</f>
        <v>2</v>
      </c>
      <c r="L1044">
        <f>SUMPRODUCT(MID(0&amp;feed!L1200,LARGE(INDEX(ISNUMBER(--MID(feed!L1200,ROW($1:$19),1))*
ROW($1:$19),0),ROW($1:$19))+1,1)*10^ROW($1:$19)/10)</f>
        <v>0</v>
      </c>
      <c r="M1044" t="str">
        <f>feed!M1200</f>
        <v>Mixed Economy</v>
      </c>
      <c r="N1044">
        <f>SUMPRODUCT(MID(0&amp;feed!N1200,LARGE(INDEX(ISNUMBER(--MID(feed!N1200,ROW($1:$5),1))*
ROW($1:$5),0),ROW($1:$5))+1,1)*10^ROW($1:$5)/10)</f>
        <v>291</v>
      </c>
      <c r="O1044">
        <f>SUMPRODUCT(MID(0&amp;feed!O1200,LARGE(INDEX(ISNUMBER(--MID(feed!O1200,ROW($1:$5),1))*
ROW($1:$5),0),ROW($1:$5))+1,1)*10^ROW($1:$5)/10)</f>
        <v>0</v>
      </c>
      <c r="P1044" t="str">
        <f>feed!P1200</f>
        <v>Untapped</v>
      </c>
      <c r="Q1044">
        <f>IF(P1044=0,40, IF(P1044="Depleted",0, IF(P1044="Near Depletion",10, IF(P1044="Plentiful",70, IF(P1044="Untapped",90,"Error")))))</f>
        <v>90</v>
      </c>
      <c r="R1044" t="str">
        <f>feed!Q1200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feed!R1200</f>
        <v>Pacific Rim</v>
      </c>
      <c r="U1044" t="str">
        <f>feed!S1200</f>
        <v>United States</v>
      </c>
      <c r="V1044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044" t="str">
        <f>feed!U1200</f>
        <v>http://blocgame.com/stats.php?id=65475</v>
      </c>
      <c r="X1044" s="4">
        <f>SUMPRODUCT(MID(0&amp;feed!V1200,LARGE(INDEX(ISNUMBER(--MID(feed!V1200,ROW($1:$5),1))*
ROW($1:$5),0),ROW($1:$5))+1,1)*10^ROW($1:$5)/10)</f>
        <v>0</v>
      </c>
      <c r="Y1044">
        <f>feed!W1200</f>
        <v>0</v>
      </c>
      <c r="Z1044" s="4">
        <f>V1044-H1044*750-K1044*375-L1044*375</f>
        <v>19250</v>
      </c>
      <c r="AA1044" s="8">
        <f>V1044/N1044</f>
        <v>68.728522336769757</v>
      </c>
      <c r="AB1044" s="4">
        <f>N1044/6</f>
        <v>48.5</v>
      </c>
      <c r="AC1044" s="4">
        <f>V1044/6</f>
        <v>3333.3333333333335</v>
      </c>
    </row>
    <row r="1045" spans="1:29" x14ac:dyDescent="0.25">
      <c r="A1045" t="str">
        <f>feed!A850</f>
        <v>Musania</v>
      </c>
      <c r="B1045" t="str">
        <f>feed!B850</f>
        <v>ChrisMoose</v>
      </c>
      <c r="C1045">
        <f>feed!C850</f>
        <v>0</v>
      </c>
      <c r="D1045">
        <f>SUMPRODUCT(MID(0&amp;feed!D850,LARGE(INDEX(ISNUMBER(--MID(feed!D850,ROW($1:$19),1))*
ROW($1:$19),0),ROW($1:$19))+1,1)*10^ROW($1:$19)/10)</f>
        <v>5</v>
      </c>
      <c r="E1045">
        <f>SUMPRODUCT(MID(0&amp;feed!E850,LARGE(INDEX(ISNUMBER(--MID(feed!E850,ROW($1:$19),1))*
ROW($1:$19),0),ROW($1:$19))+1,1)*10^ROW($1:$19)/10)</f>
        <v>0</v>
      </c>
      <c r="F1045" t="str">
        <f>feed!F850</f>
        <v>First World War surplus</v>
      </c>
      <c r="G1045" t="str">
        <f>feed!G850</f>
        <v>Gandhi-like</v>
      </c>
      <c r="H1045">
        <f>SUMPRODUCT(MID(0&amp;feed!H850,LARGE(INDEX(ISNUMBER(--MID(feed!H850,ROW($1:$19),1))*
ROW($1:$19),0),ROW($1:$19))+1,1)*10^ROW($1:$19)/10)</f>
        <v>0</v>
      </c>
      <c r="I1045" t="str">
        <f>feed!I850</f>
        <v>Good</v>
      </c>
      <c r="J1045">
        <f>SUMPRODUCT(MID(0&amp;feed!J850,LARGE(INDEX(ISNUMBER(--MID(feed!J850,ROW($1:$19),1))*
ROW($1:$19),0),ROW($1:$19))+1,1)*10^ROW($1:$19)/10)</f>
        <v>167</v>
      </c>
      <c r="K1045">
        <f>SUMPRODUCT(MID(0&amp;feed!K850,LARGE(INDEX(ISNUMBER(--MID(feed!K850,ROW($1:$19),1))*
ROW($1:$19),0),ROW($1:$19))+1,1)*10^ROW($1:$19)/10)</f>
        <v>3</v>
      </c>
      <c r="L1045">
        <f>SUMPRODUCT(MID(0&amp;feed!L850,LARGE(INDEX(ISNUMBER(--MID(feed!L850,ROW($1:$19),1))*
ROW($1:$19),0),ROW($1:$19))+1,1)*10^ROW($1:$19)/10)</f>
        <v>0</v>
      </c>
      <c r="M1045" t="str">
        <f>feed!M850</f>
        <v>Free Market</v>
      </c>
      <c r="N1045">
        <f>SUMPRODUCT(MID(0&amp;feed!N850,LARGE(INDEX(ISNUMBER(--MID(feed!N850,ROW($1:$5),1))*
ROW($1:$5),0),ROW($1:$5))+1,1)*10^ROW($1:$5)/10)</f>
        <v>516</v>
      </c>
      <c r="O1045">
        <f>SUMPRODUCT(MID(0&amp;feed!O850,LARGE(INDEX(ISNUMBER(--MID(feed!O850,ROW($1:$5),1))*
ROW($1:$5),0),ROW($1:$5))+1,1)*10^ROW($1:$5)/10)</f>
        <v>435</v>
      </c>
      <c r="P1045" t="str">
        <f>feed!P850</f>
        <v>Untapped</v>
      </c>
      <c r="Q1045">
        <f>IF(P1045=0,40, IF(P1045="Depleted",0, IF(P1045="Near Depletion",10, IF(P1045="Plentiful",70, IF(P1045="Untapped",90,"Error")))))</f>
        <v>90</v>
      </c>
      <c r="R1045" t="str">
        <f>feed!Q850</f>
        <v>Meagre</v>
      </c>
      <c r="S1045">
        <f>IF(R1045="None",0, IF(R1045="Meagre",1.5, IF(R1045="Small",3, IF(R1045="Mediocre",4.5, IF(R1045="Somewhat Large",6, IF(R1045="Large",7.5, IF(R1045="Powerful",9, IF(R1045="Very Powerful",10,"Error"))))))))</f>
        <v>1.5</v>
      </c>
      <c r="T1045" t="str">
        <f>feed!R850</f>
        <v>China</v>
      </c>
      <c r="U1045" t="str">
        <f>feed!S850</f>
        <v>United States</v>
      </c>
      <c r="V104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19388</v>
      </c>
      <c r="W1045" t="str">
        <f>feed!U850</f>
        <v>http://blocgame.com/stats.php?id=65288</v>
      </c>
      <c r="X1045" s="4">
        <f>SUMPRODUCT(MID(0&amp;feed!V850,LARGE(INDEX(ISNUMBER(--MID(feed!V850,ROW($1:$5),1))*
ROW($1:$5),0),ROW($1:$5))+1,1)*10^ROW($1:$5)/10)</f>
        <v>0</v>
      </c>
      <c r="Y1045">
        <f>feed!W850</f>
        <v>0</v>
      </c>
      <c r="Z1045" s="4">
        <f>V1045-H1045*750-K1045*375-L1045*375</f>
        <v>18263</v>
      </c>
      <c r="AA1045" s="8">
        <f>V1045/N1045</f>
        <v>37.573643410852711</v>
      </c>
      <c r="AB1045" s="4">
        <f>N1045/6</f>
        <v>86</v>
      </c>
      <c r="AC1045" s="4">
        <f>V1045/6</f>
        <v>3231.3333333333335</v>
      </c>
    </row>
    <row r="1046" spans="1:29" hidden="1" x14ac:dyDescent="0.25">
      <c r="A1046" t="str">
        <f>feed!A1127</f>
        <v>Horacia</v>
      </c>
      <c r="B1046" t="str">
        <f>feed!B1127</f>
        <v>halone</v>
      </c>
      <c r="C1046">
        <f>feed!C1127</f>
        <v>0</v>
      </c>
      <c r="D1046">
        <f>SUMPRODUCT(MID(0&amp;feed!D1127,LARGE(INDEX(ISNUMBER(--MID(feed!D1127,ROW($1:$19),1))*
ROW($1:$19),0),ROW($1:$19))+1,1)*10^ROW($1:$19)/10)</f>
        <v>20</v>
      </c>
      <c r="E1046">
        <f>SUMPRODUCT(MID(0&amp;feed!E1127,LARGE(INDEX(ISNUMBER(--MID(feed!E1127,ROW($1:$19),1))*
ROW($1:$19),0),ROW($1:$19))+1,1)*10^ROW($1:$19)/10)</f>
        <v>0</v>
      </c>
      <c r="F1046" t="str">
        <f>feed!F1127</f>
        <v>Finest of the 19th century</v>
      </c>
      <c r="G1046" t="str">
        <f>feed!G1127</f>
        <v>Isolated</v>
      </c>
      <c r="H1046">
        <f>SUMPRODUCT(MID(0&amp;feed!H1127,LARGE(INDEX(ISNUMBER(--MID(feed!H1127,ROW($1:$19),1))*
ROW($1:$19),0),ROW($1:$19))+1,1)*10^ROW($1:$19)/10)</f>
        <v>0</v>
      </c>
      <c r="I1046" t="str">
        <f>feed!I1127</f>
        <v>Standard</v>
      </c>
      <c r="J1046">
        <f>SUMPRODUCT(MID(0&amp;feed!J1127,LARGE(INDEX(ISNUMBER(--MID(feed!J1127,ROW($1:$19),1))*
ROW($1:$19),0),ROW($1:$19))+1,1)*10^ROW($1:$19)/10)</f>
        <v>25</v>
      </c>
      <c r="K1046">
        <f>SUMPRODUCT(MID(0&amp;feed!K1127,LARGE(INDEX(ISNUMBER(--MID(feed!K1127,ROW($1:$19),1))*
ROW($1:$19),0),ROW($1:$19))+1,1)*10^ROW($1:$19)/10)</f>
        <v>3</v>
      </c>
      <c r="L1046">
        <f>SUMPRODUCT(MID(0&amp;feed!L1127,LARGE(INDEX(ISNUMBER(--MID(feed!L1127,ROW($1:$19),1))*
ROW($1:$19),0),ROW($1:$19))+1,1)*10^ROW($1:$19)/10)</f>
        <v>0</v>
      </c>
      <c r="M1046" t="str">
        <f>feed!M1127</f>
        <v>Mixed Economy</v>
      </c>
      <c r="N1046">
        <f>SUMPRODUCT(MID(0&amp;feed!N1127,LARGE(INDEX(ISNUMBER(--MID(feed!N1127,ROW($1:$5),1))*
ROW($1:$5),0),ROW($1:$5))+1,1)*10^ROW($1:$5)/10)</f>
        <v>310</v>
      </c>
      <c r="O1046">
        <f>SUMPRODUCT(MID(0&amp;feed!O1127,LARGE(INDEX(ISNUMBER(--MID(feed!O1127,ROW($1:$5),1))*
ROW($1:$5),0),ROW($1:$5))+1,1)*10^ROW($1:$5)/10)</f>
        <v>224</v>
      </c>
      <c r="P1046" t="str">
        <f>feed!P1127</f>
        <v>Untapped</v>
      </c>
      <c r="Q1046">
        <f>IF(P1046=0,40, IF(P1046="Depleted",0, IF(P1046="Near Depletion",10, IF(P1046="Plentiful",70, IF(P1046="Untapped",90,"Error")))))</f>
        <v>90</v>
      </c>
      <c r="R1046" t="str">
        <f>feed!Q1127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feed!R1127</f>
        <v>Amazonia</v>
      </c>
      <c r="U1046" t="str">
        <f>feed!S1127</f>
        <v>Soviet Union</v>
      </c>
      <c r="V104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046" t="str">
        <f>feed!U1127</f>
        <v>http://blocgame.com/stats.php?id=65693</v>
      </c>
      <c r="X1046" s="4">
        <f>SUMPRODUCT(MID(0&amp;feed!V1127,LARGE(INDEX(ISNUMBER(--MID(feed!V1127,ROW($1:$5),1))*
ROW($1:$5),0),ROW($1:$5))+1,1)*10^ROW($1:$5)/10)</f>
        <v>0</v>
      </c>
      <c r="Y1046">
        <f>feed!W1127</f>
        <v>0</v>
      </c>
      <c r="Z1046" s="4">
        <f>V1046-H1046*750-K1046*375-L1046*375</f>
        <v>18875</v>
      </c>
      <c r="AA1046" s="8">
        <f>V1046/N1046</f>
        <v>64.516129032258064</v>
      </c>
      <c r="AB1046" s="4">
        <f>N1046/6</f>
        <v>51.666666666666664</v>
      </c>
      <c r="AC1046" s="4">
        <f>V1046/6</f>
        <v>3333.3333333333335</v>
      </c>
    </row>
    <row r="1047" spans="1:29" hidden="1" x14ac:dyDescent="0.25">
      <c r="A1047" t="str">
        <f>feed!A1128</f>
        <v>Ramelia</v>
      </c>
      <c r="B1047" t="str">
        <f>feed!B1128</f>
        <v>Helmut von Lekkingen</v>
      </c>
      <c r="C1047">
        <f>feed!C1128</f>
        <v>0</v>
      </c>
      <c r="D1047">
        <f>SUMPRODUCT(MID(0&amp;feed!D1128,LARGE(INDEX(ISNUMBER(--MID(feed!D1128,ROW($1:$19),1))*
ROW($1:$19),0),ROW($1:$19))+1,1)*10^ROW($1:$19)/10)</f>
        <v>20</v>
      </c>
      <c r="E1047">
        <f>SUMPRODUCT(MID(0&amp;feed!E1128,LARGE(INDEX(ISNUMBER(--MID(feed!E1128,ROW($1:$19),1))*
ROW($1:$19),0),ROW($1:$19))+1,1)*10^ROW($1:$19)/10)</f>
        <v>0</v>
      </c>
      <c r="F1047" t="str">
        <f>feed!F1128</f>
        <v>Finest of the 19th century</v>
      </c>
      <c r="G1047" t="str">
        <f>feed!G1128</f>
        <v>Normal</v>
      </c>
      <c r="H1047">
        <f>SUMPRODUCT(MID(0&amp;feed!H1128,LARGE(INDEX(ISNUMBER(--MID(feed!H1128,ROW($1:$19),1))*
ROW($1:$19),0),ROW($1:$19))+1,1)*10^ROW($1:$19)/10)</f>
        <v>0</v>
      </c>
      <c r="I1047" t="str">
        <f>feed!I1128</f>
        <v>Standard</v>
      </c>
      <c r="J1047">
        <f>SUMPRODUCT(MID(0&amp;feed!J1128,LARGE(INDEX(ISNUMBER(--MID(feed!J1128,ROW($1:$19),1))*
ROW($1:$19),0),ROW($1:$19))+1,1)*10^ROW($1:$19)/10)</f>
        <v>25</v>
      </c>
      <c r="K1047">
        <f>SUMPRODUCT(MID(0&amp;feed!K1128,LARGE(INDEX(ISNUMBER(--MID(feed!K1128,ROW($1:$19),1))*
ROW($1:$19),0),ROW($1:$19))+1,1)*10^ROW($1:$19)/10)</f>
        <v>2</v>
      </c>
      <c r="L1047">
        <f>SUMPRODUCT(MID(0&amp;feed!L1128,LARGE(INDEX(ISNUMBER(--MID(feed!L1128,ROW($1:$19),1))*
ROW($1:$19),0),ROW($1:$19))+1,1)*10^ROW($1:$19)/10)</f>
        <v>0</v>
      </c>
      <c r="M1047" t="str">
        <f>feed!M1128</f>
        <v>Mixed Economy</v>
      </c>
      <c r="N1047">
        <f>SUMPRODUCT(MID(0&amp;feed!N1128,LARGE(INDEX(ISNUMBER(--MID(feed!N1128,ROW($1:$5),1))*
ROW($1:$5),0),ROW($1:$5))+1,1)*10^ROW($1:$5)/10)</f>
        <v>310</v>
      </c>
      <c r="O1047">
        <f>SUMPRODUCT(MID(0&amp;feed!O1128,LARGE(INDEX(ISNUMBER(--MID(feed!O1128,ROW($1:$5),1))*
ROW($1:$5),0),ROW($1:$5))+1,1)*10^ROW($1:$5)/10)</f>
        <v>0</v>
      </c>
      <c r="P1047" t="str">
        <f>feed!P1128</f>
        <v>Untapped</v>
      </c>
      <c r="Q1047">
        <f>IF(P1047=0,40, IF(P1047="Depleted",0, IF(P1047="Near Depletion",10, IF(P1047="Plentiful",70, IF(P1047="Untapped",90,"Error")))))</f>
        <v>90</v>
      </c>
      <c r="R1047" t="str">
        <f>feed!Q1128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feed!R1128</f>
        <v>Pacific Rim</v>
      </c>
      <c r="U1047" t="str">
        <f>feed!S1128</f>
        <v>Neutral</v>
      </c>
      <c r="V104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047" t="str">
        <f>feed!U1128</f>
        <v>http://blocgame.com/stats.php?id=65694</v>
      </c>
      <c r="X1047" s="4">
        <f>SUMPRODUCT(MID(0&amp;feed!V1128,LARGE(INDEX(ISNUMBER(--MID(feed!V1128,ROW($1:$5),1))*
ROW($1:$5),0),ROW($1:$5))+1,1)*10^ROW($1:$5)/10)</f>
        <v>0</v>
      </c>
      <c r="Y1047">
        <f>feed!W1128</f>
        <v>0</v>
      </c>
      <c r="Z1047" s="4">
        <f>V1047-H1047*750-K1047*375-L1047*375</f>
        <v>19250</v>
      </c>
      <c r="AA1047" s="8">
        <f>V1047/N1047</f>
        <v>64.516129032258064</v>
      </c>
      <c r="AB1047" s="4">
        <f>N1047/6</f>
        <v>51.666666666666664</v>
      </c>
      <c r="AC1047" s="4">
        <f>V1047/6</f>
        <v>3333.3333333333335</v>
      </c>
    </row>
    <row r="1048" spans="1:29" hidden="1" x14ac:dyDescent="0.25">
      <c r="A1048" t="str">
        <f>feed!A578</f>
        <v>Yarzulem</v>
      </c>
      <c r="B1048" t="str">
        <f>feed!B578</f>
        <v>Azeth Meron</v>
      </c>
      <c r="C1048">
        <f>feed!C578</f>
        <v>0</v>
      </c>
      <c r="D1048">
        <f>SUMPRODUCT(MID(0&amp;feed!D578,LARGE(INDEX(ISNUMBER(--MID(feed!D578,ROW($1:$19),1))*
ROW($1:$19),0),ROW($1:$19))+1,1)*10^ROW($1:$19)/10)</f>
        <v>10</v>
      </c>
      <c r="E1048">
        <f>SUMPRODUCT(MID(0&amp;feed!E578,LARGE(INDEX(ISNUMBER(--MID(feed!E578,ROW($1:$19),1))*
ROW($1:$19),0),ROW($1:$19))+1,1)*10^ROW($1:$19)/10)</f>
        <v>0</v>
      </c>
      <c r="F1048" t="str">
        <f>feed!F578</f>
        <v>First World War surplus</v>
      </c>
      <c r="G1048" t="str">
        <f>feed!G578</f>
        <v>Nice</v>
      </c>
      <c r="H1048">
        <f>SUMPRODUCT(MID(0&amp;feed!H578,LARGE(INDEX(ISNUMBER(--MID(feed!H578,ROW($1:$19),1))*
ROW($1:$19),0),ROW($1:$19))+1,1)*10^ROW($1:$19)/10)</f>
        <v>0</v>
      </c>
      <c r="I1048" t="str">
        <f>feed!I578</f>
        <v>Poor</v>
      </c>
      <c r="J1048">
        <f>SUMPRODUCT(MID(0&amp;feed!J578,LARGE(INDEX(ISNUMBER(--MID(feed!J578,ROW($1:$19),1))*
ROW($1:$19),0),ROW($1:$19))+1,1)*10^ROW($1:$19)/10)</f>
        <v>25</v>
      </c>
      <c r="K1048">
        <f>SUMPRODUCT(MID(0&amp;feed!K578,LARGE(INDEX(ISNUMBER(--MID(feed!K578,ROW($1:$19),1))*
ROW($1:$19),0),ROW($1:$19))+1,1)*10^ROW($1:$19)/10)</f>
        <v>6</v>
      </c>
      <c r="L1048">
        <f>SUMPRODUCT(MID(0&amp;feed!L578,LARGE(INDEX(ISNUMBER(--MID(feed!L578,ROW($1:$19),1))*
ROW($1:$19),0),ROW($1:$19))+1,1)*10^ROW($1:$19)/10)</f>
        <v>0</v>
      </c>
      <c r="M1048" t="str">
        <f>feed!M578</f>
        <v>Free Market</v>
      </c>
      <c r="N1048">
        <f>SUMPRODUCT(MID(0&amp;feed!N578,LARGE(INDEX(ISNUMBER(--MID(feed!N578,ROW($1:$5),1))*
ROW($1:$5),0),ROW($1:$5))+1,1)*10^ROW($1:$5)/10)</f>
        <v>1050</v>
      </c>
      <c r="O1048">
        <f>SUMPRODUCT(MID(0&amp;feed!O578,LARGE(INDEX(ISNUMBER(--MID(feed!O578,ROW($1:$5),1))*
ROW($1:$5),0),ROW($1:$5))+1,1)*10^ROW($1:$5)/10)</f>
        <v>0</v>
      </c>
      <c r="P1048" t="str">
        <f>feed!P578</f>
        <v>Untapped</v>
      </c>
      <c r="Q1048">
        <f>IF(P1048=0,40, IF(P1048="Depleted",0, IF(P1048="Near Depletion",10, IF(P1048="Plentiful",70, IF(P1048="Untapped",90,"Error")))))</f>
        <v>90</v>
      </c>
      <c r="R1048" t="str">
        <f>feed!Q578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feed!R578</f>
        <v>East Indies</v>
      </c>
      <c r="U1048" t="str">
        <f>feed!S578</f>
        <v>United States</v>
      </c>
      <c r="V104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6184</v>
      </c>
      <c r="W1048" t="str">
        <f>feed!U578</f>
        <v>http://blocgame.com/stats.php?id=64887</v>
      </c>
      <c r="X1048" s="4">
        <f>SUMPRODUCT(MID(0&amp;feed!V578,LARGE(INDEX(ISNUMBER(--MID(feed!V578,ROW($1:$5),1))*
ROW($1:$5),0),ROW($1:$5))+1,1)*10^ROW($1:$5)/10)</f>
        <v>0</v>
      </c>
      <c r="Y1048">
        <f>feed!W578</f>
        <v>0</v>
      </c>
      <c r="Z1048" s="4">
        <f>V1048-H1048*750-K1048*375-L1048*375</f>
        <v>3934</v>
      </c>
      <c r="AA1048" s="8">
        <f>V1048/N1048</f>
        <v>5.8895238095238094</v>
      </c>
      <c r="AB1048" s="4">
        <f>N1048/6</f>
        <v>175</v>
      </c>
      <c r="AC1048" s="4">
        <f>V1048/6</f>
        <v>1030.6666666666667</v>
      </c>
    </row>
    <row r="1049" spans="1:29" hidden="1" x14ac:dyDescent="0.25">
      <c r="A1049" t="str">
        <f>feed!A849</f>
        <v>Serbiastan</v>
      </c>
      <c r="B1049" t="str">
        <f>feed!B849</f>
        <v>Milosevic</v>
      </c>
      <c r="C1049">
        <f>feed!C849</f>
        <v>0</v>
      </c>
      <c r="D1049">
        <f>SUMPRODUCT(MID(0&amp;feed!D849,LARGE(INDEX(ISNUMBER(--MID(feed!D849,ROW($1:$19),1))*
ROW($1:$19),0),ROW($1:$19))+1,1)*10^ROW($1:$19)/10)</f>
        <v>0</v>
      </c>
      <c r="E1049">
        <f>SUMPRODUCT(MID(0&amp;feed!E849,LARGE(INDEX(ISNUMBER(--MID(feed!E849,ROW($1:$19),1))*
ROW($1:$19),0),ROW($1:$19))+1,1)*10^ROW($1:$19)/10)</f>
        <v>0</v>
      </c>
      <c r="F1049" t="str">
        <f>feed!F849</f>
        <v>Second World War surplus</v>
      </c>
      <c r="G1049" t="str">
        <f>feed!G849</f>
        <v>Questionable</v>
      </c>
      <c r="H1049">
        <f>SUMPRODUCT(MID(0&amp;feed!H849,LARGE(INDEX(ISNUMBER(--MID(feed!H849,ROW($1:$19),1))*
ROW($1:$19),0),ROW($1:$19))+1,1)*10^ROW($1:$19)/10)</f>
        <v>0</v>
      </c>
      <c r="I1049" t="str">
        <f>feed!I849</f>
        <v>Standard</v>
      </c>
      <c r="J1049">
        <f>SUMPRODUCT(MID(0&amp;feed!J849,LARGE(INDEX(ISNUMBER(--MID(feed!J849,ROW($1:$19),1))*
ROW($1:$19),0),ROW($1:$19))+1,1)*10^ROW($1:$19)/10)</f>
        <v>25</v>
      </c>
      <c r="K1049">
        <f>SUMPRODUCT(MID(0&amp;feed!K849,LARGE(INDEX(ISNUMBER(--MID(feed!K849,ROW($1:$19),1))*
ROW($1:$19),0),ROW($1:$19))+1,1)*10^ROW($1:$19)/10)</f>
        <v>2</v>
      </c>
      <c r="L1049">
        <f>SUMPRODUCT(MID(0&amp;feed!L849,LARGE(INDEX(ISNUMBER(--MID(feed!L849,ROW($1:$19),1))*
ROW($1:$19),0),ROW($1:$19))+1,1)*10^ROW($1:$19)/10)</f>
        <v>0</v>
      </c>
      <c r="M1049" t="str">
        <f>feed!M849</f>
        <v>Mixed Economy</v>
      </c>
      <c r="N1049">
        <f>SUMPRODUCT(MID(0&amp;feed!N849,LARGE(INDEX(ISNUMBER(--MID(feed!N849,ROW($1:$5),1))*
ROW($1:$5),0),ROW($1:$5))+1,1)*10^ROW($1:$5)/10)</f>
        <v>516</v>
      </c>
      <c r="O1049">
        <f>SUMPRODUCT(MID(0&amp;feed!O849,LARGE(INDEX(ISNUMBER(--MID(feed!O849,ROW($1:$5),1))*
ROW($1:$5),0),ROW($1:$5))+1,1)*10^ROW($1:$5)/10)</f>
        <v>0</v>
      </c>
      <c r="P1049" t="str">
        <f>feed!P849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feed!Q849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feed!R849</f>
        <v>Arabia</v>
      </c>
      <c r="U1049" t="str">
        <f>feed!S849</f>
        <v>Neutral</v>
      </c>
      <c r="V10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2092</v>
      </c>
      <c r="W1049" t="str">
        <f>feed!U849</f>
        <v>http://blocgame.com/stats.php?id=64114</v>
      </c>
      <c r="X1049" s="4">
        <f>SUMPRODUCT(MID(0&amp;feed!V849,LARGE(INDEX(ISNUMBER(--MID(feed!V849,ROW($1:$5),1))*
ROW($1:$5),0),ROW($1:$5))+1,1)*10^ROW($1:$5)/10)</f>
        <v>0</v>
      </c>
      <c r="Y1049">
        <f>feed!W849</f>
        <v>0</v>
      </c>
      <c r="Z1049" s="4">
        <f>V1049-H1049*750-K1049*375-L1049*375</f>
        <v>1342</v>
      </c>
      <c r="AA1049" s="8">
        <f>V1049/N1049</f>
        <v>4.054263565891473</v>
      </c>
      <c r="AB1049" s="4">
        <f>N1049/6</f>
        <v>86</v>
      </c>
      <c r="AC1049" s="4">
        <f>V1049/6</f>
        <v>348.66666666666669</v>
      </c>
    </row>
    <row r="1050" spans="1:29" hidden="1" x14ac:dyDescent="0.25">
      <c r="A1050" t="str">
        <f>feed!A932</f>
        <v>Slavistan</v>
      </c>
      <c r="B1050" t="str">
        <f>feed!B932</f>
        <v>JosipBrozTito</v>
      </c>
      <c r="C1050">
        <f>feed!C932</f>
        <v>0</v>
      </c>
      <c r="D1050">
        <f>SUMPRODUCT(MID(0&amp;feed!D932,LARGE(INDEX(ISNUMBER(--MID(feed!D932,ROW($1:$19),1))*
ROW($1:$19),0),ROW($1:$19))+1,1)*10^ROW($1:$19)/10)</f>
        <v>7</v>
      </c>
      <c r="E1050">
        <f>SUMPRODUCT(MID(0&amp;feed!E932,LARGE(INDEX(ISNUMBER(--MID(feed!E932,ROW($1:$19),1))*
ROW($1:$19),0),ROW($1:$19))+1,1)*10^ROW($1:$19)/10)</f>
        <v>0</v>
      </c>
      <c r="F1050" t="str">
        <f>feed!F932</f>
        <v>First World War surplus</v>
      </c>
      <c r="G1050" t="str">
        <f>feed!G932</f>
        <v>Normal</v>
      </c>
      <c r="H1050">
        <f>SUMPRODUCT(MID(0&amp;feed!H932,LARGE(INDEX(ISNUMBER(--MID(feed!H932,ROW($1:$19),1))*
ROW($1:$19),0),ROW($1:$19))+1,1)*10^ROW($1:$19)/10)</f>
        <v>0</v>
      </c>
      <c r="I1050" t="str">
        <f>feed!I932</f>
        <v>Undisciplined Rabble</v>
      </c>
      <c r="J1050">
        <f>SUMPRODUCT(MID(0&amp;feed!J932,LARGE(INDEX(ISNUMBER(--MID(feed!J932,ROW($1:$19),1))*
ROW($1:$19),0),ROW($1:$19))+1,1)*10^ROW($1:$19)/10)</f>
        <v>25</v>
      </c>
      <c r="K1050">
        <f>SUMPRODUCT(MID(0&amp;feed!K932,LARGE(INDEX(ISNUMBER(--MID(feed!K932,ROW($1:$19),1))*
ROW($1:$19),0),ROW($1:$19))+1,1)*10^ROW($1:$19)/10)</f>
        <v>2</v>
      </c>
      <c r="L1050">
        <f>SUMPRODUCT(MID(0&amp;feed!L932,LARGE(INDEX(ISNUMBER(--MID(feed!L932,ROW($1:$19),1))*
ROW($1:$19),0),ROW($1:$19))+1,1)*10^ROW($1:$19)/10)</f>
        <v>3</v>
      </c>
      <c r="M1050" t="str">
        <f>feed!M932</f>
        <v>Mixed Economy</v>
      </c>
      <c r="N1050">
        <f>SUMPRODUCT(MID(0&amp;feed!N932,LARGE(INDEX(ISNUMBER(--MID(feed!N932,ROW($1:$5),1))*
ROW($1:$5),0),ROW($1:$5))+1,1)*10^ROW($1:$5)/10)</f>
        <v>419</v>
      </c>
      <c r="O1050">
        <f>SUMPRODUCT(MID(0&amp;feed!O932,LARGE(INDEX(ISNUMBER(--MID(feed!O932,ROW($1:$5),1))*
ROW($1:$5),0),ROW($1:$5))+1,1)*10^ROW($1:$5)/10)</f>
        <v>3</v>
      </c>
      <c r="P1050" t="str">
        <f>feed!P932</f>
        <v>Untapped</v>
      </c>
      <c r="Q1050">
        <f>IF(P1050=0,40, IF(P1050="Depleted",0, IF(P1050="Near Depletion",10, IF(P1050="Plentiful",70, IF(P1050="Untapped",90,"Error")))))</f>
        <v>90</v>
      </c>
      <c r="R1050" t="str">
        <f>feed!Q932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feed!R932</f>
        <v>Arabia</v>
      </c>
      <c r="U1050" t="str">
        <f>feed!S932</f>
        <v>Neutral</v>
      </c>
      <c r="V1050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1617</v>
      </c>
      <c r="W1050" t="str">
        <f>feed!U932</f>
        <v>http://blocgame.com/stats.php?id=64113</v>
      </c>
      <c r="X1050" s="4">
        <f>SUMPRODUCT(MID(0&amp;feed!V932,LARGE(INDEX(ISNUMBER(--MID(feed!V932,ROW($1:$5),1))*
ROW($1:$5),0),ROW($1:$5))+1,1)*10^ROW($1:$5)/10)</f>
        <v>0</v>
      </c>
      <c r="Y1050">
        <f>feed!W932</f>
        <v>0</v>
      </c>
      <c r="Z1050" s="4">
        <f>V1050-H1050*750-K1050*375-L1050*375</f>
        <v>-258</v>
      </c>
      <c r="AA1050" s="8">
        <f>V1050/N1050</f>
        <v>3.8591885441527447</v>
      </c>
      <c r="AB1050" s="4">
        <f>N1050/6</f>
        <v>69.833333333333329</v>
      </c>
      <c r="AC1050" s="4">
        <f>V1050/6</f>
        <v>269.5</v>
      </c>
    </row>
    <row r="1051" spans="1:29" hidden="1" x14ac:dyDescent="0.25">
      <c r="A1051" t="str">
        <f>feed!A1129</f>
        <v>Austinistand</v>
      </c>
      <c r="B1051" t="str">
        <f>feed!B1129</f>
        <v>Awxpsycho1</v>
      </c>
      <c r="C1051">
        <f>feed!C1129</f>
        <v>0</v>
      </c>
      <c r="D1051">
        <f>SUMPRODUCT(MID(0&amp;feed!D1129,LARGE(INDEX(ISNUMBER(--MID(feed!D1129,ROW($1:$19),1))*
ROW($1:$19),0),ROW($1:$19))+1,1)*10^ROW($1:$19)/10)</f>
        <v>25</v>
      </c>
      <c r="E1051">
        <f>SUMPRODUCT(MID(0&amp;feed!E1129,LARGE(INDEX(ISNUMBER(--MID(feed!E1129,ROW($1:$19),1))*
ROW($1:$19),0),ROW($1:$19))+1,1)*10^ROW($1:$19)/10)</f>
        <v>0</v>
      </c>
      <c r="F1051" t="str">
        <f>feed!F1129</f>
        <v>First World War surplus</v>
      </c>
      <c r="G1051" t="str">
        <f>feed!G1129</f>
        <v>Normal</v>
      </c>
      <c r="H1051">
        <f>SUMPRODUCT(MID(0&amp;feed!H1129,LARGE(INDEX(ISNUMBER(--MID(feed!H1129,ROW($1:$19),1))*
ROW($1:$19),0),ROW($1:$19))+1,1)*10^ROW($1:$19)/10)</f>
        <v>0</v>
      </c>
      <c r="I1051" t="str">
        <f>feed!I1129</f>
        <v>Elite</v>
      </c>
      <c r="J1051">
        <f>SUMPRODUCT(MID(0&amp;feed!J1129,LARGE(INDEX(ISNUMBER(--MID(feed!J1129,ROW($1:$19),1))*
ROW($1:$19),0),ROW($1:$19))+1,1)*10^ROW($1:$19)/10)</f>
        <v>24</v>
      </c>
      <c r="K1051">
        <f>SUMPRODUCT(MID(0&amp;feed!K1129,LARGE(INDEX(ISNUMBER(--MID(feed!K1129,ROW($1:$19),1))*
ROW($1:$19),0),ROW($1:$19))+1,1)*10^ROW($1:$19)/10)</f>
        <v>2</v>
      </c>
      <c r="L1051">
        <f>SUMPRODUCT(MID(0&amp;feed!L1129,LARGE(INDEX(ISNUMBER(--MID(feed!L1129,ROW($1:$19),1))*
ROW($1:$19),0),ROW($1:$19))+1,1)*10^ROW($1:$19)/10)</f>
        <v>0</v>
      </c>
      <c r="M1051" t="str">
        <f>feed!M1129</f>
        <v>Free Market</v>
      </c>
      <c r="N1051">
        <f>SUMPRODUCT(MID(0&amp;feed!N1129,LARGE(INDEX(ISNUMBER(--MID(feed!N1129,ROW($1:$5),1))*
ROW($1:$5),0),ROW($1:$5))+1,1)*10^ROW($1:$5)/10)</f>
        <v>310</v>
      </c>
      <c r="O1051">
        <f>SUMPRODUCT(MID(0&amp;feed!O1129,LARGE(INDEX(ISNUMBER(--MID(feed!O1129,ROW($1:$5),1))*
ROW($1:$5),0),ROW($1:$5))+1,1)*10^ROW($1:$5)/10)</f>
        <v>0</v>
      </c>
      <c r="P1051" t="str">
        <f>feed!P1129</f>
        <v>Untapped</v>
      </c>
      <c r="Q1051">
        <f>IF(P1051=0,40, IF(P1051="Depleted",0, IF(P1051="Near Depletion",10, IF(P1051="Plentiful",70, IF(P1051="Untapped",90,"Error")))))</f>
        <v>90</v>
      </c>
      <c r="R1051" t="str">
        <f>feed!Q1129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feed!R1129</f>
        <v>Egypt</v>
      </c>
      <c r="U1051" t="str">
        <f>feed!S1129</f>
        <v>Neutral</v>
      </c>
      <c r="V1051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20163</v>
      </c>
      <c r="W1051" t="str">
        <f>feed!U1129</f>
        <v>http://blocgame.com/stats.php?id=65698</v>
      </c>
      <c r="X1051" s="4">
        <f>SUMPRODUCT(MID(0&amp;feed!V1129,LARGE(INDEX(ISNUMBER(--MID(feed!V1129,ROW($1:$5),1))*
ROW($1:$5),0),ROW($1:$5))+1,1)*10^ROW($1:$5)/10)</f>
        <v>0</v>
      </c>
      <c r="Y1051">
        <f>feed!W1129</f>
        <v>0</v>
      </c>
      <c r="Z1051" s="4">
        <f>V1051-H1051*750-K1051*375-L1051*375</f>
        <v>19413</v>
      </c>
      <c r="AA1051" s="8">
        <f>V1051/N1051</f>
        <v>65.041935483870972</v>
      </c>
      <c r="AB1051" s="4">
        <f>N1051/6</f>
        <v>51.666666666666664</v>
      </c>
      <c r="AC1051" s="4">
        <f>V1051/6</f>
        <v>3360.5</v>
      </c>
    </row>
    <row r="1052" spans="1:29" hidden="1" x14ac:dyDescent="0.25">
      <c r="A1052" t="str">
        <f>feed!A1146</f>
        <v>Jebux</v>
      </c>
      <c r="B1052" t="str">
        <f>feed!B1146</f>
        <v>His_Laziness</v>
      </c>
      <c r="C1052" t="str">
        <f>feed!C1146</f>
        <v>USRGC</v>
      </c>
      <c r="D1052">
        <f>SUMPRODUCT(MID(0&amp;feed!D1146,LARGE(INDEX(ISNUMBER(--MID(feed!D1146,ROW($1:$19),1))*
ROW($1:$19),0),ROW($1:$19))+1,1)*10^ROW($1:$19)/10)</f>
        <v>20</v>
      </c>
      <c r="E1052">
        <f>SUMPRODUCT(MID(0&amp;feed!E1146,LARGE(INDEX(ISNUMBER(--MID(feed!E1146,ROW($1:$19),1))*
ROW($1:$19),0),ROW($1:$19))+1,1)*10^ROW($1:$19)/10)</f>
        <v>0</v>
      </c>
      <c r="F1052" t="str">
        <f>feed!F1146</f>
        <v>Finest of the 19th century</v>
      </c>
      <c r="G1052" t="str">
        <f>feed!G1146</f>
        <v>Normal</v>
      </c>
      <c r="H1052">
        <f>SUMPRODUCT(MID(0&amp;feed!H1146,LARGE(INDEX(ISNUMBER(--MID(feed!H1146,ROW($1:$19),1))*
ROW($1:$19),0),ROW($1:$19))+1,1)*10^ROW($1:$19)/10)</f>
        <v>0</v>
      </c>
      <c r="I1052" t="str">
        <f>feed!I1146</f>
        <v>Standard</v>
      </c>
      <c r="J1052">
        <f>SUMPRODUCT(MID(0&amp;feed!J1146,LARGE(INDEX(ISNUMBER(--MID(feed!J1146,ROW($1:$19),1))*
ROW($1:$19),0),ROW($1:$19))+1,1)*10^ROW($1:$19)/10)</f>
        <v>24</v>
      </c>
      <c r="K1052">
        <f>SUMPRODUCT(MID(0&amp;feed!K1146,LARGE(INDEX(ISNUMBER(--MID(feed!K1146,ROW($1:$19),1))*
ROW($1:$19),0),ROW($1:$19))+1,1)*10^ROW($1:$19)/10)</f>
        <v>3</v>
      </c>
      <c r="L1052">
        <f>SUMPRODUCT(MID(0&amp;feed!L1146,LARGE(INDEX(ISNUMBER(--MID(feed!L1146,ROW($1:$19),1))*
ROW($1:$19),0),ROW($1:$19))+1,1)*10^ROW($1:$19)/10)</f>
        <v>0</v>
      </c>
      <c r="M1052" t="str">
        <f>feed!M1146</f>
        <v>Mixed Economy</v>
      </c>
      <c r="N1052">
        <f>SUMPRODUCT(MID(0&amp;feed!N1146,LARGE(INDEX(ISNUMBER(--MID(feed!N1146,ROW($1:$5),1))*
ROW($1:$5),0),ROW($1:$5))+1,1)*10^ROW($1:$5)/10)</f>
        <v>308</v>
      </c>
      <c r="O1052">
        <f>SUMPRODUCT(MID(0&amp;feed!O1146,LARGE(INDEX(ISNUMBER(--MID(feed!O1146,ROW($1:$5),1))*
ROW($1:$5),0),ROW($1:$5))+1,1)*10^ROW($1:$5)/10)</f>
        <v>0</v>
      </c>
      <c r="P1052" t="str">
        <f>feed!P1146</f>
        <v>Untapped</v>
      </c>
      <c r="Q1052">
        <f>IF(P1052=0,40, IF(P1052="Depleted",0, IF(P1052="Near Depletion",10, IF(P1052="Plentiful",70, IF(P1052="Untapped",90,"Error")))))</f>
        <v>90</v>
      </c>
      <c r="R1052" t="str">
        <f>feed!Q1146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feed!R1146</f>
        <v>Mesoamerica</v>
      </c>
      <c r="U1052" t="str">
        <f>feed!S1146</f>
        <v>Soviet Union</v>
      </c>
      <c r="V1052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052" t="str">
        <f>feed!U1146</f>
        <v>http://blocgame.com/stats.php?id=65696</v>
      </c>
      <c r="X1052" s="4">
        <f>SUMPRODUCT(MID(0&amp;feed!V1146,LARGE(INDEX(ISNUMBER(--MID(feed!V1146,ROW($1:$5),1))*
ROW($1:$5),0),ROW($1:$5))+1,1)*10^ROW($1:$5)/10)</f>
        <v>0</v>
      </c>
      <c r="Y1052">
        <f>feed!W1146</f>
        <v>0</v>
      </c>
      <c r="Z1052" s="4">
        <f>V1052-H1052*750-K1052*375-L1052*375</f>
        <v>18875</v>
      </c>
      <c r="AA1052" s="8">
        <f>V1052/N1052</f>
        <v>64.935064935064929</v>
      </c>
      <c r="AB1052" s="4">
        <f>N1052/6</f>
        <v>51.333333333333336</v>
      </c>
      <c r="AC1052" s="4">
        <f>V1052/6</f>
        <v>3333.3333333333335</v>
      </c>
    </row>
    <row r="1053" spans="1:29" hidden="1" x14ac:dyDescent="0.25">
      <c r="A1053" t="str">
        <f>feed!A1216</f>
        <v>manusiaki</v>
      </c>
      <c r="B1053" t="str">
        <f>feed!B1216</f>
        <v>kikisko</v>
      </c>
      <c r="C1053">
        <f>feed!C1216</f>
        <v>0</v>
      </c>
      <c r="D1053">
        <f>SUMPRODUCT(MID(0&amp;feed!D1216,LARGE(INDEX(ISNUMBER(--MID(feed!D1216,ROW($1:$19),1))*
ROW($1:$19),0),ROW($1:$19))+1,1)*10^ROW($1:$19)/10)</f>
        <v>9</v>
      </c>
      <c r="E1053">
        <f>SUMPRODUCT(MID(0&amp;feed!E1216,LARGE(INDEX(ISNUMBER(--MID(feed!E1216,ROW($1:$19),1))*
ROW($1:$19),0),ROW($1:$19))+1,1)*10^ROW($1:$19)/10)</f>
        <v>0</v>
      </c>
      <c r="F1053" t="str">
        <f>feed!F1216</f>
        <v>Finest of the 19th century</v>
      </c>
      <c r="G1053" t="str">
        <f>feed!G1216</f>
        <v>Normal</v>
      </c>
      <c r="H1053">
        <f>SUMPRODUCT(MID(0&amp;feed!H1216,LARGE(INDEX(ISNUMBER(--MID(feed!H1216,ROW($1:$19),1))*
ROW($1:$19),0),ROW($1:$19))+1,1)*10^ROW($1:$19)/10)</f>
        <v>0</v>
      </c>
      <c r="I1053" t="str">
        <f>feed!I1216</f>
        <v>Standard</v>
      </c>
      <c r="J1053">
        <f>SUMPRODUCT(MID(0&amp;feed!J1216,LARGE(INDEX(ISNUMBER(--MID(feed!J1216,ROW($1:$19),1))*
ROW($1:$19),0),ROW($1:$19))+1,1)*10^ROW($1:$19)/10)</f>
        <v>24</v>
      </c>
      <c r="K1053">
        <f>SUMPRODUCT(MID(0&amp;feed!K1216,LARGE(INDEX(ISNUMBER(--MID(feed!K1216,ROW($1:$19),1))*
ROW($1:$19),0),ROW($1:$19))+1,1)*10^ROW($1:$19)/10)</f>
        <v>2</v>
      </c>
      <c r="L1053">
        <f>SUMPRODUCT(MID(0&amp;feed!L1216,LARGE(INDEX(ISNUMBER(--MID(feed!L1216,ROW($1:$19),1))*
ROW($1:$19),0),ROW($1:$19))+1,1)*10^ROW($1:$19)/10)</f>
        <v>0</v>
      </c>
      <c r="M1053" t="str">
        <f>feed!M1216</f>
        <v>Free Market</v>
      </c>
      <c r="N1053">
        <f>SUMPRODUCT(MID(0&amp;feed!N1216,LARGE(INDEX(ISNUMBER(--MID(feed!N1216,ROW($1:$5),1))*
ROW($1:$5),0),ROW($1:$5))+1,1)*10^ROW($1:$5)/10)</f>
        <v>275</v>
      </c>
      <c r="O1053">
        <f>SUMPRODUCT(MID(0&amp;feed!O1216,LARGE(INDEX(ISNUMBER(--MID(feed!O1216,ROW($1:$5),1))*
ROW($1:$5),0),ROW($1:$5))+1,1)*10^ROW($1:$5)/10)</f>
        <v>0</v>
      </c>
      <c r="P1053" t="str">
        <f>feed!P1216</f>
        <v>Untapped</v>
      </c>
      <c r="Q1053">
        <f>IF(P1053=0,40, IF(P1053="Depleted",0, IF(P1053="Near Depletion",10, IF(P1053="Plentiful",70, IF(P1053="Untapped",90,"Error")))))</f>
        <v>90</v>
      </c>
      <c r="R1053" t="str">
        <f>feed!Q1216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feed!R1216</f>
        <v>Indochina</v>
      </c>
      <c r="U1053" t="str">
        <f>feed!S1216</f>
        <v>Neutral</v>
      </c>
      <c r="V1053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16780</v>
      </c>
      <c r="W1053" t="str">
        <f>feed!U1216</f>
        <v>http://blocgame.com/stats.php?id=65697</v>
      </c>
      <c r="X1053" s="4">
        <f>SUMPRODUCT(MID(0&amp;feed!V1216,LARGE(INDEX(ISNUMBER(--MID(feed!V1216,ROW($1:$5),1))*
ROW($1:$5),0),ROW($1:$5))+1,1)*10^ROW($1:$5)/10)</f>
        <v>0</v>
      </c>
      <c r="Y1053">
        <f>feed!W1216</f>
        <v>0</v>
      </c>
      <c r="Z1053" s="4">
        <f>V1053-H1053*750-K1053*375-L1053*375</f>
        <v>16030</v>
      </c>
      <c r="AA1053" s="8">
        <f>V1053/N1053</f>
        <v>61.018181818181816</v>
      </c>
      <c r="AB1053" s="4">
        <f>N1053/6</f>
        <v>45.833333333333336</v>
      </c>
      <c r="AC1053" s="4">
        <f>V1053/6</f>
        <v>2796.6666666666665</v>
      </c>
    </row>
    <row r="1054" spans="1:29" hidden="1" x14ac:dyDescent="0.25">
      <c r="A1054" t="str">
        <f>feed!A950</f>
        <v>Sioux Nation</v>
      </c>
      <c r="B1054" t="str">
        <f>feed!B950</f>
        <v>Crazy Horse</v>
      </c>
      <c r="C1054">
        <f>feed!C950</f>
        <v>0</v>
      </c>
      <c r="D1054">
        <f>SUMPRODUCT(MID(0&amp;feed!D950,LARGE(INDEX(ISNUMBER(--MID(feed!D950,ROW($1:$19),1))*
ROW($1:$19),0),ROW($1:$19))+1,1)*10^ROW($1:$19)/10)</f>
        <v>20</v>
      </c>
      <c r="E1054">
        <f>SUMPRODUCT(MID(0&amp;feed!E950,LARGE(INDEX(ISNUMBER(--MID(feed!E950,ROW($1:$19),1))*
ROW($1:$19),0),ROW($1:$19))+1,1)*10^ROW($1:$19)/10)</f>
        <v>0</v>
      </c>
      <c r="F1054" t="str">
        <f>feed!F950</f>
        <v>Finest of the 19th century</v>
      </c>
      <c r="G1054" t="str">
        <f>feed!G950</f>
        <v>Gandhi-like</v>
      </c>
      <c r="H1054">
        <f>SUMPRODUCT(MID(0&amp;feed!H950,LARGE(INDEX(ISNUMBER(--MID(feed!H950,ROW($1:$19),1))*
ROW($1:$19),0),ROW($1:$19))+1,1)*10^ROW($1:$19)/10)</f>
        <v>0</v>
      </c>
      <c r="I1054" t="str">
        <f>feed!I950</f>
        <v>Undisciplined Rabble</v>
      </c>
      <c r="J1054">
        <f>SUMPRODUCT(MID(0&amp;feed!J950,LARGE(INDEX(ISNUMBER(--MID(feed!J950,ROW($1:$19),1))*
ROW($1:$19),0),ROW($1:$19))+1,1)*10^ROW($1:$19)/10)</f>
        <v>24</v>
      </c>
      <c r="K1054">
        <f>SUMPRODUCT(MID(0&amp;feed!K950,LARGE(INDEX(ISNUMBER(--MID(feed!K950,ROW($1:$19),1))*
ROW($1:$19),0),ROW($1:$19))+1,1)*10^ROW($1:$19)/10)</f>
        <v>2</v>
      </c>
      <c r="L1054">
        <f>SUMPRODUCT(MID(0&amp;feed!L950,LARGE(INDEX(ISNUMBER(--MID(feed!L950,ROW($1:$19),1))*
ROW($1:$19),0),ROW($1:$19))+1,1)*10^ROW($1:$19)/10)</f>
        <v>0</v>
      </c>
      <c r="M1054" t="str">
        <f>feed!M950</f>
        <v>Central Planning</v>
      </c>
      <c r="N1054">
        <f>SUMPRODUCT(MID(0&amp;feed!N950,LARGE(INDEX(ISNUMBER(--MID(feed!N950,ROW($1:$5),1))*
ROW($1:$5),0),ROW($1:$5))+1,1)*10^ROW($1:$5)/10)</f>
        <v>402</v>
      </c>
      <c r="O1054">
        <f>SUMPRODUCT(MID(0&amp;feed!O950,LARGE(INDEX(ISNUMBER(--MID(feed!O950,ROW($1:$5),1))*
ROW($1:$5),0),ROW($1:$5))+1,1)*10^ROW($1:$5)/10)</f>
        <v>0</v>
      </c>
      <c r="P1054" t="str">
        <f>feed!P950</f>
        <v>Untapped</v>
      </c>
      <c r="Q1054">
        <f>IF(P1054=0,40, IF(P1054="Depleted",0, IF(P1054="Near Depletion",10, IF(P1054="Plentiful",70, IF(P1054="Untapped",90,"Error")))))</f>
        <v>90</v>
      </c>
      <c r="R1054" t="str">
        <f>feed!Q950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feed!R950</f>
        <v>Mesoamerica</v>
      </c>
      <c r="U1054" t="str">
        <f>feed!S950</f>
        <v>Neutral</v>
      </c>
      <c r="V105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1054" t="str">
        <f>feed!U950</f>
        <v>http://blocgame.com/stats.php?id=48829</v>
      </c>
      <c r="X1054" s="4">
        <f>SUMPRODUCT(MID(0&amp;feed!V950,LARGE(INDEX(ISNUMBER(--MID(feed!V950,ROW($1:$5),1))*
ROW($1:$5),0),ROW($1:$5))+1,1)*10^ROW($1:$5)/10)</f>
        <v>0</v>
      </c>
      <c r="Y1054">
        <f>feed!W950</f>
        <v>0</v>
      </c>
      <c r="Z1054" s="4">
        <f>V1054-H1054*750-K1054*375-L1054*375</f>
        <v>19250</v>
      </c>
      <c r="AA1054" s="8">
        <f>V1054/N1054</f>
        <v>49.75124378109453</v>
      </c>
      <c r="AB1054" s="4">
        <f>N1054/6</f>
        <v>67</v>
      </c>
      <c r="AC1054" s="4">
        <f>V1054/6</f>
        <v>3333.3333333333335</v>
      </c>
    </row>
    <row r="1055" spans="1:29" hidden="1" x14ac:dyDescent="0.25">
      <c r="A1055" t="str">
        <f>feed!A1192</f>
        <v>akwira</v>
      </c>
      <c r="B1055" t="str">
        <f>feed!B1192</f>
        <v>Hidayah</v>
      </c>
      <c r="C1055">
        <f>feed!C1192</f>
        <v>0</v>
      </c>
      <c r="D1055">
        <f>SUMPRODUCT(MID(0&amp;feed!D1192,LARGE(INDEX(ISNUMBER(--MID(feed!D1192,ROW($1:$19),1))*
ROW($1:$19),0),ROW($1:$19))+1,1)*10^ROW($1:$19)/10)</f>
        <v>8</v>
      </c>
      <c r="E1055">
        <f>SUMPRODUCT(MID(0&amp;feed!E1192,LARGE(INDEX(ISNUMBER(--MID(feed!E1192,ROW($1:$19),1))*
ROW($1:$19),0),ROW($1:$19))+1,1)*10^ROW($1:$19)/10)</f>
        <v>0</v>
      </c>
      <c r="F1055" t="str">
        <f>feed!F1192</f>
        <v>First World War surplus</v>
      </c>
      <c r="G1055" t="str">
        <f>feed!G1192</f>
        <v>Gandhi-like</v>
      </c>
      <c r="H1055">
        <f>SUMPRODUCT(MID(0&amp;feed!H1192,LARGE(INDEX(ISNUMBER(--MID(feed!H1192,ROW($1:$19),1))*
ROW($1:$19),0),ROW($1:$19))+1,1)*10^ROW($1:$19)/10)</f>
        <v>0</v>
      </c>
      <c r="I1055" t="str">
        <f>feed!I1192</f>
        <v>Undisciplined Rabble</v>
      </c>
      <c r="J1055">
        <f>SUMPRODUCT(MID(0&amp;feed!J1192,LARGE(INDEX(ISNUMBER(--MID(feed!J1192,ROW($1:$19),1))*
ROW($1:$19),0),ROW($1:$19))+1,1)*10^ROW($1:$19)/10)</f>
        <v>24</v>
      </c>
      <c r="K1055">
        <f>SUMPRODUCT(MID(0&amp;feed!K1192,LARGE(INDEX(ISNUMBER(--MID(feed!K1192,ROW($1:$19),1))*
ROW($1:$19),0),ROW($1:$19))+1,1)*10^ROW($1:$19)/10)</f>
        <v>3</v>
      </c>
      <c r="L1055">
        <f>SUMPRODUCT(MID(0&amp;feed!L1192,LARGE(INDEX(ISNUMBER(--MID(feed!L1192,ROW($1:$19),1))*
ROW($1:$19),0),ROW($1:$19))+1,1)*10^ROW($1:$19)/10)</f>
        <v>1</v>
      </c>
      <c r="M1055" t="str">
        <f>feed!M1192</f>
        <v>Mixed Economy</v>
      </c>
      <c r="N1055">
        <f>SUMPRODUCT(MID(0&amp;feed!N1192,LARGE(INDEX(ISNUMBER(--MID(feed!N1192,ROW($1:$5),1))*
ROW($1:$5),0),ROW($1:$5))+1,1)*10^ROW($1:$5)/10)</f>
        <v>296</v>
      </c>
      <c r="O1055">
        <f>SUMPRODUCT(MID(0&amp;feed!O1192,LARGE(INDEX(ISNUMBER(--MID(feed!O1192,ROW($1:$5),1))*
ROW($1:$5),0),ROW($1:$5))+1,1)*10^ROW($1:$5)/10)</f>
        <v>1</v>
      </c>
      <c r="P1055" t="str">
        <f>feed!P1192</f>
        <v>Untapped</v>
      </c>
      <c r="Q1055">
        <f>IF(P1055=0,40, IF(P1055="Depleted",0, IF(P1055="Near Depletion",10, IF(P1055="Plentiful",70, IF(P1055="Untapped",90,"Error")))))</f>
        <v>90</v>
      </c>
      <c r="R1055" t="str">
        <f>feed!Q1192</f>
        <v>Meagre</v>
      </c>
      <c r="S1055">
        <f>IF(R1055="None",0, IF(R1055="Meagre",1.5, IF(R1055="Small",3, IF(R1055="Mediocre",4.5, IF(R1055="Somewhat Large",6, IF(R1055="Large",7.5, IF(R1055="Powerful",9, IF(R1055="Very Powerful",10,"Error"))))))))</f>
        <v>1.5</v>
      </c>
      <c r="T1055" t="str">
        <f>feed!R1192</f>
        <v>Indochina</v>
      </c>
      <c r="U1055" t="str">
        <f>feed!S1192</f>
        <v>Soviet Union</v>
      </c>
      <c r="V1055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13890</v>
      </c>
      <c r="W1055" t="str">
        <f>feed!U1192</f>
        <v>http://blocgame.com/stats.php?id=65508</v>
      </c>
      <c r="X1055" s="4">
        <f>SUMPRODUCT(MID(0&amp;feed!V1192,LARGE(INDEX(ISNUMBER(--MID(feed!V1192,ROW($1:$5),1))*
ROW($1:$5),0),ROW($1:$5))+1,1)*10^ROW($1:$5)/10)</f>
        <v>0</v>
      </c>
      <c r="Y1055">
        <f>feed!W1192</f>
        <v>0</v>
      </c>
      <c r="Z1055" s="4">
        <f>V1055-H1055*750-K1055*375-L1055*375</f>
        <v>12390</v>
      </c>
      <c r="AA1055" s="8">
        <f>V1055/N1055</f>
        <v>46.925675675675677</v>
      </c>
      <c r="AB1055" s="4">
        <f>N1055/6</f>
        <v>49.333333333333336</v>
      </c>
      <c r="AC1055" s="4">
        <f>V1055/6</f>
        <v>2315</v>
      </c>
    </row>
    <row r="1056" spans="1:29" x14ac:dyDescent="0.25">
      <c r="A1056" t="str">
        <f>feed!A1079</f>
        <v>Creamy Meme</v>
      </c>
      <c r="B1056" t="str">
        <f>feed!B1079</f>
        <v>Super Snake</v>
      </c>
      <c r="C1056" t="str">
        <f>feed!C1079</f>
        <v>HellYeah</v>
      </c>
      <c r="D1056">
        <f>SUMPRODUCT(MID(0&amp;feed!D1079,LARGE(INDEX(ISNUMBER(--MID(feed!D1079,ROW($1:$19),1))*
ROW($1:$19),0),ROW($1:$19))+1,1)*10^ROW($1:$19)/10)</f>
        <v>23</v>
      </c>
      <c r="E1056">
        <f>SUMPRODUCT(MID(0&amp;feed!E1079,LARGE(INDEX(ISNUMBER(--MID(feed!E1079,ROW($1:$19),1))*
ROW($1:$19),0),ROW($1:$19))+1,1)*10^ROW($1:$19)/10)</f>
        <v>0</v>
      </c>
      <c r="F1056" t="str">
        <f>feed!F1079</f>
        <v>First World War surplus</v>
      </c>
      <c r="G1056" t="str">
        <f>feed!G1079</f>
        <v>Gandhi-like</v>
      </c>
      <c r="H1056">
        <f>SUMPRODUCT(MID(0&amp;feed!H1079,LARGE(INDEX(ISNUMBER(--MID(feed!H1079,ROW($1:$19),1))*
ROW($1:$19),0),ROW($1:$19))+1,1)*10^ROW($1:$19)/10)</f>
        <v>2</v>
      </c>
      <c r="I1056" t="str">
        <f>feed!I1079</f>
        <v>Poor</v>
      </c>
      <c r="J1056">
        <f>SUMPRODUCT(MID(0&amp;feed!J1079,LARGE(INDEX(ISNUMBER(--MID(feed!J1079,ROW($1:$19),1))*
ROW($1:$19),0),ROW($1:$19))+1,1)*10^ROW($1:$19)/10)</f>
        <v>179</v>
      </c>
      <c r="K1056">
        <f>SUMPRODUCT(MID(0&amp;feed!K1079,LARGE(INDEX(ISNUMBER(--MID(feed!K1079,ROW($1:$19),1))*
ROW($1:$19),0),ROW($1:$19))+1,1)*10^ROW($1:$19)/10)</f>
        <v>1</v>
      </c>
      <c r="L1056">
        <f>SUMPRODUCT(MID(0&amp;feed!L1079,LARGE(INDEX(ISNUMBER(--MID(feed!L1079,ROW($1:$19),1))*
ROW($1:$19),0),ROW($1:$19))+1,1)*10^ROW($1:$19)/10)</f>
        <v>0</v>
      </c>
      <c r="M1056" t="str">
        <f>feed!M1079</f>
        <v>Central Planning</v>
      </c>
      <c r="N1056">
        <f>SUMPRODUCT(MID(0&amp;feed!N1079,LARGE(INDEX(ISNUMBER(--MID(feed!N1079,ROW($1:$5),1))*
ROW($1:$5),0),ROW($1:$5))+1,1)*10^ROW($1:$5)/10)</f>
        <v>324</v>
      </c>
      <c r="O1056">
        <f>SUMPRODUCT(MID(0&amp;feed!O1079,LARGE(INDEX(ISNUMBER(--MID(feed!O1079,ROW($1:$5),1))*
ROW($1:$5),0),ROW($1:$5))+1,1)*10^ROW($1:$5)/10)</f>
        <v>0</v>
      </c>
      <c r="P1056" t="str">
        <f>feed!P1079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feed!Q1079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feed!R1079</f>
        <v>The Subcontinent</v>
      </c>
      <c r="U1056" t="str">
        <f>feed!S1079</f>
        <v>Neutral</v>
      </c>
      <c r="V1056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18327</v>
      </c>
      <c r="W1056" t="str">
        <f>feed!U1079</f>
        <v>http://blocgame.com/stats.php?id=64874</v>
      </c>
      <c r="X1056" s="4">
        <f>SUMPRODUCT(MID(0&amp;feed!V1079,LARGE(INDEX(ISNUMBER(--MID(feed!V1079,ROW($1:$5),1))*
ROW($1:$5),0),ROW($1:$5))+1,1)*10^ROW($1:$5)/10)</f>
        <v>0</v>
      </c>
      <c r="Y1056">
        <f>feed!W1079</f>
        <v>0</v>
      </c>
      <c r="Z1056" s="4">
        <f>V1056-H1056*750-K1056*375-L1056*375</f>
        <v>16452</v>
      </c>
      <c r="AA1056" s="8">
        <f>V1056/N1056</f>
        <v>56.564814814814817</v>
      </c>
      <c r="AB1056" s="4">
        <f>N1056/6</f>
        <v>54</v>
      </c>
      <c r="AC1056" s="4">
        <f>V1056/6</f>
        <v>3054.5</v>
      </c>
    </row>
    <row r="1057" spans="1:29" hidden="1" x14ac:dyDescent="0.25">
      <c r="A1057" t="str">
        <f>feed!A858</f>
        <v>bombingsymy</v>
      </c>
      <c r="B1057" t="str">
        <f>feed!B858</f>
        <v>Tahla6969</v>
      </c>
      <c r="C1057">
        <f>feed!C858</f>
        <v>0</v>
      </c>
      <c r="D1057">
        <f>SUMPRODUCT(MID(0&amp;feed!D858,LARGE(INDEX(ISNUMBER(--MID(feed!D858,ROW($1:$19),1))*
ROW($1:$19),0),ROW($1:$19))+1,1)*10^ROW($1:$19)/10)</f>
        <v>8</v>
      </c>
      <c r="E1057">
        <f>SUMPRODUCT(MID(0&amp;feed!E858,LARGE(INDEX(ISNUMBER(--MID(feed!E858,ROW($1:$19),1))*
ROW($1:$19),0),ROW($1:$19))+1,1)*10^ROW($1:$19)/10)</f>
        <v>0</v>
      </c>
      <c r="F1057" t="str">
        <f>feed!F858</f>
        <v>First World War surplus</v>
      </c>
      <c r="G1057" t="str">
        <f>feed!G858</f>
        <v>Isolated</v>
      </c>
      <c r="H1057">
        <f>SUMPRODUCT(MID(0&amp;feed!H858,LARGE(INDEX(ISNUMBER(--MID(feed!H858,ROW($1:$19),1))*
ROW($1:$19),0),ROW($1:$19))+1,1)*10^ROW($1:$19)/10)</f>
        <v>0</v>
      </c>
      <c r="I1057" t="str">
        <f>feed!I858</f>
        <v>Undisciplined Rabble</v>
      </c>
      <c r="J1057">
        <f>SUMPRODUCT(MID(0&amp;feed!J858,LARGE(INDEX(ISNUMBER(--MID(feed!J858,ROW($1:$19),1))*
ROW($1:$19),0),ROW($1:$19))+1,1)*10^ROW($1:$19)/10)</f>
        <v>24</v>
      </c>
      <c r="K1057">
        <f>SUMPRODUCT(MID(0&amp;feed!K858,LARGE(INDEX(ISNUMBER(--MID(feed!K858,ROW($1:$19),1))*
ROW($1:$19),0),ROW($1:$19))+1,1)*10^ROW($1:$19)/10)</f>
        <v>3</v>
      </c>
      <c r="L1057">
        <f>SUMPRODUCT(MID(0&amp;feed!L858,LARGE(INDEX(ISNUMBER(--MID(feed!L858,ROW($1:$19),1))*
ROW($1:$19),0),ROW($1:$19))+1,1)*10^ROW($1:$19)/10)</f>
        <v>1</v>
      </c>
      <c r="M1057" t="str">
        <f>feed!M858</f>
        <v>Mixed Economy</v>
      </c>
      <c r="N1057">
        <f>SUMPRODUCT(MID(0&amp;feed!N858,LARGE(INDEX(ISNUMBER(--MID(feed!N858,ROW($1:$5),1))*
ROW($1:$5),0),ROW($1:$5))+1,1)*10^ROW($1:$5)/10)</f>
        <v>506</v>
      </c>
      <c r="O1057">
        <f>SUMPRODUCT(MID(0&amp;feed!O858,LARGE(INDEX(ISNUMBER(--MID(feed!O858,ROW($1:$5),1))*
ROW($1:$5),0),ROW($1:$5))+1,1)*10^ROW($1:$5)/10)</f>
        <v>149</v>
      </c>
      <c r="P1057" t="str">
        <f>feed!P858</f>
        <v>Plentiful</v>
      </c>
      <c r="Q1057">
        <f>IF(P1057=0,40, IF(P1057="Depleted",0, IF(P1057="Near Depletion",10, IF(P1057="Plentiful",70, IF(P1057="Untapped",90,"Error")))))</f>
        <v>70</v>
      </c>
      <c r="R1057" t="str">
        <f>feed!Q858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feed!R858</f>
        <v>Pacific Rim</v>
      </c>
      <c r="U1057" t="str">
        <f>feed!S858</f>
        <v>Neutral</v>
      </c>
      <c r="V1057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6377</v>
      </c>
      <c r="W1057" t="str">
        <f>feed!U858</f>
        <v>http://blocgame.com/stats.php?id=64477</v>
      </c>
      <c r="X1057" s="4">
        <f>SUMPRODUCT(MID(0&amp;feed!V858,LARGE(INDEX(ISNUMBER(--MID(feed!V858,ROW($1:$5),1))*
ROW($1:$5),0),ROW($1:$5))+1,1)*10^ROW($1:$5)/10)</f>
        <v>0</v>
      </c>
      <c r="Y1057">
        <f>feed!W858</f>
        <v>0</v>
      </c>
      <c r="Z1057" s="4">
        <f>V1057-H1057*750-K1057*375-L1057*375</f>
        <v>4877</v>
      </c>
      <c r="AA1057" s="8">
        <f>V1057/N1057</f>
        <v>12.602766798418973</v>
      </c>
      <c r="AB1057" s="4">
        <f>N1057/6</f>
        <v>84.333333333333329</v>
      </c>
      <c r="AC1057" s="4">
        <f>V1057/6</f>
        <v>1062.8333333333333</v>
      </c>
    </row>
    <row r="1058" spans="1:29" hidden="1" x14ac:dyDescent="0.25">
      <c r="A1058" t="str">
        <f>feed!A352</f>
        <v>Shining Sun</v>
      </c>
      <c r="B1058" t="str">
        <f>feed!B352</f>
        <v>Wladyslaw Gomulka</v>
      </c>
      <c r="C1058" t="str">
        <f>feed!C352</f>
        <v>Steel Brotherhood</v>
      </c>
      <c r="D1058">
        <f>SUMPRODUCT(MID(0&amp;feed!D352,LARGE(INDEX(ISNUMBER(--MID(feed!D352,ROW($1:$19),1))*
ROW($1:$19),0),ROW($1:$19))+1,1)*10^ROW($1:$19)/10)</f>
        <v>8</v>
      </c>
      <c r="E1058">
        <f>SUMPRODUCT(MID(0&amp;feed!E352,LARGE(INDEX(ISNUMBER(--MID(feed!E352,ROW($1:$19),1))*
ROW($1:$19),0),ROW($1:$19))+1,1)*10^ROW($1:$19)/10)</f>
        <v>0</v>
      </c>
      <c r="F1058" t="str">
        <f>feed!F352</f>
        <v>Second World War surplus</v>
      </c>
      <c r="G1058" t="str">
        <f>feed!G352</f>
        <v>Gandhi-like</v>
      </c>
      <c r="H1058">
        <f>SUMPRODUCT(MID(0&amp;feed!H352,LARGE(INDEX(ISNUMBER(--MID(feed!H352,ROW($1:$19),1))*
ROW($1:$19),0),ROW($1:$19))+1,1)*10^ROW($1:$19)/10)</f>
        <v>0</v>
      </c>
      <c r="I1058" t="str">
        <f>feed!I352</f>
        <v>Good</v>
      </c>
      <c r="J1058">
        <f>SUMPRODUCT(MID(0&amp;feed!J352,LARGE(INDEX(ISNUMBER(--MID(feed!J352,ROW($1:$19),1))*
ROW($1:$19),0),ROW($1:$19))+1,1)*10^ROW($1:$19)/10)</f>
        <v>24</v>
      </c>
      <c r="K1058">
        <f>SUMPRODUCT(MID(0&amp;feed!K352,LARGE(INDEX(ISNUMBER(--MID(feed!K352,ROW($1:$19),1))*
ROW($1:$19),0),ROW($1:$19))+1,1)*10^ROW($1:$19)/10)</f>
        <v>18</v>
      </c>
      <c r="L1058">
        <f>SUMPRODUCT(MID(0&amp;feed!L352,LARGE(INDEX(ISNUMBER(--MID(feed!L352,ROW($1:$19),1))*
ROW($1:$19),0),ROW($1:$19))+1,1)*10^ROW($1:$19)/10)</f>
        <v>9</v>
      </c>
      <c r="M1058" t="str">
        <f>feed!M352</f>
        <v>Mixed Economy</v>
      </c>
      <c r="N1058">
        <f>SUMPRODUCT(MID(0&amp;feed!N352,LARGE(INDEX(ISNUMBER(--MID(feed!N352,ROW($1:$5),1))*
ROW($1:$5),0),ROW($1:$5))+1,1)*10^ROW($1:$5)/10)</f>
        <v>1816</v>
      </c>
      <c r="O1058">
        <f>SUMPRODUCT(MID(0&amp;feed!O352,LARGE(INDEX(ISNUMBER(--MID(feed!O352,ROW($1:$5),1))*
ROW($1:$5),0),ROW($1:$5))+1,1)*10^ROW($1:$5)/10)</f>
        <v>53</v>
      </c>
      <c r="P1058" t="str">
        <f>feed!P352</f>
        <v>Untapped</v>
      </c>
      <c r="Q1058">
        <f>IF(P1058=0,40, IF(P1058="Depleted",0, IF(P1058="Near Depletion",10, IF(P1058="Plentiful",70, IF(P1058="Untapped",90,"Error")))))</f>
        <v>90</v>
      </c>
      <c r="R1058" t="str">
        <f>feed!Q352</f>
        <v>Meagre</v>
      </c>
      <c r="S1058">
        <f>IF(R1058="None",0, IF(R1058="Meagre",1.5, IF(R1058="Small",3, IF(R1058="Mediocre",4.5, IF(R1058="Somewhat Large",6, IF(R1058="Large",7.5, IF(R1058="Powerful",9, IF(R1058="Very Powerful",10,"Error"))))))))</f>
        <v>1.5</v>
      </c>
      <c r="T1058" t="str">
        <f>feed!R352</f>
        <v>Southern Africa</v>
      </c>
      <c r="U1058" t="str">
        <f>feed!S352</f>
        <v>Soviet Union</v>
      </c>
      <c r="V1058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7863</v>
      </c>
      <c r="W1058" t="str">
        <f>feed!U352</f>
        <v>http://blocgame.com/stats.php?id=61511</v>
      </c>
      <c r="X1058" s="4">
        <f>SUMPRODUCT(MID(0&amp;feed!V352,LARGE(INDEX(ISNUMBER(--MID(feed!V352,ROW($1:$5),1))*
ROW($1:$5),0),ROW($1:$5))+1,1)*10^ROW($1:$5)/10)</f>
        <v>0</v>
      </c>
      <c r="Y1058">
        <f>feed!W352</f>
        <v>0</v>
      </c>
      <c r="Z1058" s="4">
        <f>V1058-H1058*750-K1058*375-L1058*375</f>
        <v>-2262</v>
      </c>
      <c r="AA1058" s="8">
        <f>V1058/N1058</f>
        <v>4.3298458149779737</v>
      </c>
      <c r="AB1058" s="4">
        <f>N1058/6</f>
        <v>302.66666666666669</v>
      </c>
      <c r="AC1058" s="4">
        <f>V1058/6</f>
        <v>1310.5</v>
      </c>
    </row>
    <row r="1059" spans="1:29" hidden="1" x14ac:dyDescent="0.25">
      <c r="A1059" t="str">
        <f>feed!A1147</f>
        <v>Utteropia</v>
      </c>
      <c r="B1059" t="str">
        <f>feed!B1147</f>
        <v>shane903</v>
      </c>
      <c r="C1059">
        <f>feed!C1147</f>
        <v>0</v>
      </c>
      <c r="D1059">
        <f>SUMPRODUCT(MID(0&amp;feed!D1147,LARGE(INDEX(ISNUMBER(--MID(feed!D1147,ROW($1:$19),1))*
ROW($1:$19),0),ROW($1:$19))+1,1)*10^ROW($1:$19)/10)</f>
        <v>20</v>
      </c>
      <c r="E1059">
        <f>SUMPRODUCT(MID(0&amp;feed!E1147,LARGE(INDEX(ISNUMBER(--MID(feed!E1147,ROW($1:$19),1))*
ROW($1:$19),0),ROW($1:$19))+1,1)*10^ROW($1:$19)/10)</f>
        <v>0</v>
      </c>
      <c r="F1059" t="str">
        <f>feed!F1147</f>
        <v>Finest of the 19th century</v>
      </c>
      <c r="G1059" t="str">
        <f>feed!G1147</f>
        <v>Normal</v>
      </c>
      <c r="H1059">
        <f>SUMPRODUCT(MID(0&amp;feed!H1147,LARGE(INDEX(ISNUMBER(--MID(feed!H1147,ROW($1:$19),1))*
ROW($1:$19),0),ROW($1:$19))+1,1)*10^ROW($1:$19)/10)</f>
        <v>0</v>
      </c>
      <c r="I1059" t="str">
        <f>feed!I1147</f>
        <v>Standard</v>
      </c>
      <c r="J1059">
        <f>SUMPRODUCT(MID(0&amp;feed!J1147,LARGE(INDEX(ISNUMBER(--MID(feed!J1147,ROW($1:$19),1))*
ROW($1:$19),0),ROW($1:$19))+1,1)*10^ROW($1:$19)/10)</f>
        <v>23</v>
      </c>
      <c r="K1059">
        <f>SUMPRODUCT(MID(0&amp;feed!K1147,LARGE(INDEX(ISNUMBER(--MID(feed!K1147,ROW($1:$19),1))*
ROW($1:$19),0),ROW($1:$19))+1,1)*10^ROW($1:$19)/10)</f>
        <v>2</v>
      </c>
      <c r="L1059">
        <f>SUMPRODUCT(MID(0&amp;feed!L1147,LARGE(INDEX(ISNUMBER(--MID(feed!L1147,ROW($1:$19),1))*
ROW($1:$19),0),ROW($1:$19))+1,1)*10^ROW($1:$19)/10)</f>
        <v>1</v>
      </c>
      <c r="M1059" t="str">
        <f>feed!M1147</f>
        <v>Free Market</v>
      </c>
      <c r="N1059">
        <f>SUMPRODUCT(MID(0&amp;feed!N1147,LARGE(INDEX(ISNUMBER(--MID(feed!N1147,ROW($1:$5),1))*
ROW($1:$5),0),ROW($1:$5))+1,1)*10^ROW($1:$5)/10)</f>
        <v>308</v>
      </c>
      <c r="O1059">
        <f>SUMPRODUCT(MID(0&amp;feed!O1147,LARGE(INDEX(ISNUMBER(--MID(feed!O1147,ROW($1:$5),1))*
ROW($1:$5),0),ROW($1:$5))+1,1)*10^ROW($1:$5)/10)</f>
        <v>140</v>
      </c>
      <c r="P1059" t="str">
        <f>feed!P1147</f>
        <v>Untapped</v>
      </c>
      <c r="Q1059">
        <f>IF(P1059=0,40, IF(P1059="Depleted",0, IF(P1059="Near Depletion",10, IF(P1059="Plentiful",70, IF(P1059="Untapped",90,"Error")))))</f>
        <v>90</v>
      </c>
      <c r="R1059" t="str">
        <f>feed!Q1147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feed!R1147</f>
        <v>Mesoamerica</v>
      </c>
      <c r="U1059" t="str">
        <f>feed!S1147</f>
        <v>United States</v>
      </c>
      <c r="V1059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059" t="str">
        <f>feed!U1147</f>
        <v>http://blocgame.com/stats.php?id=65699</v>
      </c>
      <c r="X1059" s="4">
        <f>SUMPRODUCT(MID(0&amp;feed!V1147,LARGE(INDEX(ISNUMBER(--MID(feed!V1147,ROW($1:$5),1))*
ROW($1:$5),0),ROW($1:$5))+1,1)*10^ROW($1:$5)/10)</f>
        <v>0</v>
      </c>
      <c r="Y1059">
        <f>feed!W1147</f>
        <v>0</v>
      </c>
      <c r="Z1059" s="4">
        <f>V1059-H1059*750-K1059*375-L1059*375</f>
        <v>18875</v>
      </c>
      <c r="AA1059" s="8">
        <f>V1059/N1059</f>
        <v>64.935064935064929</v>
      </c>
      <c r="AB1059" s="4">
        <f>N1059/6</f>
        <v>51.333333333333336</v>
      </c>
      <c r="AC1059" s="4">
        <f>V1059/6</f>
        <v>3333.3333333333335</v>
      </c>
    </row>
    <row r="1060" spans="1:29" hidden="1" x14ac:dyDescent="0.25">
      <c r="A1060" t="str">
        <f>feed!A566</f>
        <v>MAROSTONIA</v>
      </c>
      <c r="B1060" t="str">
        <f>feed!B566</f>
        <v>SAAD2016</v>
      </c>
      <c r="C1060">
        <f>feed!C566</f>
        <v>0</v>
      </c>
      <c r="D1060">
        <f>SUMPRODUCT(MID(0&amp;feed!D566,LARGE(INDEX(ISNUMBER(--MID(feed!D566,ROW($1:$19),1))*
ROW($1:$19),0),ROW($1:$19))+1,1)*10^ROW($1:$19)/10)</f>
        <v>9</v>
      </c>
      <c r="E1060">
        <f>SUMPRODUCT(MID(0&amp;feed!E566,LARGE(INDEX(ISNUMBER(--MID(feed!E566,ROW($1:$19),1))*
ROW($1:$19),0),ROW($1:$19))+1,1)*10^ROW($1:$19)/10)</f>
        <v>0</v>
      </c>
      <c r="F1060" t="str">
        <f>feed!F566</f>
        <v>Second World War surplus</v>
      </c>
      <c r="G1060" t="str">
        <f>feed!G566</f>
        <v>Gandhi-like</v>
      </c>
      <c r="H1060">
        <f>SUMPRODUCT(MID(0&amp;feed!H566,LARGE(INDEX(ISNUMBER(--MID(feed!H566,ROW($1:$19),1))*
ROW($1:$19),0),ROW($1:$19))+1,1)*10^ROW($1:$19)/10)</f>
        <v>0</v>
      </c>
      <c r="I1060" t="str">
        <f>feed!I566</f>
        <v>Good</v>
      </c>
      <c r="J1060">
        <f>SUMPRODUCT(MID(0&amp;feed!J566,LARGE(INDEX(ISNUMBER(--MID(feed!J566,ROW($1:$19),1))*
ROW($1:$19),0),ROW($1:$19))+1,1)*10^ROW($1:$19)/10)</f>
        <v>23</v>
      </c>
      <c r="K1060">
        <f>SUMPRODUCT(MID(0&amp;feed!K566,LARGE(INDEX(ISNUMBER(--MID(feed!K566,ROW($1:$19),1))*
ROW($1:$19),0),ROW($1:$19))+1,1)*10^ROW($1:$19)/10)</f>
        <v>1</v>
      </c>
      <c r="L1060">
        <f>SUMPRODUCT(MID(0&amp;feed!L566,LARGE(INDEX(ISNUMBER(--MID(feed!L566,ROW($1:$19),1))*
ROW($1:$19),0),ROW($1:$19))+1,1)*10^ROW($1:$19)/10)</f>
        <v>2</v>
      </c>
      <c r="M1060" t="str">
        <f>feed!M566</f>
        <v>Mixed Economy</v>
      </c>
      <c r="N1060">
        <f>SUMPRODUCT(MID(0&amp;feed!N566,LARGE(INDEX(ISNUMBER(--MID(feed!N566,ROW($1:$5),1))*
ROW($1:$5),0),ROW($1:$5))+1,1)*10^ROW($1:$5)/10)</f>
        <v>1090</v>
      </c>
      <c r="O1060">
        <f>SUMPRODUCT(MID(0&amp;feed!O566,LARGE(INDEX(ISNUMBER(--MID(feed!O566,ROW($1:$5),1))*
ROW($1:$5),0),ROW($1:$5))+1,1)*10^ROW($1:$5)/10)</f>
        <v>418</v>
      </c>
      <c r="P1060" t="str">
        <f>feed!P566</f>
        <v>Untapped</v>
      </c>
      <c r="Q1060">
        <f>IF(P1060=0,40, IF(P1060="Depleted",0, IF(P1060="Near Depletion",10, IF(P1060="Plentiful",70, IF(P1060="Untapped",90,"Error")))))</f>
        <v>90</v>
      </c>
      <c r="R1060" t="str">
        <f>feed!Q566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feed!R566</f>
        <v>Atlas</v>
      </c>
      <c r="U1060" t="str">
        <f>feed!S566</f>
        <v>United States</v>
      </c>
      <c r="V1060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4470</v>
      </c>
      <c r="W1060" t="str">
        <f>feed!U566</f>
        <v>http://blocgame.com/stats.php?id=64019</v>
      </c>
      <c r="X1060" s="4">
        <f>SUMPRODUCT(MID(0&amp;feed!V566,LARGE(INDEX(ISNUMBER(--MID(feed!V566,ROW($1:$5),1))*
ROW($1:$5),0),ROW($1:$5))+1,1)*10^ROW($1:$5)/10)</f>
        <v>0</v>
      </c>
      <c r="Y1060">
        <f>feed!W566</f>
        <v>0</v>
      </c>
      <c r="Z1060" s="4">
        <f>V1060-H1060*750-K1060*375-L1060*375</f>
        <v>3345</v>
      </c>
      <c r="AA1060" s="8">
        <f>V1060/N1060</f>
        <v>4.1009174311926602</v>
      </c>
      <c r="AB1060" s="4">
        <f>N1060/6</f>
        <v>181.66666666666666</v>
      </c>
      <c r="AC1060" s="4">
        <f>V1060/6</f>
        <v>745</v>
      </c>
    </row>
    <row r="1061" spans="1:29" hidden="1" x14ac:dyDescent="0.25">
      <c r="A1061" t="str">
        <f>feed!A1107</f>
        <v>Earth Soljahz</v>
      </c>
      <c r="B1061" t="str">
        <f>feed!B1107</f>
        <v>backnotz</v>
      </c>
      <c r="C1061">
        <f>feed!C1107</f>
        <v>0</v>
      </c>
      <c r="D1061">
        <f>SUMPRODUCT(MID(0&amp;feed!D1107,LARGE(INDEX(ISNUMBER(--MID(feed!D1107,ROW($1:$19),1))*
ROW($1:$19),0),ROW($1:$19))+1,1)*10^ROW($1:$19)/10)</f>
        <v>25</v>
      </c>
      <c r="E1061">
        <f>SUMPRODUCT(MID(0&amp;feed!E1107,LARGE(INDEX(ISNUMBER(--MID(feed!E1107,ROW($1:$19),1))*
ROW($1:$19),0),ROW($1:$19))+1,1)*10^ROW($1:$19)/10)</f>
        <v>0</v>
      </c>
      <c r="F1061" t="str">
        <f>feed!F1107</f>
        <v>First World War surplus</v>
      </c>
      <c r="G1061" t="str">
        <f>feed!G1107</f>
        <v>Normal</v>
      </c>
      <c r="H1061">
        <f>SUMPRODUCT(MID(0&amp;feed!H1107,LARGE(INDEX(ISNUMBER(--MID(feed!H1107,ROW($1:$19),1))*
ROW($1:$19),0),ROW($1:$19))+1,1)*10^ROW($1:$19)/10)</f>
        <v>0</v>
      </c>
      <c r="I1061" t="str">
        <f>feed!I1107</f>
        <v>Elite</v>
      </c>
      <c r="J1061">
        <f>SUMPRODUCT(MID(0&amp;feed!J1107,LARGE(INDEX(ISNUMBER(--MID(feed!J1107,ROW($1:$19),1))*
ROW($1:$19),0),ROW($1:$19))+1,1)*10^ROW($1:$19)/10)</f>
        <v>22</v>
      </c>
      <c r="K1061">
        <f>SUMPRODUCT(MID(0&amp;feed!K1107,LARGE(INDEX(ISNUMBER(--MID(feed!K1107,ROW($1:$19),1))*
ROW($1:$19),0),ROW($1:$19))+1,1)*10^ROW($1:$19)/10)</f>
        <v>2</v>
      </c>
      <c r="L1061">
        <f>SUMPRODUCT(MID(0&amp;feed!L1107,LARGE(INDEX(ISNUMBER(--MID(feed!L1107,ROW($1:$19),1))*
ROW($1:$19),0),ROW($1:$19))+1,1)*10^ROW($1:$19)/10)</f>
        <v>0</v>
      </c>
      <c r="M1061" t="str">
        <f>feed!M1107</f>
        <v>Central Planning</v>
      </c>
      <c r="N1061">
        <f>SUMPRODUCT(MID(0&amp;feed!N1107,LARGE(INDEX(ISNUMBER(--MID(feed!N1107,ROW($1:$5),1))*
ROW($1:$5),0),ROW($1:$5))+1,1)*10^ROW($1:$5)/10)</f>
        <v>316</v>
      </c>
      <c r="O1061">
        <f>SUMPRODUCT(MID(0&amp;feed!O1107,LARGE(INDEX(ISNUMBER(--MID(feed!O1107,ROW($1:$5),1))*
ROW($1:$5),0),ROW($1:$5))+1,1)*10^ROW($1:$5)/10)</f>
        <v>0</v>
      </c>
      <c r="P1061" t="str">
        <f>feed!P1107</f>
        <v>Untapped</v>
      </c>
      <c r="Q1061">
        <f>IF(P1061=0,40, IF(P1061="Depleted",0, IF(P1061="Near Depletion",10, IF(P1061="Plentiful",70, IF(P1061="Untapped",90,"Error")))))</f>
        <v>90</v>
      </c>
      <c r="R1061" t="str">
        <f>feed!Q1107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feed!R1107</f>
        <v>Arabia</v>
      </c>
      <c r="U1061" t="str">
        <f>feed!S1107</f>
        <v>Neutral</v>
      </c>
      <c r="V1061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061" t="str">
        <f>feed!U1107</f>
        <v>http://blocgame.com/stats.php?id=65705</v>
      </c>
      <c r="X1061" s="4">
        <f>SUMPRODUCT(MID(0&amp;feed!V1107,LARGE(INDEX(ISNUMBER(--MID(feed!V1107,ROW($1:$5),1))*
ROW($1:$5),0),ROW($1:$5))+1,1)*10^ROW($1:$5)/10)</f>
        <v>0</v>
      </c>
      <c r="Y1061">
        <f>feed!W1107</f>
        <v>0</v>
      </c>
      <c r="Z1061" s="4">
        <f>V1061-H1061*750-K1061*375-L1061*375</f>
        <v>19250</v>
      </c>
      <c r="AA1061" s="8">
        <f>V1061/N1061</f>
        <v>63.291139240506332</v>
      </c>
      <c r="AB1061" s="4">
        <f>N1061/6</f>
        <v>52.666666666666664</v>
      </c>
      <c r="AC1061" s="4">
        <f>V1061/6</f>
        <v>3333.3333333333335</v>
      </c>
    </row>
    <row r="1062" spans="1:29" x14ac:dyDescent="0.25">
      <c r="A1062" t="str">
        <f>feed!A1121</f>
        <v>Fancera</v>
      </c>
      <c r="B1062" t="str">
        <f>feed!B1121</f>
        <v>Herrald</v>
      </c>
      <c r="C1062">
        <f>feed!C1121</f>
        <v>0</v>
      </c>
      <c r="D1062">
        <f>SUMPRODUCT(MID(0&amp;feed!D1121,LARGE(INDEX(ISNUMBER(--MID(feed!D1121,ROW($1:$19),1))*
ROW($1:$19),0),ROW($1:$19))+1,1)*10^ROW($1:$19)/10)</f>
        <v>17</v>
      </c>
      <c r="E1062">
        <f>SUMPRODUCT(MID(0&amp;feed!E1121,LARGE(INDEX(ISNUMBER(--MID(feed!E1121,ROW($1:$19),1))*
ROW($1:$19),0),ROW($1:$19))+1,1)*10^ROW($1:$19)/10)</f>
        <v>0</v>
      </c>
      <c r="F1062" t="str">
        <f>feed!F1121</f>
        <v>First World War surplus</v>
      </c>
      <c r="G1062" t="str">
        <f>feed!G1121</f>
        <v>Questionable</v>
      </c>
      <c r="H1062">
        <f>SUMPRODUCT(MID(0&amp;feed!H1121,LARGE(INDEX(ISNUMBER(--MID(feed!H1121,ROW($1:$19),1))*
ROW($1:$19),0),ROW($1:$19))+1,1)*10^ROW($1:$19)/10)</f>
        <v>0</v>
      </c>
      <c r="I1062" t="str">
        <f>feed!I1121</f>
        <v>Poor</v>
      </c>
      <c r="J1062">
        <f>SUMPRODUCT(MID(0&amp;feed!J1121,LARGE(INDEX(ISNUMBER(--MID(feed!J1121,ROW($1:$19),1))*
ROW($1:$19),0),ROW($1:$19))+1,1)*10^ROW($1:$19)/10)</f>
        <v>12</v>
      </c>
      <c r="K1062">
        <f>SUMPRODUCT(MID(0&amp;feed!K1121,LARGE(INDEX(ISNUMBER(--MID(feed!K1121,ROW($1:$19),1))*
ROW($1:$19),0),ROW($1:$19))+1,1)*10^ROW($1:$19)/10)</f>
        <v>2</v>
      </c>
      <c r="L1062">
        <f>SUMPRODUCT(MID(0&amp;feed!L1121,LARGE(INDEX(ISNUMBER(--MID(feed!L1121,ROW($1:$19),1))*
ROW($1:$19),0),ROW($1:$19))+1,1)*10^ROW($1:$19)/10)</f>
        <v>0</v>
      </c>
      <c r="M1062" t="str">
        <f>feed!M1121</f>
        <v>Mixed Economy</v>
      </c>
      <c r="N1062">
        <f>SUMPRODUCT(MID(0&amp;feed!N1121,LARGE(INDEX(ISNUMBER(--MID(feed!N1121,ROW($1:$5),1))*
ROW($1:$5),0),ROW($1:$5))+1,1)*10^ROW($1:$5)/10)</f>
        <v>313</v>
      </c>
      <c r="O1062">
        <f>SUMPRODUCT(MID(0&amp;feed!O1121,LARGE(INDEX(ISNUMBER(--MID(feed!O1121,ROW($1:$5),1))*
ROW($1:$5),0),ROW($1:$5))+1,1)*10^ROW($1:$5)/10)</f>
        <v>0</v>
      </c>
      <c r="P1062" t="str">
        <f>feed!P1121</f>
        <v>Plentiful</v>
      </c>
      <c r="Q1062">
        <f>IF(P1062=0,40, IF(P1062="Depleted",0, IF(P1062="Near Depletion",10, IF(P1062="Plentiful",70, IF(P1062="Untapped",90,"Error")))))</f>
        <v>70</v>
      </c>
      <c r="R1062" t="str">
        <f>feed!Q1121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feed!R1121</f>
        <v>The Subcontinent</v>
      </c>
      <c r="U1062" t="str">
        <f>feed!S1121</f>
        <v>Neutral</v>
      </c>
      <c r="V1062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17899</v>
      </c>
      <c r="W1062" t="str">
        <f>feed!U1121</f>
        <v>http://blocgame.com/stats.php?id=65372</v>
      </c>
      <c r="X1062" s="4">
        <f>SUMPRODUCT(MID(0&amp;feed!V1121,LARGE(INDEX(ISNUMBER(--MID(feed!V1121,ROW($1:$5),1))*
ROW($1:$5),0),ROW($1:$5))+1,1)*10^ROW($1:$5)/10)</f>
        <v>0</v>
      </c>
      <c r="Y1062">
        <f>feed!W1121</f>
        <v>0</v>
      </c>
      <c r="Z1062" s="4">
        <f>V1062-H1062*750-K1062*375-L1062*375</f>
        <v>17149</v>
      </c>
      <c r="AA1062" s="8">
        <f>V1062/N1062</f>
        <v>57.185303514376997</v>
      </c>
      <c r="AB1062" s="4">
        <f>N1062/6</f>
        <v>52.166666666666664</v>
      </c>
      <c r="AC1062" s="4">
        <f>V1062/6</f>
        <v>2983.1666666666665</v>
      </c>
    </row>
    <row r="1063" spans="1:29" hidden="1" x14ac:dyDescent="0.25">
      <c r="A1063" t="str">
        <f>feed!A1046</f>
        <v>Artic Tusk</v>
      </c>
      <c r="B1063" t="str">
        <f>feed!B1046</f>
        <v>Nochi</v>
      </c>
      <c r="C1063">
        <f>feed!C1046</f>
        <v>0</v>
      </c>
      <c r="D1063">
        <f>SUMPRODUCT(MID(0&amp;feed!D1046,LARGE(INDEX(ISNUMBER(--MID(feed!D1046,ROW($1:$19),1))*
ROW($1:$19),0),ROW($1:$19))+1,1)*10^ROW($1:$19)/10)</f>
        <v>9</v>
      </c>
      <c r="E1063">
        <f>SUMPRODUCT(MID(0&amp;feed!E1046,LARGE(INDEX(ISNUMBER(--MID(feed!E1046,ROW($1:$19),1))*
ROW($1:$19),0),ROW($1:$19))+1,1)*10^ROW($1:$19)/10)</f>
        <v>0</v>
      </c>
      <c r="F1063" t="str">
        <f>feed!F1046</f>
        <v>First World War surplus</v>
      </c>
      <c r="G1063" t="str">
        <f>feed!G1046</f>
        <v>Gandhi-like</v>
      </c>
      <c r="H1063">
        <f>SUMPRODUCT(MID(0&amp;feed!H1046,LARGE(INDEX(ISNUMBER(--MID(feed!H1046,ROW($1:$19),1))*
ROW($1:$19),0),ROW($1:$19))+1,1)*10^ROW($1:$19)/10)</f>
        <v>0</v>
      </c>
      <c r="I1063" t="str">
        <f>feed!I1046</f>
        <v>Elite</v>
      </c>
      <c r="J1063">
        <f>SUMPRODUCT(MID(0&amp;feed!J1046,LARGE(INDEX(ISNUMBER(--MID(feed!J1046,ROW($1:$19),1))*
ROW($1:$19),0),ROW($1:$19))+1,1)*10^ROW($1:$19)/10)</f>
        <v>22</v>
      </c>
      <c r="K1063">
        <f>SUMPRODUCT(MID(0&amp;feed!K1046,LARGE(INDEX(ISNUMBER(--MID(feed!K1046,ROW($1:$19),1))*
ROW($1:$19),0),ROW($1:$19))+1,1)*10^ROW($1:$19)/10)</f>
        <v>5</v>
      </c>
      <c r="L1063">
        <f>SUMPRODUCT(MID(0&amp;feed!L1046,LARGE(INDEX(ISNUMBER(--MID(feed!L1046,ROW($1:$19),1))*
ROW($1:$19),0),ROW($1:$19))+1,1)*10^ROW($1:$19)/10)</f>
        <v>0</v>
      </c>
      <c r="M1063" t="str">
        <f>feed!M1046</f>
        <v>Mixed Economy</v>
      </c>
      <c r="N1063">
        <f>SUMPRODUCT(MID(0&amp;feed!N1046,LARGE(INDEX(ISNUMBER(--MID(feed!N1046,ROW($1:$5),1))*
ROW($1:$5),0),ROW($1:$5))+1,1)*10^ROW($1:$5)/10)</f>
        <v>334</v>
      </c>
      <c r="O1063">
        <f>SUMPRODUCT(MID(0&amp;feed!O1046,LARGE(INDEX(ISNUMBER(--MID(feed!O1046,ROW($1:$5),1))*
ROW($1:$5),0),ROW($1:$5))+1,1)*10^ROW($1:$5)/10)</f>
        <v>0</v>
      </c>
      <c r="P1063" t="str">
        <f>feed!P1046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feed!Q1046</f>
        <v>Small</v>
      </c>
      <c r="S1063">
        <f>IF(R1063="None",0, IF(R1063="Meagre",1.5, IF(R1063="Small",3, IF(R1063="Mediocre",4.5, IF(R1063="Somewhat Large",6, IF(R1063="Large",7.5, IF(R1063="Powerful",9, IF(R1063="Very Powerful",10,"Error"))))))))</f>
        <v>3</v>
      </c>
      <c r="T1063" t="str">
        <f>feed!R1046</f>
        <v>Pacific Rim</v>
      </c>
      <c r="U1063" t="str">
        <f>feed!S1046</f>
        <v>United States</v>
      </c>
      <c r="V106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16172</v>
      </c>
      <c r="W1063" t="str">
        <f>feed!U1046</f>
        <v>http://blocgame.com/stats.php?id=50455</v>
      </c>
      <c r="X1063" s="4">
        <f>SUMPRODUCT(MID(0&amp;feed!V1046,LARGE(INDEX(ISNUMBER(--MID(feed!V1046,ROW($1:$5),1))*
ROW($1:$5),0),ROW($1:$5))+1,1)*10^ROW($1:$5)/10)</f>
        <v>0</v>
      </c>
      <c r="Y1063">
        <f>feed!W1046</f>
        <v>0</v>
      </c>
      <c r="Z1063" s="4">
        <f>V1063-H1063*750-K1063*375-L1063*375</f>
        <v>14297</v>
      </c>
      <c r="AA1063" s="8">
        <f>V1063/N1063</f>
        <v>48.419161676646709</v>
      </c>
      <c r="AB1063" s="4">
        <f>N1063/6</f>
        <v>55.666666666666664</v>
      </c>
      <c r="AC1063" s="4">
        <f>V1063/6</f>
        <v>2695.3333333333335</v>
      </c>
    </row>
    <row r="1064" spans="1:29" hidden="1" x14ac:dyDescent="0.25">
      <c r="A1064" t="str">
        <f>feed!A841</f>
        <v>Yamaguchi Gumi</v>
      </c>
      <c r="B1064" t="str">
        <f>feed!B841</f>
        <v>Yudai</v>
      </c>
      <c r="C1064" t="str">
        <f>feed!C841</f>
        <v>Interpol</v>
      </c>
      <c r="D1064">
        <f>SUMPRODUCT(MID(0&amp;feed!D841,LARGE(INDEX(ISNUMBER(--MID(feed!D841,ROW($1:$19),1))*
ROW($1:$19),0),ROW($1:$19))+1,1)*10^ROW($1:$19)/10)</f>
        <v>10</v>
      </c>
      <c r="E1064">
        <f>SUMPRODUCT(MID(0&amp;feed!E841,LARGE(INDEX(ISNUMBER(--MID(feed!E841,ROW($1:$19),1))*
ROW($1:$19),0),ROW($1:$19))+1,1)*10^ROW($1:$19)/10)</f>
        <v>0</v>
      </c>
      <c r="F1064" t="str">
        <f>feed!F841</f>
        <v>Finest of the 19th century</v>
      </c>
      <c r="G1064" t="str">
        <f>feed!G841</f>
        <v>Gandhi-like</v>
      </c>
      <c r="H1064">
        <f>SUMPRODUCT(MID(0&amp;feed!H841,LARGE(INDEX(ISNUMBER(--MID(feed!H841,ROW($1:$19),1))*
ROW($1:$19),0),ROW($1:$19))+1,1)*10^ROW($1:$19)/10)</f>
        <v>0</v>
      </c>
      <c r="I1064" t="str">
        <f>feed!I841</f>
        <v>Undisciplined Rabble</v>
      </c>
      <c r="J1064">
        <f>SUMPRODUCT(MID(0&amp;feed!J841,LARGE(INDEX(ISNUMBER(--MID(feed!J841,ROW($1:$19),1))*
ROW($1:$19),0),ROW($1:$19))+1,1)*10^ROW($1:$19)/10)</f>
        <v>22</v>
      </c>
      <c r="K1064">
        <f>SUMPRODUCT(MID(0&amp;feed!K841,LARGE(INDEX(ISNUMBER(--MID(feed!K841,ROW($1:$19),1))*
ROW($1:$19),0),ROW($1:$19))+1,1)*10^ROW($1:$19)/10)</f>
        <v>8</v>
      </c>
      <c r="L1064">
        <f>SUMPRODUCT(MID(0&amp;feed!L841,LARGE(INDEX(ISNUMBER(--MID(feed!L841,ROW($1:$19),1))*
ROW($1:$19),0),ROW($1:$19))+1,1)*10^ROW($1:$19)/10)</f>
        <v>0</v>
      </c>
      <c r="M1064" t="str">
        <f>feed!M841</f>
        <v>Central Planning</v>
      </c>
      <c r="N1064">
        <f>SUMPRODUCT(MID(0&amp;feed!N841,LARGE(INDEX(ISNUMBER(--MID(feed!N841,ROW($1:$5),1))*
ROW($1:$5),0),ROW($1:$5))+1,1)*10^ROW($1:$5)/10)</f>
        <v>528</v>
      </c>
      <c r="O1064">
        <f>SUMPRODUCT(MID(0&amp;feed!O841,LARGE(INDEX(ISNUMBER(--MID(feed!O841,ROW($1:$5),1))*
ROW($1:$5),0),ROW($1:$5))+1,1)*10^ROW($1:$5)/10)</f>
        <v>0</v>
      </c>
      <c r="P1064" t="str">
        <f>feed!P841</f>
        <v>Untapped</v>
      </c>
      <c r="Q1064">
        <f>IF(P1064=0,40, IF(P1064="Depleted",0, IF(P1064="Near Depletion",10, IF(P1064="Plentiful",70, IF(P1064="Untapped",90,"Error")))))</f>
        <v>90</v>
      </c>
      <c r="R1064" t="str">
        <f>feed!Q841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feed!R841</f>
        <v>Pacific Rim</v>
      </c>
      <c r="U1064" t="str">
        <f>feed!S841</f>
        <v>Soviet Union</v>
      </c>
      <c r="V1064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1064" t="str">
        <f>feed!U841</f>
        <v>http://blocgame.com/stats.php?id=65092</v>
      </c>
      <c r="X1064" s="4">
        <f>SUMPRODUCT(MID(0&amp;feed!V841,LARGE(INDEX(ISNUMBER(--MID(feed!V841,ROW($1:$5),1))*
ROW($1:$5),0),ROW($1:$5))+1,1)*10^ROW($1:$5)/10)</f>
        <v>0</v>
      </c>
      <c r="Y1064">
        <f>feed!W841</f>
        <v>0</v>
      </c>
      <c r="Z1064" s="4">
        <f>V1064-H1064*750-K1064*375-L1064*375</f>
        <v>17000</v>
      </c>
      <c r="AA1064" s="8">
        <f>V1064/N1064</f>
        <v>37.878787878787875</v>
      </c>
      <c r="AB1064" s="4">
        <f>N1064/6</f>
        <v>88</v>
      </c>
      <c r="AC1064" s="4">
        <f>V1064/6</f>
        <v>3333.3333333333335</v>
      </c>
    </row>
    <row r="1065" spans="1:29" hidden="1" x14ac:dyDescent="0.25">
      <c r="A1065" t="str">
        <f>feed!A952</f>
        <v>switzerdouch</v>
      </c>
      <c r="B1065" t="str">
        <f>feed!B952</f>
        <v>yaboimtndew</v>
      </c>
      <c r="C1065">
        <f>feed!C952</f>
        <v>0</v>
      </c>
      <c r="D1065">
        <f>SUMPRODUCT(MID(0&amp;feed!D952,LARGE(INDEX(ISNUMBER(--MID(feed!D952,ROW($1:$19),1))*
ROW($1:$19),0),ROW($1:$19))+1,1)*10^ROW($1:$19)/10)</f>
        <v>12</v>
      </c>
      <c r="E1065">
        <f>SUMPRODUCT(MID(0&amp;feed!E952,LARGE(INDEX(ISNUMBER(--MID(feed!E952,ROW($1:$19),1))*
ROW($1:$19),0),ROW($1:$19))+1,1)*10^ROW($1:$19)/10)</f>
        <v>0</v>
      </c>
      <c r="F1065" t="str">
        <f>feed!F952</f>
        <v>Second World War surplus</v>
      </c>
      <c r="G1065" t="str">
        <f>feed!G952</f>
        <v>Good</v>
      </c>
      <c r="H1065">
        <f>SUMPRODUCT(MID(0&amp;feed!H952,LARGE(INDEX(ISNUMBER(--MID(feed!H952,ROW($1:$19),1))*
ROW($1:$19),0),ROW($1:$19))+1,1)*10^ROW($1:$19)/10)</f>
        <v>0</v>
      </c>
      <c r="I1065" t="str">
        <f>feed!I952</f>
        <v>Undisciplined Rabble</v>
      </c>
      <c r="J1065">
        <f>SUMPRODUCT(MID(0&amp;feed!J952,LARGE(INDEX(ISNUMBER(--MID(feed!J952,ROW($1:$19),1))*
ROW($1:$19),0),ROW($1:$19))+1,1)*10^ROW($1:$19)/10)</f>
        <v>22</v>
      </c>
      <c r="K1065">
        <f>SUMPRODUCT(MID(0&amp;feed!K952,LARGE(INDEX(ISNUMBER(--MID(feed!K952,ROW($1:$19),1))*
ROW($1:$19),0),ROW($1:$19))+1,1)*10^ROW($1:$19)/10)</f>
        <v>2</v>
      </c>
      <c r="L1065">
        <f>SUMPRODUCT(MID(0&amp;feed!L952,LARGE(INDEX(ISNUMBER(--MID(feed!L952,ROW($1:$19),1))*
ROW($1:$19),0),ROW($1:$19))+1,1)*10^ROW($1:$19)/10)</f>
        <v>0</v>
      </c>
      <c r="M1065" t="str">
        <f>feed!M952</f>
        <v>Mixed Economy</v>
      </c>
      <c r="N1065">
        <f>SUMPRODUCT(MID(0&amp;feed!N952,LARGE(INDEX(ISNUMBER(--MID(feed!N952,ROW($1:$5),1))*
ROW($1:$5),0),ROW($1:$5))+1,1)*10^ROW($1:$5)/10)</f>
        <v>401</v>
      </c>
      <c r="O1065">
        <f>SUMPRODUCT(MID(0&amp;feed!O952,LARGE(INDEX(ISNUMBER(--MID(feed!O952,ROW($1:$5),1))*
ROW($1:$5),0),ROW($1:$5))+1,1)*10^ROW($1:$5)/10)</f>
        <v>101</v>
      </c>
      <c r="P1065" t="str">
        <f>feed!P952</f>
        <v>Untapped</v>
      </c>
      <c r="Q1065">
        <f>IF(P1065=0,40, IF(P1065="Depleted",0, IF(P1065="Near Depletion",10, IF(P1065="Plentiful",70, IF(P1065="Untapped",90,"Error")))))</f>
        <v>90</v>
      </c>
      <c r="R1065" t="str">
        <f>feed!Q952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feed!R952</f>
        <v>Mesoamerica</v>
      </c>
      <c r="U1065" t="str">
        <f>feed!S952</f>
        <v>Neutral</v>
      </c>
      <c r="V1065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1065" t="str">
        <f>feed!U952</f>
        <v>http://blocgame.com/stats.php?id=58997</v>
      </c>
      <c r="X1065" s="4">
        <f>SUMPRODUCT(MID(0&amp;feed!V952,LARGE(INDEX(ISNUMBER(--MID(feed!V952,ROW($1:$5),1))*
ROW($1:$5),0),ROW($1:$5))+1,1)*10^ROW($1:$5)/10)</f>
        <v>0</v>
      </c>
      <c r="Y1065">
        <f>feed!W952</f>
        <v>0</v>
      </c>
      <c r="Z1065" s="4">
        <f>V1065-H1065*750-K1065*375-L1065*375</f>
        <v>3695</v>
      </c>
      <c r="AA1065" s="8">
        <f>V1065/N1065</f>
        <v>11.084788029925187</v>
      </c>
      <c r="AB1065" s="4">
        <f>N1065/6</f>
        <v>66.833333333333329</v>
      </c>
      <c r="AC1065" s="4">
        <f>V1065/6</f>
        <v>740.83333333333337</v>
      </c>
    </row>
    <row r="1066" spans="1:29" hidden="1" x14ac:dyDescent="0.25">
      <c r="A1066" t="str">
        <f>feed!A839</f>
        <v>Butt Munch Land</v>
      </c>
      <c r="B1066" t="str">
        <f>feed!B839</f>
        <v>Butt Munch</v>
      </c>
      <c r="C1066">
        <f>feed!C839</f>
        <v>0</v>
      </c>
      <c r="D1066">
        <f>SUMPRODUCT(MID(0&amp;feed!D839,LARGE(INDEX(ISNUMBER(--MID(feed!D839,ROW($1:$19),1))*
ROW($1:$19),0),ROW($1:$19))+1,1)*10^ROW($1:$19)/10)</f>
        <v>8</v>
      </c>
      <c r="E1066">
        <f>SUMPRODUCT(MID(0&amp;feed!E839,LARGE(INDEX(ISNUMBER(--MID(feed!E839,ROW($1:$19),1))*
ROW($1:$19),0),ROW($1:$19))+1,1)*10^ROW($1:$19)/10)</f>
        <v>0</v>
      </c>
      <c r="F1066" t="str">
        <f>feed!F839</f>
        <v>First World War surplus</v>
      </c>
      <c r="G1066" t="str">
        <f>feed!G839</f>
        <v>Questionable</v>
      </c>
      <c r="H1066">
        <f>SUMPRODUCT(MID(0&amp;feed!H839,LARGE(INDEX(ISNUMBER(--MID(feed!H839,ROW($1:$19),1))*
ROW($1:$19),0),ROW($1:$19))+1,1)*10^ROW($1:$19)/10)</f>
        <v>0</v>
      </c>
      <c r="I1066" t="str">
        <f>feed!I839</f>
        <v>Undisciplined Rabble</v>
      </c>
      <c r="J1066">
        <f>SUMPRODUCT(MID(0&amp;feed!J839,LARGE(INDEX(ISNUMBER(--MID(feed!J839,ROW($1:$19),1))*
ROW($1:$19),0),ROW($1:$19))+1,1)*10^ROW($1:$19)/10)</f>
        <v>22</v>
      </c>
      <c r="K1066">
        <f>SUMPRODUCT(MID(0&amp;feed!K839,LARGE(INDEX(ISNUMBER(--MID(feed!K839,ROW($1:$19),1))*
ROW($1:$19),0),ROW($1:$19))+1,1)*10^ROW($1:$19)/10)</f>
        <v>4</v>
      </c>
      <c r="L1066">
        <f>SUMPRODUCT(MID(0&amp;feed!L839,LARGE(INDEX(ISNUMBER(--MID(feed!L839,ROW($1:$19),1))*
ROW($1:$19),0),ROW($1:$19))+1,1)*10^ROW($1:$19)/10)</f>
        <v>2</v>
      </c>
      <c r="M1066" t="str">
        <f>feed!M839</f>
        <v>Mixed Economy</v>
      </c>
      <c r="N1066">
        <f>SUMPRODUCT(MID(0&amp;feed!N839,LARGE(INDEX(ISNUMBER(--MID(feed!N839,ROW($1:$5),1))*
ROW($1:$5),0),ROW($1:$5))+1,1)*10^ROW($1:$5)/10)</f>
        <v>528</v>
      </c>
      <c r="O1066">
        <f>SUMPRODUCT(MID(0&amp;feed!O839,LARGE(INDEX(ISNUMBER(--MID(feed!O839,ROW($1:$5),1))*
ROW($1:$5),0),ROW($1:$5))+1,1)*10^ROW($1:$5)/10)</f>
        <v>2</v>
      </c>
      <c r="P1066" t="str">
        <f>feed!P839</f>
        <v>Untapped</v>
      </c>
      <c r="Q1066">
        <f>IF(P1066=0,40, IF(P1066="Depleted",0, IF(P1066="Near Depletion",10, IF(P1066="Plentiful",70, IF(P1066="Untapped",90,"Error")))))</f>
        <v>90</v>
      </c>
      <c r="R1066" t="str">
        <f>feed!Q839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feed!R839</f>
        <v>Mesoamerica</v>
      </c>
      <c r="U1066" t="str">
        <f>feed!S839</f>
        <v>Neutral</v>
      </c>
      <c r="V1066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3705</v>
      </c>
      <c r="W1066" t="str">
        <f>feed!U839</f>
        <v>http://blocgame.com/stats.php?id=58540</v>
      </c>
      <c r="X1066" s="4">
        <f>SUMPRODUCT(MID(0&amp;feed!V839,LARGE(INDEX(ISNUMBER(--MID(feed!V839,ROW($1:$5),1))*
ROW($1:$5),0),ROW($1:$5))+1,1)*10^ROW($1:$5)/10)</f>
        <v>0</v>
      </c>
      <c r="Y1066">
        <f>feed!W839</f>
        <v>0</v>
      </c>
      <c r="Z1066" s="4">
        <f>V1066-H1066*750-K1066*375-L1066*375</f>
        <v>1455</v>
      </c>
      <c r="AA1066" s="8">
        <f>V1066/N1066</f>
        <v>7.0170454545454541</v>
      </c>
      <c r="AB1066" s="4">
        <f>N1066/6</f>
        <v>88</v>
      </c>
      <c r="AC1066" s="4">
        <f>V1066/6</f>
        <v>617.5</v>
      </c>
    </row>
    <row r="1067" spans="1:29" hidden="1" x14ac:dyDescent="0.25">
      <c r="A1067" t="str">
        <f>feed!A114</f>
        <v>Oilpotamia</v>
      </c>
      <c r="B1067" t="str">
        <f>feed!B114</f>
        <v>WarZone115</v>
      </c>
      <c r="C1067" t="str">
        <f>feed!C114</f>
        <v>SPQR</v>
      </c>
      <c r="D1067">
        <f>SUMPRODUCT(MID(0&amp;feed!D114,LARGE(INDEX(ISNUMBER(--MID(feed!D114,ROW($1:$19),1))*
ROW($1:$19),0),ROW($1:$19))+1,1)*10^ROW($1:$19)/10)</f>
        <v>14</v>
      </c>
      <c r="E1067">
        <f>SUMPRODUCT(MID(0&amp;feed!E114,LARGE(INDEX(ISNUMBER(--MID(feed!E114,ROW($1:$19),1))*
ROW($1:$19),0),ROW($1:$19))+1,1)*10^ROW($1:$19)/10)</f>
        <v>1</v>
      </c>
      <c r="F1067" t="str">
        <f>feed!F114</f>
        <v>Second World War surplus</v>
      </c>
      <c r="G1067" t="str">
        <f>feed!G114</f>
        <v>Gandhi-like</v>
      </c>
      <c r="H1067">
        <f>SUMPRODUCT(MID(0&amp;feed!H114,LARGE(INDEX(ISNUMBER(--MID(feed!H114,ROW($1:$19),1))*
ROW($1:$19),0),ROW($1:$19))+1,1)*10^ROW($1:$19)/10)</f>
        <v>0</v>
      </c>
      <c r="I1067" t="str">
        <f>feed!I114</f>
        <v>Good</v>
      </c>
      <c r="J1067">
        <f>SUMPRODUCT(MID(0&amp;feed!J114,LARGE(INDEX(ISNUMBER(--MID(feed!J114,ROW($1:$19),1))*
ROW($1:$19),0),ROW($1:$19))+1,1)*10^ROW($1:$19)/10)</f>
        <v>22</v>
      </c>
      <c r="K1067">
        <f>SUMPRODUCT(MID(0&amp;feed!K114,LARGE(INDEX(ISNUMBER(--MID(feed!K114,ROW($1:$19),1))*
ROW($1:$19),0),ROW($1:$19))+1,1)*10^ROW($1:$19)/10)</f>
        <v>7</v>
      </c>
      <c r="L1067">
        <f>SUMPRODUCT(MID(0&amp;feed!L114,LARGE(INDEX(ISNUMBER(--MID(feed!L114,ROW($1:$19),1))*
ROW($1:$19),0),ROW($1:$19))+1,1)*10^ROW($1:$19)/10)</f>
        <v>8</v>
      </c>
      <c r="M1067" t="str">
        <f>feed!M114</f>
        <v>Mixed Economy</v>
      </c>
      <c r="N1067">
        <f>SUMPRODUCT(MID(0&amp;feed!N114,LARGE(INDEX(ISNUMBER(--MID(feed!N114,ROW($1:$5),1))*
ROW($1:$5),0),ROW($1:$5))+1,1)*10^ROW($1:$5)/10)</f>
        <v>3242</v>
      </c>
      <c r="O1067">
        <f>SUMPRODUCT(MID(0&amp;feed!O114,LARGE(INDEX(ISNUMBER(--MID(feed!O114,ROW($1:$5),1))*
ROW($1:$5),0),ROW($1:$5))+1,1)*10^ROW($1:$5)/10)</f>
        <v>1383</v>
      </c>
      <c r="P1067" t="str">
        <f>feed!P114</f>
        <v>Near Depletion</v>
      </c>
      <c r="Q1067">
        <f>IF(P1067=0,40, IF(P1067="Depleted",0, IF(P1067="Near Depletion",10, IF(P1067="Plentiful",70, IF(P1067="Untapped",90,"Error")))))</f>
        <v>10</v>
      </c>
      <c r="R1067" t="str">
        <f>feed!Q114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feed!R114</f>
        <v>Egypt</v>
      </c>
      <c r="U1067" t="str">
        <f>feed!S114</f>
        <v>United States</v>
      </c>
      <c r="V1067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7469</v>
      </c>
      <c r="W1067" t="str">
        <f>feed!U114</f>
        <v>http://blocgame.com/stats.php?id=64020</v>
      </c>
      <c r="X1067" s="4">
        <f>SUMPRODUCT(MID(0&amp;feed!V114,LARGE(INDEX(ISNUMBER(--MID(feed!V114,ROW($1:$5),1))*
ROW($1:$5),0),ROW($1:$5))+1,1)*10^ROW($1:$5)/10)</f>
        <v>0</v>
      </c>
      <c r="Y1067">
        <f>feed!W114</f>
        <v>0</v>
      </c>
      <c r="Z1067" s="4">
        <f>V1067-H1067*750-K1067*375-L1067*375</f>
        <v>1844</v>
      </c>
      <c r="AA1067" s="8">
        <f>V1067/N1067</f>
        <v>2.3038247995064776</v>
      </c>
      <c r="AB1067" s="4">
        <f>N1067/6</f>
        <v>540.33333333333337</v>
      </c>
      <c r="AC1067" s="4">
        <f>V1067/6</f>
        <v>1244.8333333333333</v>
      </c>
    </row>
    <row r="1068" spans="1:29" hidden="1" x14ac:dyDescent="0.25">
      <c r="A1068" t="str">
        <f>feed!A736</f>
        <v>Aroucia</v>
      </c>
      <c r="B1068" t="str">
        <f>feed!B736</f>
        <v>Pleeb</v>
      </c>
      <c r="C1068">
        <f>feed!C736</f>
        <v>0</v>
      </c>
      <c r="D1068">
        <f>SUMPRODUCT(MID(0&amp;feed!D736,LARGE(INDEX(ISNUMBER(--MID(feed!D736,ROW($1:$19),1))*
ROW($1:$19),0),ROW($1:$19))+1,1)*10^ROW($1:$19)/10)</f>
        <v>9</v>
      </c>
      <c r="E1068">
        <f>SUMPRODUCT(MID(0&amp;feed!E736,LARGE(INDEX(ISNUMBER(--MID(feed!E736,ROW($1:$19),1))*
ROW($1:$19),0),ROW($1:$19))+1,1)*10^ROW($1:$19)/10)</f>
        <v>0</v>
      </c>
      <c r="F1068" t="str">
        <f>feed!F736</f>
        <v>Second World War surplus</v>
      </c>
      <c r="G1068" t="str">
        <f>feed!G736</f>
        <v>Normal</v>
      </c>
      <c r="H1068">
        <f>SUMPRODUCT(MID(0&amp;feed!H736,LARGE(INDEX(ISNUMBER(--MID(feed!H736,ROW($1:$19),1))*
ROW($1:$19),0),ROW($1:$19))+1,1)*10^ROW($1:$19)/10)</f>
        <v>0</v>
      </c>
      <c r="I1068" t="str">
        <f>feed!I736</f>
        <v>Undisciplined Rabble</v>
      </c>
      <c r="J1068">
        <f>SUMPRODUCT(MID(0&amp;feed!J736,LARGE(INDEX(ISNUMBER(--MID(feed!J736,ROW($1:$19),1))*
ROW($1:$19),0),ROW($1:$19))+1,1)*10^ROW($1:$19)/10)</f>
        <v>22</v>
      </c>
      <c r="K1068">
        <f>SUMPRODUCT(MID(0&amp;feed!K736,LARGE(INDEX(ISNUMBER(--MID(feed!K736,ROW($1:$19),1))*
ROW($1:$19),0),ROW($1:$19))+1,1)*10^ROW($1:$19)/10)</f>
        <v>2</v>
      </c>
      <c r="L1068">
        <f>SUMPRODUCT(MID(0&amp;feed!L736,LARGE(INDEX(ISNUMBER(--MID(feed!L736,ROW($1:$19),1))*
ROW($1:$19),0),ROW($1:$19))+1,1)*10^ROW($1:$19)/10)</f>
        <v>1</v>
      </c>
      <c r="M1068" t="str">
        <f>feed!M736</f>
        <v>Mixed Economy</v>
      </c>
      <c r="N1068">
        <f>SUMPRODUCT(MID(0&amp;feed!N736,LARGE(INDEX(ISNUMBER(--MID(feed!N736,ROW($1:$5),1))*
ROW($1:$5),0),ROW($1:$5))+1,1)*10^ROW($1:$5)/10)</f>
        <v>724</v>
      </c>
      <c r="O1068">
        <f>SUMPRODUCT(MID(0&amp;feed!O736,LARGE(INDEX(ISNUMBER(--MID(feed!O736,ROW($1:$5),1))*
ROW($1:$5),0),ROW($1:$5))+1,1)*10^ROW($1:$5)/10)</f>
        <v>11</v>
      </c>
      <c r="P1068" t="str">
        <f>feed!P736</f>
        <v>Untapped</v>
      </c>
      <c r="Q1068">
        <f>IF(P1068=0,40, IF(P1068="Depleted",0, IF(P1068="Near Depletion",10, IF(P1068="Plentiful",70, IF(P1068="Untapped",90,"Error")))))</f>
        <v>90</v>
      </c>
      <c r="R1068" t="str">
        <f>feed!Q736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feed!R736</f>
        <v>Mesoamerica</v>
      </c>
      <c r="U1068" t="str">
        <f>feed!S736</f>
        <v>Neutral</v>
      </c>
      <c r="V1068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1529</v>
      </c>
      <c r="W1068" t="str">
        <f>feed!U736</f>
        <v>http://blocgame.com/stats.php?id=59585</v>
      </c>
      <c r="X1068" s="4">
        <f>SUMPRODUCT(MID(0&amp;feed!V736,LARGE(INDEX(ISNUMBER(--MID(feed!V736,ROW($1:$5),1))*
ROW($1:$5),0),ROW($1:$5))+1,1)*10^ROW($1:$5)/10)</f>
        <v>0</v>
      </c>
      <c r="Y1068">
        <f>feed!W736</f>
        <v>0</v>
      </c>
      <c r="Z1068" s="4">
        <f>V1068-H1068*750-K1068*375-L1068*375</f>
        <v>404</v>
      </c>
      <c r="AA1068" s="8">
        <f>V1068/N1068</f>
        <v>2.1118784530386741</v>
      </c>
      <c r="AB1068" s="4">
        <f>N1068/6</f>
        <v>120.66666666666667</v>
      </c>
      <c r="AC1068" s="4">
        <f>V1068/6</f>
        <v>254.83333333333334</v>
      </c>
    </row>
    <row r="1069" spans="1:29" hidden="1" x14ac:dyDescent="0.25">
      <c r="A1069" t="str">
        <f>feed!A869</f>
        <v>yeeeet</v>
      </c>
      <c r="B1069" t="str">
        <f>feed!B869</f>
        <v>yoloswaggins</v>
      </c>
      <c r="C1069">
        <f>feed!C869</f>
        <v>0</v>
      </c>
      <c r="D1069">
        <f>SUMPRODUCT(MID(0&amp;feed!D869,LARGE(INDEX(ISNUMBER(--MID(feed!D869,ROW($1:$19),1))*
ROW($1:$19),0),ROW($1:$19))+1,1)*10^ROW($1:$19)/10)</f>
        <v>7</v>
      </c>
      <c r="E1069">
        <f>SUMPRODUCT(MID(0&amp;feed!E869,LARGE(INDEX(ISNUMBER(--MID(feed!E869,ROW($1:$19),1))*
ROW($1:$19),0),ROW($1:$19))+1,1)*10^ROW($1:$19)/10)</f>
        <v>0</v>
      </c>
      <c r="F1069" t="str">
        <f>feed!F869</f>
        <v>Second World War surplus</v>
      </c>
      <c r="G1069" t="str">
        <f>feed!G869</f>
        <v>Good</v>
      </c>
      <c r="H1069">
        <f>SUMPRODUCT(MID(0&amp;feed!H869,LARGE(INDEX(ISNUMBER(--MID(feed!H869,ROW($1:$19),1))*
ROW($1:$19),0),ROW($1:$19))+1,1)*10^ROW($1:$19)/10)</f>
        <v>0</v>
      </c>
      <c r="I1069" t="str">
        <f>feed!I869</f>
        <v>Undisciplined Rabble</v>
      </c>
      <c r="J1069">
        <f>SUMPRODUCT(MID(0&amp;feed!J869,LARGE(INDEX(ISNUMBER(--MID(feed!J869,ROW($1:$19),1))*
ROW($1:$19),0),ROW($1:$19))+1,1)*10^ROW($1:$19)/10)</f>
        <v>22</v>
      </c>
      <c r="K1069">
        <f>SUMPRODUCT(MID(0&amp;feed!K869,LARGE(INDEX(ISNUMBER(--MID(feed!K869,ROW($1:$19),1))*
ROW($1:$19),0),ROW($1:$19))+1,1)*10^ROW($1:$19)/10)</f>
        <v>2</v>
      </c>
      <c r="L1069">
        <f>SUMPRODUCT(MID(0&amp;feed!L869,LARGE(INDEX(ISNUMBER(--MID(feed!L869,ROW($1:$19),1))*
ROW($1:$19),0),ROW($1:$19))+1,1)*10^ROW($1:$19)/10)</f>
        <v>0</v>
      </c>
      <c r="M1069" t="str">
        <f>feed!M869</f>
        <v>Mixed Economy</v>
      </c>
      <c r="N1069">
        <f>SUMPRODUCT(MID(0&amp;feed!N869,LARGE(INDEX(ISNUMBER(--MID(feed!N869,ROW($1:$5),1))*
ROW($1:$5),0),ROW($1:$5))+1,1)*10^ROW($1:$5)/10)</f>
        <v>492</v>
      </c>
      <c r="O1069">
        <f>SUMPRODUCT(MID(0&amp;feed!O869,LARGE(INDEX(ISNUMBER(--MID(feed!O869,ROW($1:$5),1))*
ROW($1:$5),0),ROW($1:$5))+1,1)*10^ROW($1:$5)/10)</f>
        <v>664</v>
      </c>
      <c r="P1069" t="str">
        <f>feed!P869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feed!Q869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feed!R869</f>
        <v>Egypt</v>
      </c>
      <c r="U1069" t="str">
        <f>feed!S869</f>
        <v>Neutral</v>
      </c>
      <c r="V10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1031</v>
      </c>
      <c r="W1069" t="str">
        <f>feed!U869</f>
        <v>http://blocgame.com/stats.php?id=59818</v>
      </c>
      <c r="X1069" s="4">
        <f>SUMPRODUCT(MID(0&amp;feed!V869,LARGE(INDEX(ISNUMBER(--MID(feed!V869,ROW($1:$5),1))*
ROW($1:$5),0),ROW($1:$5))+1,1)*10^ROW($1:$5)/10)</f>
        <v>0</v>
      </c>
      <c r="Y1069">
        <f>feed!W869</f>
        <v>0</v>
      </c>
      <c r="Z1069" s="4">
        <f>V1069-H1069*750-K1069*375-L1069*375</f>
        <v>281</v>
      </c>
      <c r="AA1069" s="8">
        <f>V1069/N1069</f>
        <v>2.095528455284553</v>
      </c>
      <c r="AB1069" s="4">
        <f>N1069/6</f>
        <v>82</v>
      </c>
      <c r="AC1069" s="4">
        <f>V1069/6</f>
        <v>171.83333333333334</v>
      </c>
    </row>
    <row r="1070" spans="1:29" hidden="1" x14ac:dyDescent="0.25">
      <c r="A1070" t="str">
        <f>feed!A1131</f>
        <v>Karoc</v>
      </c>
      <c r="B1070" t="str">
        <f>feed!B1131</f>
        <v>Gladiz</v>
      </c>
      <c r="C1070">
        <f>feed!C1131</f>
        <v>0</v>
      </c>
      <c r="D1070">
        <f>SUMPRODUCT(MID(0&amp;feed!D1131,LARGE(INDEX(ISNUMBER(--MID(feed!D1131,ROW($1:$19),1))*
ROW($1:$19),0),ROW($1:$19))+1,1)*10^ROW($1:$19)/10)</f>
        <v>20</v>
      </c>
      <c r="E1070">
        <f>SUMPRODUCT(MID(0&amp;feed!E1131,LARGE(INDEX(ISNUMBER(--MID(feed!E1131,ROW($1:$19),1))*
ROW($1:$19),0),ROW($1:$19))+1,1)*10^ROW($1:$19)/10)</f>
        <v>0</v>
      </c>
      <c r="F1070" t="str">
        <f>feed!F1131</f>
        <v>Finest of the 19th century</v>
      </c>
      <c r="G1070" t="str">
        <f>feed!G1131</f>
        <v>Normal</v>
      </c>
      <c r="H1070">
        <f>SUMPRODUCT(MID(0&amp;feed!H1131,LARGE(INDEX(ISNUMBER(--MID(feed!H1131,ROW($1:$19),1))*
ROW($1:$19),0),ROW($1:$19))+1,1)*10^ROW($1:$19)/10)</f>
        <v>0</v>
      </c>
      <c r="I1070" t="str">
        <f>feed!I1131</f>
        <v>Standard</v>
      </c>
      <c r="J1070">
        <f>SUMPRODUCT(MID(0&amp;feed!J1131,LARGE(INDEX(ISNUMBER(--MID(feed!J1131,ROW($1:$19),1))*
ROW($1:$19),0),ROW($1:$19))+1,1)*10^ROW($1:$19)/10)</f>
        <v>21</v>
      </c>
      <c r="K1070">
        <f>SUMPRODUCT(MID(0&amp;feed!K1131,LARGE(INDEX(ISNUMBER(--MID(feed!K1131,ROW($1:$19),1))*
ROW($1:$19),0),ROW($1:$19))+1,1)*10^ROW($1:$19)/10)</f>
        <v>2</v>
      </c>
      <c r="L1070">
        <f>SUMPRODUCT(MID(0&amp;feed!L1131,LARGE(INDEX(ISNUMBER(--MID(feed!L1131,ROW($1:$19),1))*
ROW($1:$19),0),ROW($1:$19))+1,1)*10^ROW($1:$19)/10)</f>
        <v>0</v>
      </c>
      <c r="M1070" t="str">
        <f>feed!M1131</f>
        <v>Mixed Economy</v>
      </c>
      <c r="N1070">
        <f>SUMPRODUCT(MID(0&amp;feed!N1131,LARGE(INDEX(ISNUMBER(--MID(feed!N1131,ROW($1:$5),1))*
ROW($1:$5),0),ROW($1:$5))+1,1)*10^ROW($1:$5)/10)</f>
        <v>310</v>
      </c>
      <c r="O1070">
        <f>SUMPRODUCT(MID(0&amp;feed!O1131,LARGE(INDEX(ISNUMBER(--MID(feed!O1131,ROW($1:$5),1))*
ROW($1:$5),0),ROW($1:$5))+1,1)*10^ROW($1:$5)/10)</f>
        <v>0</v>
      </c>
      <c r="P1070" t="str">
        <f>feed!P1131</f>
        <v>Untapped</v>
      </c>
      <c r="Q1070">
        <f>IF(P1070=0,40, IF(P1070="Depleted",0, IF(P1070="Near Depletion",10, IF(P1070="Plentiful",70, IF(P1070="Untapped",90,"Error")))))</f>
        <v>90</v>
      </c>
      <c r="R1070" t="str">
        <f>feed!Q1131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feed!R1131</f>
        <v>Pacific Rim</v>
      </c>
      <c r="U1070" t="str">
        <f>feed!S1131</f>
        <v>Neutral</v>
      </c>
      <c r="V107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070" t="str">
        <f>feed!U1131</f>
        <v>http://blocgame.com/stats.php?id=65706</v>
      </c>
      <c r="X1070" s="4">
        <f>SUMPRODUCT(MID(0&amp;feed!V1131,LARGE(INDEX(ISNUMBER(--MID(feed!V1131,ROW($1:$5),1))*
ROW($1:$5),0),ROW($1:$5))+1,1)*10^ROW($1:$5)/10)</f>
        <v>0</v>
      </c>
      <c r="Y1070">
        <f>feed!W1131</f>
        <v>0</v>
      </c>
      <c r="Z1070" s="4">
        <f>V1070-H1070*750-K1070*375-L1070*375</f>
        <v>19250</v>
      </c>
      <c r="AA1070" s="8">
        <f>V1070/N1070</f>
        <v>64.516129032258064</v>
      </c>
      <c r="AB1070" s="4">
        <f>N1070/6</f>
        <v>51.666666666666664</v>
      </c>
      <c r="AC1070" s="4">
        <f>V1070/6</f>
        <v>3333.3333333333335</v>
      </c>
    </row>
    <row r="1071" spans="1:29" hidden="1" x14ac:dyDescent="0.25">
      <c r="A1071" t="str">
        <f>feed!A1132</f>
        <v>Leanderish</v>
      </c>
      <c r="B1071" t="str">
        <f>feed!B1132</f>
        <v>Leander</v>
      </c>
      <c r="C1071">
        <f>feed!C1132</f>
        <v>0</v>
      </c>
      <c r="D1071">
        <f>SUMPRODUCT(MID(0&amp;feed!D1132,LARGE(INDEX(ISNUMBER(--MID(feed!D1132,ROW($1:$19),1))*
ROW($1:$19),0),ROW($1:$19))+1,1)*10^ROW($1:$19)/10)</f>
        <v>20</v>
      </c>
      <c r="E1071">
        <f>SUMPRODUCT(MID(0&amp;feed!E1132,LARGE(INDEX(ISNUMBER(--MID(feed!E1132,ROW($1:$19),1))*
ROW($1:$19),0),ROW($1:$19))+1,1)*10^ROW($1:$19)/10)</f>
        <v>0</v>
      </c>
      <c r="F1071" t="str">
        <f>feed!F1132</f>
        <v>Finest of the 19th century</v>
      </c>
      <c r="G1071" t="str">
        <f>feed!G1132</f>
        <v>Normal</v>
      </c>
      <c r="H1071">
        <f>SUMPRODUCT(MID(0&amp;feed!H1132,LARGE(INDEX(ISNUMBER(--MID(feed!H1132,ROW($1:$19),1))*
ROW($1:$19),0),ROW($1:$19))+1,1)*10^ROW($1:$19)/10)</f>
        <v>0</v>
      </c>
      <c r="I1071" t="str">
        <f>feed!I1132</f>
        <v>Standard</v>
      </c>
      <c r="J1071">
        <f>SUMPRODUCT(MID(0&amp;feed!J1132,LARGE(INDEX(ISNUMBER(--MID(feed!J1132,ROW($1:$19),1))*
ROW($1:$19),0),ROW($1:$19))+1,1)*10^ROW($1:$19)/10)</f>
        <v>21</v>
      </c>
      <c r="K1071">
        <f>SUMPRODUCT(MID(0&amp;feed!K1132,LARGE(INDEX(ISNUMBER(--MID(feed!K1132,ROW($1:$19),1))*
ROW($1:$19),0),ROW($1:$19))+1,1)*10^ROW($1:$19)/10)</f>
        <v>2</v>
      </c>
      <c r="L1071">
        <f>SUMPRODUCT(MID(0&amp;feed!L1132,LARGE(INDEX(ISNUMBER(--MID(feed!L1132,ROW($1:$19),1))*
ROW($1:$19),0),ROW($1:$19))+1,1)*10^ROW($1:$19)/10)</f>
        <v>0</v>
      </c>
      <c r="M1071" t="str">
        <f>feed!M1132</f>
        <v>Free Market</v>
      </c>
      <c r="N1071">
        <f>SUMPRODUCT(MID(0&amp;feed!N1132,LARGE(INDEX(ISNUMBER(--MID(feed!N1132,ROW($1:$5),1))*
ROW($1:$5),0),ROW($1:$5))+1,1)*10^ROW($1:$5)/10)</f>
        <v>310</v>
      </c>
      <c r="O1071">
        <f>SUMPRODUCT(MID(0&amp;feed!O1132,LARGE(INDEX(ISNUMBER(--MID(feed!O1132,ROW($1:$5),1))*
ROW($1:$5),0),ROW($1:$5))+1,1)*10^ROW($1:$5)/10)</f>
        <v>0</v>
      </c>
      <c r="P1071" t="str">
        <f>feed!P1132</f>
        <v>Untapped</v>
      </c>
      <c r="Q1071">
        <f>IF(P1071=0,40, IF(P1071="Depleted",0, IF(P1071="Near Depletion",10, IF(P1071="Plentiful",70, IF(P1071="Untapped",90,"Error")))))</f>
        <v>90</v>
      </c>
      <c r="R1071" t="str">
        <f>feed!Q1132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feed!R1132</f>
        <v>Southern Cone</v>
      </c>
      <c r="U1071" t="str">
        <f>feed!S1132</f>
        <v>Neutral</v>
      </c>
      <c r="V1071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071" t="str">
        <f>feed!U1132</f>
        <v>http://blocgame.com/stats.php?id=65707</v>
      </c>
      <c r="X1071" s="4">
        <f>SUMPRODUCT(MID(0&amp;feed!V1132,LARGE(INDEX(ISNUMBER(--MID(feed!V1132,ROW($1:$5),1))*
ROW($1:$5),0),ROW($1:$5))+1,1)*10^ROW($1:$5)/10)</f>
        <v>0</v>
      </c>
      <c r="Y1071">
        <f>feed!W1132</f>
        <v>0</v>
      </c>
      <c r="Z1071" s="4">
        <f>V1071-H1071*750-K1071*375-L1071*375</f>
        <v>19250</v>
      </c>
      <c r="AA1071" s="8">
        <f>V1071/N1071</f>
        <v>64.516129032258064</v>
      </c>
      <c r="AB1071" s="4">
        <f>N1071/6</f>
        <v>51.666666666666664</v>
      </c>
      <c r="AC1071" s="4">
        <f>V1071/6</f>
        <v>3333.3333333333335</v>
      </c>
    </row>
    <row r="1072" spans="1:29" hidden="1" x14ac:dyDescent="0.25">
      <c r="A1072" t="str">
        <f>feed!A936</f>
        <v>Bantloa</v>
      </c>
      <c r="B1072" t="str">
        <f>feed!B936</f>
        <v>Caelan</v>
      </c>
      <c r="C1072">
        <f>feed!C936</f>
        <v>0</v>
      </c>
      <c r="D1072">
        <f>SUMPRODUCT(MID(0&amp;feed!D936,LARGE(INDEX(ISNUMBER(--MID(feed!D936,ROW($1:$19),1))*
ROW($1:$19),0),ROW($1:$19))+1,1)*10^ROW($1:$19)/10)</f>
        <v>0</v>
      </c>
      <c r="E1072">
        <f>SUMPRODUCT(MID(0&amp;feed!E936,LARGE(INDEX(ISNUMBER(--MID(feed!E936,ROW($1:$19),1))*
ROW($1:$19),0),ROW($1:$19))+1,1)*10^ROW($1:$19)/10)</f>
        <v>0</v>
      </c>
      <c r="F1072" t="str">
        <f>feed!F936</f>
        <v>First World War surplus</v>
      </c>
      <c r="G1072" t="str">
        <f>feed!G936</f>
        <v>Angelic</v>
      </c>
      <c r="H1072">
        <f>SUMPRODUCT(MID(0&amp;feed!H936,LARGE(INDEX(ISNUMBER(--MID(feed!H936,ROW($1:$19),1))*
ROW($1:$19),0),ROW($1:$19))+1,1)*10^ROW($1:$19)/10)</f>
        <v>0</v>
      </c>
      <c r="I1072" t="str">
        <f>feed!I936</f>
        <v>Standard</v>
      </c>
      <c r="J1072">
        <f>SUMPRODUCT(MID(0&amp;feed!J936,LARGE(INDEX(ISNUMBER(--MID(feed!J936,ROW($1:$19),1))*
ROW($1:$19),0),ROW($1:$19))+1,1)*10^ROW($1:$19)/10)</f>
        <v>21</v>
      </c>
      <c r="K1072">
        <f>SUMPRODUCT(MID(0&amp;feed!K936,LARGE(INDEX(ISNUMBER(--MID(feed!K936,ROW($1:$19),1))*
ROW($1:$19),0),ROW($1:$19))+1,1)*10^ROW($1:$19)/10)</f>
        <v>2</v>
      </c>
      <c r="L1072">
        <f>SUMPRODUCT(MID(0&amp;feed!L936,LARGE(INDEX(ISNUMBER(--MID(feed!L936,ROW($1:$19),1))*
ROW($1:$19),0),ROW($1:$19))+1,1)*10^ROW($1:$19)/10)</f>
        <v>0</v>
      </c>
      <c r="M1072" t="str">
        <f>feed!M936</f>
        <v>Mixed Economy</v>
      </c>
      <c r="N1072">
        <f>SUMPRODUCT(MID(0&amp;feed!N936,LARGE(INDEX(ISNUMBER(--MID(feed!N936,ROW($1:$5),1))*
ROW($1:$5),0),ROW($1:$5))+1,1)*10^ROW($1:$5)/10)</f>
        <v>416</v>
      </c>
      <c r="O1072">
        <f>SUMPRODUCT(MID(0&amp;feed!O936,LARGE(INDEX(ISNUMBER(--MID(feed!O936,ROW($1:$5),1))*
ROW($1:$5),0),ROW($1:$5))+1,1)*10^ROW($1:$5)/10)</f>
        <v>0</v>
      </c>
      <c r="P1072" t="str">
        <f>feed!P936</f>
        <v>Untapped</v>
      </c>
      <c r="Q1072">
        <f>IF(P1072=0,40, IF(P1072="Depleted",0, IF(P1072="Near Depletion",10, IF(P1072="Plentiful",70, IF(P1072="Untapped",90,"Error")))))</f>
        <v>90</v>
      </c>
      <c r="R1072" t="str">
        <f>feed!Q936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feed!R936</f>
        <v>West Africa</v>
      </c>
      <c r="U1072" t="str">
        <f>feed!S936</f>
        <v>United States</v>
      </c>
      <c r="V1072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1072" t="str">
        <f>feed!U936</f>
        <v>http://blocgame.com/stats.php?id=59574</v>
      </c>
      <c r="X1072" s="4">
        <f>SUMPRODUCT(MID(0&amp;feed!V936,LARGE(INDEX(ISNUMBER(--MID(feed!V936,ROW($1:$5),1))*
ROW($1:$5),0),ROW($1:$5))+1,1)*10^ROW($1:$5)/10)</f>
        <v>0</v>
      </c>
      <c r="Y1072">
        <f>feed!W936</f>
        <v>0</v>
      </c>
      <c r="Z1072" s="4">
        <f>V1072-H1072*750-K1072*375-L1072*375</f>
        <v>15750</v>
      </c>
      <c r="AA1072" s="8">
        <f>V1072/N1072</f>
        <v>39.66346153846154</v>
      </c>
      <c r="AB1072" s="4">
        <f>N1072/6</f>
        <v>69.333333333333329</v>
      </c>
      <c r="AC1072" s="4">
        <f>V1072/6</f>
        <v>2750</v>
      </c>
    </row>
    <row r="1073" spans="1:29" hidden="1" x14ac:dyDescent="0.25">
      <c r="A1073" t="str">
        <f>feed!A759</f>
        <v>Niematah</v>
      </c>
      <c r="B1073" t="str">
        <f>feed!B759</f>
        <v>Dmitri Boris</v>
      </c>
      <c r="C1073" t="str">
        <f>feed!C759</f>
        <v>Schutzstaffel</v>
      </c>
      <c r="D1073">
        <f>SUMPRODUCT(MID(0&amp;feed!D759,LARGE(INDEX(ISNUMBER(--MID(feed!D759,ROW($1:$19),1))*
ROW($1:$19),0),ROW($1:$19))+1,1)*10^ROW($1:$19)/10)</f>
        <v>29</v>
      </c>
      <c r="E1073">
        <f>SUMPRODUCT(MID(0&amp;feed!E759,LARGE(INDEX(ISNUMBER(--MID(feed!E759,ROW($1:$19),1))*
ROW($1:$19),0),ROW($1:$19))+1,1)*10^ROW($1:$19)/10)</f>
        <v>0</v>
      </c>
      <c r="F1073" t="str">
        <f>feed!F759</f>
        <v>Second World War surplus</v>
      </c>
      <c r="G1073" t="str">
        <f>feed!G759</f>
        <v>Questionable</v>
      </c>
      <c r="H1073">
        <f>SUMPRODUCT(MID(0&amp;feed!H759,LARGE(INDEX(ISNUMBER(--MID(feed!H759,ROW($1:$19),1))*
ROW($1:$19),0),ROW($1:$19))+1,1)*10^ROW($1:$19)/10)</f>
        <v>0</v>
      </c>
      <c r="I1073" t="str">
        <f>feed!I759</f>
        <v>Standard</v>
      </c>
      <c r="J1073">
        <f>SUMPRODUCT(MID(0&amp;feed!J759,LARGE(INDEX(ISNUMBER(--MID(feed!J759,ROW($1:$19),1))*
ROW($1:$19),0),ROW($1:$19))+1,1)*10^ROW($1:$19)/10)</f>
        <v>21</v>
      </c>
      <c r="K1073">
        <f>SUMPRODUCT(MID(0&amp;feed!K759,LARGE(INDEX(ISNUMBER(--MID(feed!K759,ROW($1:$19),1))*
ROW($1:$19),0),ROW($1:$19))+1,1)*10^ROW($1:$19)/10)</f>
        <v>5</v>
      </c>
      <c r="L1073">
        <f>SUMPRODUCT(MID(0&amp;feed!L759,LARGE(INDEX(ISNUMBER(--MID(feed!L759,ROW($1:$19),1))*
ROW($1:$19),0),ROW($1:$19))+1,1)*10^ROW($1:$19)/10)</f>
        <v>2</v>
      </c>
      <c r="M1073" t="str">
        <f>feed!M759</f>
        <v>Central Planning</v>
      </c>
      <c r="N1073">
        <f>SUMPRODUCT(MID(0&amp;feed!N759,LARGE(INDEX(ISNUMBER(--MID(feed!N759,ROW($1:$5),1))*
ROW($1:$5),0),ROW($1:$5))+1,1)*10^ROW($1:$5)/10)</f>
        <v>674</v>
      </c>
      <c r="O1073">
        <f>SUMPRODUCT(MID(0&amp;feed!O759,LARGE(INDEX(ISNUMBER(--MID(feed!O759,ROW($1:$5),1))*
ROW($1:$5),0),ROW($1:$5))+1,1)*10^ROW($1:$5)/10)</f>
        <v>69</v>
      </c>
      <c r="P1073" t="str">
        <f>feed!P759</f>
        <v>Near Depletion</v>
      </c>
      <c r="Q1073">
        <f>IF(P1073=0,40, IF(P1073="Depleted",0, IF(P1073="Near Depletion",10, IF(P1073="Plentiful",70, IF(P1073="Untapped",90,"Error")))))</f>
        <v>10</v>
      </c>
      <c r="R1073" t="str">
        <f>feed!Q759</f>
        <v>Mediocre</v>
      </c>
      <c r="S1073">
        <f>IF(R1073="None",0, IF(R1073="Meagre",1.5, IF(R1073="Small",3, IF(R1073="Mediocre",4.5, IF(R1073="Somewhat Large",6, IF(R1073="Large",7.5, IF(R1073="Powerful",9, IF(R1073="Very Powerful",10,"Error"))))))))</f>
        <v>4.5</v>
      </c>
      <c r="T1073" t="str">
        <f>feed!R759</f>
        <v>China</v>
      </c>
      <c r="U1073" t="str">
        <f>feed!S759</f>
        <v>Soviet Union</v>
      </c>
      <c r="V1073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13246</v>
      </c>
      <c r="W1073" t="str">
        <f>feed!U759</f>
        <v>http://blocgame.com/stats.php?id=65111</v>
      </c>
      <c r="X1073" s="4">
        <f>SUMPRODUCT(MID(0&amp;feed!V759,LARGE(INDEX(ISNUMBER(--MID(feed!V759,ROW($1:$5),1))*
ROW($1:$5),0),ROW($1:$5))+1,1)*10^ROW($1:$5)/10)</f>
        <v>0</v>
      </c>
      <c r="Y1073">
        <f>feed!W759</f>
        <v>0</v>
      </c>
      <c r="Z1073" s="4">
        <f>V1073-H1073*750-K1073*375-L1073*375</f>
        <v>10621</v>
      </c>
      <c r="AA1073" s="8">
        <f>V1073/N1073</f>
        <v>19.652818991097924</v>
      </c>
      <c r="AB1073" s="4">
        <f>N1073/6</f>
        <v>112.33333333333333</v>
      </c>
      <c r="AC1073" s="4">
        <f>V1073/6</f>
        <v>2207.6666666666665</v>
      </c>
    </row>
    <row r="1074" spans="1:29" hidden="1" x14ac:dyDescent="0.25">
      <c r="A1074" t="str">
        <f>feed!A592</f>
        <v>Zimbiosis</v>
      </c>
      <c r="B1074" t="str">
        <f>feed!B592</f>
        <v>Zimbiote</v>
      </c>
      <c r="C1074">
        <f>feed!C592</f>
        <v>0</v>
      </c>
      <c r="D1074">
        <f>SUMPRODUCT(MID(0&amp;feed!D592,LARGE(INDEX(ISNUMBER(--MID(feed!D592,ROW($1:$19),1))*
ROW($1:$19),0),ROW($1:$19))+1,1)*10^ROW($1:$19)/10)</f>
        <v>1</v>
      </c>
      <c r="E1074">
        <f>SUMPRODUCT(MID(0&amp;feed!E592,LARGE(INDEX(ISNUMBER(--MID(feed!E592,ROW($1:$19),1))*
ROW($1:$19),0),ROW($1:$19))+1,1)*10^ROW($1:$19)/10)</f>
        <v>0</v>
      </c>
      <c r="F1074" t="str">
        <f>feed!F592</f>
        <v>First World War surplus</v>
      </c>
      <c r="G1074" t="str">
        <f>feed!G592</f>
        <v>Gandhi-like</v>
      </c>
      <c r="H1074">
        <f>SUMPRODUCT(MID(0&amp;feed!H592,LARGE(INDEX(ISNUMBER(--MID(feed!H592,ROW($1:$19),1))*
ROW($1:$19),0),ROW($1:$19))+1,1)*10^ROW($1:$19)/10)</f>
        <v>0</v>
      </c>
      <c r="I1074" t="str">
        <f>feed!I592</f>
        <v>Standard</v>
      </c>
      <c r="J1074">
        <f>SUMPRODUCT(MID(0&amp;feed!J592,LARGE(INDEX(ISNUMBER(--MID(feed!J592,ROW($1:$19),1))*
ROW($1:$19),0),ROW($1:$19))+1,1)*10^ROW($1:$19)/10)</f>
        <v>21</v>
      </c>
      <c r="K1074">
        <f>SUMPRODUCT(MID(0&amp;feed!K592,LARGE(INDEX(ISNUMBER(--MID(feed!K592,ROW($1:$19),1))*
ROW($1:$19),0),ROW($1:$19))+1,1)*10^ROW($1:$19)/10)</f>
        <v>4</v>
      </c>
      <c r="L1074">
        <f>SUMPRODUCT(MID(0&amp;feed!L592,LARGE(INDEX(ISNUMBER(--MID(feed!L592,ROW($1:$19),1))*
ROW($1:$19),0),ROW($1:$19))+1,1)*10^ROW($1:$19)/10)</f>
        <v>2</v>
      </c>
      <c r="M1074" t="str">
        <f>feed!M592</f>
        <v>Central Planning</v>
      </c>
      <c r="N1074">
        <f>SUMPRODUCT(MID(0&amp;feed!N592,LARGE(INDEX(ISNUMBER(--MID(feed!N592,ROW($1:$5),1))*
ROW($1:$5),0),ROW($1:$5))+1,1)*10^ROW($1:$5)/10)</f>
        <v>1016</v>
      </c>
      <c r="O1074">
        <f>SUMPRODUCT(MID(0&amp;feed!O592,LARGE(INDEX(ISNUMBER(--MID(feed!O592,ROW($1:$5),1))*
ROW($1:$5),0),ROW($1:$5))+1,1)*10^ROW($1:$5)/10)</f>
        <v>329</v>
      </c>
      <c r="P1074" t="str">
        <f>feed!P592</f>
        <v>Untapped</v>
      </c>
      <c r="Q1074">
        <f>IF(P1074=0,40, IF(P1074="Depleted",0, IF(P1074="Near Depletion",10, IF(P1074="Plentiful",70, IF(P1074="Untapped",90,"Error")))))</f>
        <v>90</v>
      </c>
      <c r="R1074" t="str">
        <f>feed!Q592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feed!R592</f>
        <v>Southern Cone</v>
      </c>
      <c r="U1074" t="str">
        <f>feed!S592</f>
        <v>United States</v>
      </c>
      <c r="V1074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16172</v>
      </c>
      <c r="W1074" t="str">
        <f>feed!U592</f>
        <v>http://blocgame.com/stats.php?id=40417</v>
      </c>
      <c r="X1074" s="4">
        <f>SUMPRODUCT(MID(0&amp;feed!V592,LARGE(INDEX(ISNUMBER(--MID(feed!V592,ROW($1:$5),1))*
ROW($1:$5),0),ROW($1:$5))+1,1)*10^ROW($1:$5)/10)</f>
        <v>0</v>
      </c>
      <c r="Y1074">
        <f>feed!W592</f>
        <v>0</v>
      </c>
      <c r="Z1074" s="4">
        <f>V1074-H1074*750-K1074*375-L1074*375</f>
        <v>13922</v>
      </c>
      <c r="AA1074" s="8">
        <f>V1074/N1074</f>
        <v>15.917322834645669</v>
      </c>
      <c r="AB1074" s="4">
        <f>N1074/6</f>
        <v>169.33333333333334</v>
      </c>
      <c r="AC1074" s="4">
        <f>V1074/6</f>
        <v>2695.3333333333335</v>
      </c>
    </row>
    <row r="1075" spans="1:29" hidden="1" x14ac:dyDescent="0.25">
      <c r="A1075" t="str">
        <f>feed!A1130</f>
        <v>Urss</v>
      </c>
      <c r="B1075" t="str">
        <f>feed!B1130</f>
        <v>Urssmorris</v>
      </c>
      <c r="C1075">
        <f>feed!C1130</f>
        <v>0</v>
      </c>
      <c r="D1075">
        <f>SUMPRODUCT(MID(0&amp;feed!D1130,LARGE(INDEX(ISNUMBER(--MID(feed!D1130,ROW($1:$19),1))*
ROW($1:$19),0),ROW($1:$19))+1,1)*10^ROW($1:$19)/10)</f>
        <v>25</v>
      </c>
      <c r="E1075">
        <f>SUMPRODUCT(MID(0&amp;feed!E1130,LARGE(INDEX(ISNUMBER(--MID(feed!E1130,ROW($1:$19),1))*
ROW($1:$19),0),ROW($1:$19))+1,1)*10^ROW($1:$19)/10)</f>
        <v>0</v>
      </c>
      <c r="F1075" t="str">
        <f>feed!F1130</f>
        <v>First World War surplus</v>
      </c>
      <c r="G1075" t="str">
        <f>feed!G1130</f>
        <v>Isolated</v>
      </c>
      <c r="H1075">
        <f>SUMPRODUCT(MID(0&amp;feed!H1130,LARGE(INDEX(ISNUMBER(--MID(feed!H1130,ROW($1:$19),1))*
ROW($1:$19),0),ROW($1:$19))+1,1)*10^ROW($1:$19)/10)</f>
        <v>0</v>
      </c>
      <c r="I1075" t="str">
        <f>feed!I1130</f>
        <v>Elite</v>
      </c>
      <c r="J1075">
        <f>SUMPRODUCT(MID(0&amp;feed!J1130,LARGE(INDEX(ISNUMBER(--MID(feed!J1130,ROW($1:$19),1))*
ROW($1:$19),0),ROW($1:$19))+1,1)*10^ROW($1:$19)/10)</f>
        <v>20</v>
      </c>
      <c r="K1075">
        <f>SUMPRODUCT(MID(0&amp;feed!K1130,LARGE(INDEX(ISNUMBER(--MID(feed!K1130,ROW($1:$19),1))*
ROW($1:$19),0),ROW($1:$19))+1,1)*10^ROW($1:$19)/10)</f>
        <v>3</v>
      </c>
      <c r="L1075">
        <f>SUMPRODUCT(MID(0&amp;feed!L1130,LARGE(INDEX(ISNUMBER(--MID(feed!L1130,ROW($1:$19),1))*
ROW($1:$19),0),ROW($1:$19))+1,1)*10^ROW($1:$19)/10)</f>
        <v>1</v>
      </c>
      <c r="M1075" t="str">
        <f>feed!M1130</f>
        <v>Central Planning</v>
      </c>
      <c r="N1075">
        <f>SUMPRODUCT(MID(0&amp;feed!N1130,LARGE(INDEX(ISNUMBER(--MID(feed!N1130,ROW($1:$5),1))*
ROW($1:$5),0),ROW($1:$5))+1,1)*10^ROW($1:$5)/10)</f>
        <v>310</v>
      </c>
      <c r="O1075">
        <f>SUMPRODUCT(MID(0&amp;feed!O1130,LARGE(INDEX(ISNUMBER(--MID(feed!O1130,ROW($1:$5),1))*
ROW($1:$5),0),ROW($1:$5))+1,1)*10^ROW($1:$5)/10)</f>
        <v>1</v>
      </c>
      <c r="P1075" t="str">
        <f>feed!P1130</f>
        <v>Untapped</v>
      </c>
      <c r="Q1075">
        <f>IF(P1075=0,40, IF(P1075="Depleted",0, IF(P1075="Near Depletion",10, IF(P1075="Plentiful",70, IF(P1075="Untapped",90,"Error")))))</f>
        <v>90</v>
      </c>
      <c r="R1075" t="str">
        <f>feed!Q1130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feed!R1130</f>
        <v>Amazonia</v>
      </c>
      <c r="U1075" t="str">
        <f>feed!S1130</f>
        <v>Neutral</v>
      </c>
      <c r="V1075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075" t="str">
        <f>feed!U1130</f>
        <v>http://blocgame.com/stats.php?id=65702</v>
      </c>
      <c r="X1075" s="4">
        <f>SUMPRODUCT(MID(0&amp;feed!V1130,LARGE(INDEX(ISNUMBER(--MID(feed!V1130,ROW($1:$5),1))*
ROW($1:$5),0),ROW($1:$5))+1,1)*10^ROW($1:$5)/10)</f>
        <v>0</v>
      </c>
      <c r="Y1075">
        <f>feed!W1130</f>
        <v>0</v>
      </c>
      <c r="Z1075" s="4">
        <f>V1075-H1075*750-K1075*375-L1075*375</f>
        <v>18500</v>
      </c>
      <c r="AA1075" s="8">
        <f>V1075/N1075</f>
        <v>64.516129032258064</v>
      </c>
      <c r="AB1075" s="4">
        <f>N1075/6</f>
        <v>51.666666666666664</v>
      </c>
      <c r="AC1075" s="4">
        <f>V1075/6</f>
        <v>3333.3333333333335</v>
      </c>
    </row>
    <row r="1076" spans="1:29" hidden="1" x14ac:dyDescent="0.25">
      <c r="A1076" t="str">
        <f>feed!A1198</f>
        <v>New Diogris</v>
      </c>
      <c r="B1076" t="str">
        <f>feed!B1198</f>
        <v>Diogris</v>
      </c>
      <c r="C1076">
        <f>feed!C1198</f>
        <v>0</v>
      </c>
      <c r="D1076">
        <f>SUMPRODUCT(MID(0&amp;feed!D1198,LARGE(INDEX(ISNUMBER(--MID(feed!D1198,ROW($1:$19),1))*
ROW($1:$19),0),ROW($1:$19))+1,1)*10^ROW($1:$19)/10)</f>
        <v>21</v>
      </c>
      <c r="E1076">
        <f>SUMPRODUCT(MID(0&amp;feed!E1198,LARGE(INDEX(ISNUMBER(--MID(feed!E1198,ROW($1:$19),1))*
ROW($1:$19),0),ROW($1:$19))+1,1)*10^ROW($1:$19)/10)</f>
        <v>0</v>
      </c>
      <c r="F1076" t="str">
        <f>feed!F1198</f>
        <v>Second World War surplus</v>
      </c>
      <c r="G1076" t="str">
        <f>feed!G1198</f>
        <v>Gandhi-like</v>
      </c>
      <c r="H1076">
        <f>SUMPRODUCT(MID(0&amp;feed!H1198,LARGE(INDEX(ISNUMBER(--MID(feed!H1198,ROW($1:$19),1))*
ROW($1:$19),0),ROW($1:$19))+1,1)*10^ROW($1:$19)/10)</f>
        <v>0</v>
      </c>
      <c r="I1076" t="str">
        <f>feed!I1198</f>
        <v>Good</v>
      </c>
      <c r="J1076">
        <f>SUMPRODUCT(MID(0&amp;feed!J1198,LARGE(INDEX(ISNUMBER(--MID(feed!J1198,ROW($1:$19),1))*
ROW($1:$19),0),ROW($1:$19))+1,1)*10^ROW($1:$19)/10)</f>
        <v>20</v>
      </c>
      <c r="K1076">
        <f>SUMPRODUCT(MID(0&amp;feed!K1198,LARGE(INDEX(ISNUMBER(--MID(feed!K1198,ROW($1:$19),1))*
ROW($1:$19),0),ROW($1:$19))+1,1)*10^ROW($1:$19)/10)</f>
        <v>5</v>
      </c>
      <c r="L1076">
        <f>SUMPRODUCT(MID(0&amp;feed!L1198,LARGE(INDEX(ISNUMBER(--MID(feed!L1198,ROW($1:$19),1))*
ROW($1:$19),0),ROW($1:$19))+1,1)*10^ROW($1:$19)/10)</f>
        <v>0</v>
      </c>
      <c r="M1076" t="str">
        <f>feed!M1198</f>
        <v>Central Planning</v>
      </c>
      <c r="N1076">
        <f>SUMPRODUCT(MID(0&amp;feed!N1198,LARGE(INDEX(ISNUMBER(--MID(feed!N1198,ROW($1:$5),1))*
ROW($1:$5),0),ROW($1:$5))+1,1)*10^ROW($1:$5)/10)</f>
        <v>291</v>
      </c>
      <c r="O1076">
        <f>SUMPRODUCT(MID(0&amp;feed!O1198,LARGE(INDEX(ISNUMBER(--MID(feed!O1198,ROW($1:$5),1))*
ROW($1:$5),0),ROW($1:$5))+1,1)*10^ROW($1:$5)/10)</f>
        <v>65</v>
      </c>
      <c r="P1076" t="str">
        <f>feed!P1198</f>
        <v>Untapped</v>
      </c>
      <c r="Q1076">
        <f>IF(P1076=0,40, IF(P1076="Depleted",0, IF(P1076="Near Depletion",10, IF(P1076="Plentiful",70, IF(P1076="Untapped",90,"Error")))))</f>
        <v>90</v>
      </c>
      <c r="R1076" t="str">
        <f>feed!Q1198</f>
        <v>Meagre</v>
      </c>
      <c r="S1076">
        <f>IF(R1076="None",0, IF(R1076="Meagre",1.5, IF(R1076="Small",3, IF(R1076="Mediocre",4.5, IF(R1076="Somewhat Large",6, IF(R1076="Large",7.5, IF(R1076="Powerful",9, IF(R1076="Very Powerful",10,"Error"))))))))</f>
        <v>1.5</v>
      </c>
      <c r="T1076" t="str">
        <f>feed!R1198</f>
        <v>West Africa</v>
      </c>
      <c r="U1076" t="str">
        <f>feed!S1198</f>
        <v>Soviet Union</v>
      </c>
      <c r="V1076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16735</v>
      </c>
      <c r="W1076" t="str">
        <f>feed!U1198</f>
        <v>http://blocgame.com/stats.php?id=64964</v>
      </c>
      <c r="X1076" s="4">
        <f>SUMPRODUCT(MID(0&amp;feed!V1198,LARGE(INDEX(ISNUMBER(--MID(feed!V1198,ROW($1:$5),1))*
ROW($1:$5),0),ROW($1:$5))+1,1)*10^ROW($1:$5)/10)</f>
        <v>0</v>
      </c>
      <c r="Y1076">
        <f>feed!W1198</f>
        <v>0</v>
      </c>
      <c r="Z1076" s="4">
        <f>V1076-H1076*750-K1076*375-L1076*375</f>
        <v>14860</v>
      </c>
      <c r="AA1076" s="8">
        <f>V1076/N1076</f>
        <v>57.508591065292094</v>
      </c>
      <c r="AB1076" s="4">
        <f>N1076/6</f>
        <v>48.5</v>
      </c>
      <c r="AC1076" s="4">
        <f>V1076/6</f>
        <v>2789.1666666666665</v>
      </c>
    </row>
    <row r="1077" spans="1:29" hidden="1" x14ac:dyDescent="0.25">
      <c r="A1077" t="str">
        <f>feed!A1133</f>
        <v>metphone</v>
      </c>
      <c r="B1077" t="str">
        <f>feed!B1133</f>
        <v>robbiebaseball5</v>
      </c>
      <c r="C1077">
        <f>feed!C1133</f>
        <v>0</v>
      </c>
      <c r="D1077">
        <f>SUMPRODUCT(MID(0&amp;feed!D1133,LARGE(INDEX(ISNUMBER(--MID(feed!D1133,ROW($1:$19),1))*
ROW($1:$19),0),ROW($1:$19))+1,1)*10^ROW($1:$19)/10)</f>
        <v>20</v>
      </c>
      <c r="E1077">
        <f>SUMPRODUCT(MID(0&amp;feed!E1133,LARGE(INDEX(ISNUMBER(--MID(feed!E1133,ROW($1:$19),1))*
ROW($1:$19),0),ROW($1:$19))+1,1)*10^ROW($1:$19)/10)</f>
        <v>0</v>
      </c>
      <c r="F1077" t="str">
        <f>feed!F1133</f>
        <v>Finest of the 19th century</v>
      </c>
      <c r="G1077" t="str">
        <f>feed!G1133</f>
        <v>Normal</v>
      </c>
      <c r="H1077">
        <f>SUMPRODUCT(MID(0&amp;feed!H1133,LARGE(INDEX(ISNUMBER(--MID(feed!H1133,ROW($1:$19),1))*
ROW($1:$19),0),ROW($1:$19))+1,1)*10^ROW($1:$19)/10)</f>
        <v>0</v>
      </c>
      <c r="I1077" t="str">
        <f>feed!I1133</f>
        <v>Standard</v>
      </c>
      <c r="J1077">
        <f>SUMPRODUCT(MID(0&amp;feed!J1133,LARGE(INDEX(ISNUMBER(--MID(feed!J1133,ROW($1:$19),1))*
ROW($1:$19),0),ROW($1:$19))+1,1)*10^ROW($1:$19)/10)</f>
        <v>19</v>
      </c>
      <c r="K1077">
        <f>SUMPRODUCT(MID(0&amp;feed!K1133,LARGE(INDEX(ISNUMBER(--MID(feed!K1133,ROW($1:$19),1))*
ROW($1:$19),0),ROW($1:$19))+1,1)*10^ROW($1:$19)/10)</f>
        <v>2</v>
      </c>
      <c r="L1077">
        <f>SUMPRODUCT(MID(0&amp;feed!L1133,LARGE(INDEX(ISNUMBER(--MID(feed!L1133,ROW($1:$19),1))*
ROW($1:$19),0),ROW($1:$19))+1,1)*10^ROW($1:$19)/10)</f>
        <v>0</v>
      </c>
      <c r="M1077" t="str">
        <f>feed!M1133</f>
        <v>Free Market</v>
      </c>
      <c r="N1077">
        <f>SUMPRODUCT(MID(0&amp;feed!N1133,LARGE(INDEX(ISNUMBER(--MID(feed!N1133,ROW($1:$5),1))*
ROW($1:$5),0),ROW($1:$5))+1,1)*10^ROW($1:$5)/10)</f>
        <v>310</v>
      </c>
      <c r="O1077">
        <f>SUMPRODUCT(MID(0&amp;feed!O1133,LARGE(INDEX(ISNUMBER(--MID(feed!O1133,ROW($1:$5),1))*
ROW($1:$5),0),ROW($1:$5))+1,1)*10^ROW($1:$5)/10)</f>
        <v>0</v>
      </c>
      <c r="P1077" t="str">
        <f>feed!P1133</f>
        <v>Untapped</v>
      </c>
      <c r="Q1077">
        <f>IF(P1077=0,40, IF(P1077="Depleted",0, IF(P1077="Near Depletion",10, IF(P1077="Plentiful",70, IF(P1077="Untapped",90,"Error")))))</f>
        <v>90</v>
      </c>
      <c r="R1077" t="str">
        <f>feed!Q1133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feed!R1133</f>
        <v>Egypt</v>
      </c>
      <c r="U1077" t="str">
        <f>feed!S1133</f>
        <v>Neutral</v>
      </c>
      <c r="V1077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077" t="str">
        <f>feed!U1133</f>
        <v>http://blocgame.com/stats.php?id=65708</v>
      </c>
      <c r="X1077" s="4">
        <f>SUMPRODUCT(MID(0&amp;feed!V1133,LARGE(INDEX(ISNUMBER(--MID(feed!V1133,ROW($1:$5),1))*
ROW($1:$5),0),ROW($1:$5))+1,1)*10^ROW($1:$5)/10)</f>
        <v>0</v>
      </c>
      <c r="Y1077">
        <f>feed!W1133</f>
        <v>0</v>
      </c>
      <c r="Z1077" s="4">
        <f>V1077-H1077*750-K1077*375-L1077*375</f>
        <v>19250</v>
      </c>
      <c r="AA1077" s="8">
        <f>V1077/N1077</f>
        <v>64.516129032258064</v>
      </c>
      <c r="AB1077" s="4">
        <f>N1077/6</f>
        <v>51.666666666666664</v>
      </c>
      <c r="AC1077" s="4">
        <f>V1077/6</f>
        <v>3333.3333333333335</v>
      </c>
    </row>
    <row r="1078" spans="1:29" hidden="1" x14ac:dyDescent="0.25">
      <c r="A1078" t="str">
        <f>feed!A1043</f>
        <v>Glasnost</v>
      </c>
      <c r="B1078" t="str">
        <f>feed!B1043</f>
        <v>Krastny</v>
      </c>
      <c r="C1078" t="str">
        <f>feed!C1043</f>
        <v>USRGC</v>
      </c>
      <c r="D1078">
        <f>SUMPRODUCT(MID(0&amp;feed!D1043,LARGE(INDEX(ISNUMBER(--MID(feed!D1043,ROW($1:$19),1))*
ROW($1:$19),0),ROW($1:$19))+1,1)*10^ROW($1:$19)/10)</f>
        <v>20</v>
      </c>
      <c r="E1078">
        <f>SUMPRODUCT(MID(0&amp;feed!E1043,LARGE(INDEX(ISNUMBER(--MID(feed!E1043,ROW($1:$19),1))*
ROW($1:$19),0),ROW($1:$19))+1,1)*10^ROW($1:$19)/10)</f>
        <v>0</v>
      </c>
      <c r="F1078" t="str">
        <f>feed!F1043</f>
        <v>Finest of the 19th century</v>
      </c>
      <c r="G1078" t="str">
        <f>feed!G1043</f>
        <v>Angelic</v>
      </c>
      <c r="H1078">
        <f>SUMPRODUCT(MID(0&amp;feed!H1043,LARGE(INDEX(ISNUMBER(--MID(feed!H1043,ROW($1:$19),1))*
ROW($1:$19),0),ROW($1:$19))+1,1)*10^ROW($1:$19)/10)</f>
        <v>0</v>
      </c>
      <c r="I1078" t="str">
        <f>feed!I1043</f>
        <v>Standard</v>
      </c>
      <c r="J1078">
        <f>SUMPRODUCT(MID(0&amp;feed!J1043,LARGE(INDEX(ISNUMBER(--MID(feed!J1043,ROW($1:$19),1))*
ROW($1:$19),0),ROW($1:$19))+1,1)*10^ROW($1:$19)/10)</f>
        <v>19</v>
      </c>
      <c r="K1078">
        <f>SUMPRODUCT(MID(0&amp;feed!K1043,LARGE(INDEX(ISNUMBER(--MID(feed!K1043,ROW($1:$19),1))*
ROW($1:$19),0),ROW($1:$19))+1,1)*10^ROW($1:$19)/10)</f>
        <v>4</v>
      </c>
      <c r="L1078">
        <f>SUMPRODUCT(MID(0&amp;feed!L1043,LARGE(INDEX(ISNUMBER(--MID(feed!L1043,ROW($1:$19),1))*
ROW($1:$19),0),ROW($1:$19))+1,1)*10^ROW($1:$19)/10)</f>
        <v>0</v>
      </c>
      <c r="M1078" t="str">
        <f>feed!M1043</f>
        <v>Free Market</v>
      </c>
      <c r="N1078">
        <f>SUMPRODUCT(MID(0&amp;feed!N1043,LARGE(INDEX(ISNUMBER(--MID(feed!N1043,ROW($1:$5),1))*
ROW($1:$5),0),ROW($1:$5))+1,1)*10^ROW($1:$5)/10)</f>
        <v>335</v>
      </c>
      <c r="O1078">
        <f>SUMPRODUCT(MID(0&amp;feed!O1043,LARGE(INDEX(ISNUMBER(--MID(feed!O1043,ROW($1:$5),1))*
ROW($1:$5),0),ROW($1:$5))+1,1)*10^ROW($1:$5)/10)</f>
        <v>0</v>
      </c>
      <c r="P1078" t="str">
        <f>feed!P1043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feed!Q1043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feed!R1043</f>
        <v>Pacific Rim</v>
      </c>
      <c r="U1078" t="str">
        <f>feed!S1043</f>
        <v>Soviet Union</v>
      </c>
      <c r="V1078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78" t="str">
        <f>feed!U1043</f>
        <v>http://blocgame.com/stats.php?id=65630</v>
      </c>
      <c r="X1078" s="4">
        <f>SUMPRODUCT(MID(0&amp;feed!V1043,LARGE(INDEX(ISNUMBER(--MID(feed!V1043,ROW($1:$5),1))*
ROW($1:$5),0),ROW($1:$5))+1,1)*10^ROW($1:$5)/10)</f>
        <v>0</v>
      </c>
      <c r="Y1078">
        <f>feed!W1043</f>
        <v>0</v>
      </c>
      <c r="Z1078" s="4">
        <f>V1078-H1078*750-K1078*375-L1078*375</f>
        <v>18500</v>
      </c>
      <c r="AA1078" s="8">
        <f>V1078/N1078</f>
        <v>59.701492537313435</v>
      </c>
      <c r="AB1078" s="4">
        <f>N1078/6</f>
        <v>55.833333333333336</v>
      </c>
      <c r="AC1078" s="4">
        <f>V1078/6</f>
        <v>3333.3333333333335</v>
      </c>
    </row>
    <row r="1079" spans="1:29" hidden="1" x14ac:dyDescent="0.25">
      <c r="A1079" t="str">
        <f>feed!A829</f>
        <v>Americans</v>
      </c>
      <c r="B1079" t="str">
        <f>feed!B829</f>
        <v>Schilling</v>
      </c>
      <c r="C1079">
        <f>feed!C829</f>
        <v>0</v>
      </c>
      <c r="D1079">
        <f>SUMPRODUCT(MID(0&amp;feed!D829,LARGE(INDEX(ISNUMBER(--MID(feed!D829,ROW($1:$19),1))*
ROW($1:$19),0),ROW($1:$19))+1,1)*10^ROW($1:$19)/10)</f>
        <v>10</v>
      </c>
      <c r="E1079">
        <f>SUMPRODUCT(MID(0&amp;feed!E829,LARGE(INDEX(ISNUMBER(--MID(feed!E829,ROW($1:$19),1))*
ROW($1:$19),0),ROW($1:$19))+1,1)*10^ROW($1:$19)/10)</f>
        <v>0</v>
      </c>
      <c r="F1079" t="str">
        <f>feed!F829</f>
        <v>Finest of the 19th century</v>
      </c>
      <c r="G1079" t="str">
        <f>feed!G829</f>
        <v>Gandhi-like</v>
      </c>
      <c r="H1079">
        <f>SUMPRODUCT(MID(0&amp;feed!H829,LARGE(INDEX(ISNUMBER(--MID(feed!H829,ROW($1:$19),1))*
ROW($1:$19),0),ROW($1:$19))+1,1)*10^ROW($1:$19)/10)</f>
        <v>0</v>
      </c>
      <c r="I1079" t="str">
        <f>feed!I829</f>
        <v>Poor</v>
      </c>
      <c r="J1079">
        <f>SUMPRODUCT(MID(0&amp;feed!J829,LARGE(INDEX(ISNUMBER(--MID(feed!J829,ROW($1:$19),1))*
ROW($1:$19),0),ROW($1:$19))+1,1)*10^ROW($1:$19)/10)</f>
        <v>19</v>
      </c>
      <c r="K1079">
        <f>SUMPRODUCT(MID(0&amp;feed!K829,LARGE(INDEX(ISNUMBER(--MID(feed!K829,ROW($1:$19),1))*
ROW($1:$19),0),ROW($1:$19))+1,1)*10^ROW($1:$19)/10)</f>
        <v>3</v>
      </c>
      <c r="L1079">
        <f>SUMPRODUCT(MID(0&amp;feed!L829,LARGE(INDEX(ISNUMBER(--MID(feed!L829,ROW($1:$19),1))*
ROW($1:$19),0),ROW($1:$19))+1,1)*10^ROW($1:$19)/10)</f>
        <v>0</v>
      </c>
      <c r="M1079" t="str">
        <f>feed!M829</f>
        <v>Free Market</v>
      </c>
      <c r="N1079">
        <f>SUMPRODUCT(MID(0&amp;feed!N829,LARGE(INDEX(ISNUMBER(--MID(feed!N829,ROW($1:$5),1))*
ROW($1:$5),0),ROW($1:$5))+1,1)*10^ROW($1:$5)/10)</f>
        <v>545</v>
      </c>
      <c r="O1079">
        <f>SUMPRODUCT(MID(0&amp;feed!O829,LARGE(INDEX(ISNUMBER(--MID(feed!O829,ROW($1:$5),1))*
ROW($1:$5),0),ROW($1:$5))+1,1)*10^ROW($1:$5)/10)</f>
        <v>0</v>
      </c>
      <c r="P1079" t="str">
        <f>feed!P829</f>
        <v>Untapped</v>
      </c>
      <c r="Q1079">
        <f>IF(P1079=0,40, IF(P1079="Depleted",0, IF(P1079="Near Depletion",10, IF(P1079="Plentiful",70, IF(P1079="Untapped",90,"Error")))))</f>
        <v>90</v>
      </c>
      <c r="R1079" t="str">
        <f>feed!Q829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feed!R829</f>
        <v>Amazonia</v>
      </c>
      <c r="U1079" t="str">
        <f>feed!S829</f>
        <v>United States</v>
      </c>
      <c r="V107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1079" t="str">
        <f>feed!U829</f>
        <v>http://blocgame.com/stats.php?id=64373</v>
      </c>
      <c r="X1079" s="4">
        <f>SUMPRODUCT(MID(0&amp;feed!V829,LARGE(INDEX(ISNUMBER(--MID(feed!V829,ROW($1:$5),1))*
ROW($1:$5),0),ROW($1:$5))+1,1)*10^ROW($1:$5)/10)</f>
        <v>0</v>
      </c>
      <c r="Y1079">
        <f>feed!W829</f>
        <v>0</v>
      </c>
      <c r="Z1079" s="4">
        <f>V1079-H1079*750-K1079*375-L1079*375</f>
        <v>15375</v>
      </c>
      <c r="AA1079" s="8">
        <f>V1079/N1079</f>
        <v>30.275229357798164</v>
      </c>
      <c r="AB1079" s="4">
        <f>N1079/6</f>
        <v>90.833333333333329</v>
      </c>
      <c r="AC1079" s="4">
        <f>V1079/6</f>
        <v>2750</v>
      </c>
    </row>
    <row r="1080" spans="1:29" hidden="1" x14ac:dyDescent="0.25">
      <c r="A1080" t="str">
        <f>feed!A709</f>
        <v>swahilia</v>
      </c>
      <c r="B1080" t="str">
        <f>feed!B709</f>
        <v>benkenobi7</v>
      </c>
      <c r="C1080">
        <f>feed!C709</f>
        <v>0</v>
      </c>
      <c r="D1080">
        <f>SUMPRODUCT(MID(0&amp;feed!D709,LARGE(INDEX(ISNUMBER(--MID(feed!D709,ROW($1:$19),1))*
ROW($1:$19),0),ROW($1:$19))+1,1)*10^ROW($1:$19)/10)</f>
        <v>8</v>
      </c>
      <c r="E1080">
        <f>SUMPRODUCT(MID(0&amp;feed!E709,LARGE(INDEX(ISNUMBER(--MID(feed!E709,ROW($1:$19),1))*
ROW($1:$19),0),ROW($1:$19))+1,1)*10^ROW($1:$19)/10)</f>
        <v>0</v>
      </c>
      <c r="F1080" t="str">
        <f>feed!F709</f>
        <v>First World War surplus</v>
      </c>
      <c r="G1080" t="str">
        <f>feed!G709</f>
        <v>Questionable</v>
      </c>
      <c r="H1080">
        <f>SUMPRODUCT(MID(0&amp;feed!H709,LARGE(INDEX(ISNUMBER(--MID(feed!H709,ROW($1:$19),1))*
ROW($1:$19),0),ROW($1:$19))+1,1)*10^ROW($1:$19)/10)</f>
        <v>0</v>
      </c>
      <c r="I1080" t="str">
        <f>feed!I709</f>
        <v>Undisciplined Rabble</v>
      </c>
      <c r="J1080">
        <f>SUMPRODUCT(MID(0&amp;feed!J709,LARGE(INDEX(ISNUMBER(--MID(feed!J709,ROW($1:$19),1))*
ROW($1:$19),0),ROW($1:$19))+1,1)*10^ROW($1:$19)/10)</f>
        <v>19</v>
      </c>
      <c r="K1080">
        <f>SUMPRODUCT(MID(0&amp;feed!K709,LARGE(INDEX(ISNUMBER(--MID(feed!K709,ROW($1:$19),1))*
ROW($1:$19),0),ROW($1:$19))+1,1)*10^ROW($1:$19)/10)</f>
        <v>4</v>
      </c>
      <c r="L1080">
        <f>SUMPRODUCT(MID(0&amp;feed!L709,LARGE(INDEX(ISNUMBER(--MID(feed!L709,ROW($1:$19),1))*
ROW($1:$19),0),ROW($1:$19))+1,1)*10^ROW($1:$19)/10)</f>
        <v>3</v>
      </c>
      <c r="M1080" t="str">
        <f>feed!M709</f>
        <v>Mixed Economy</v>
      </c>
      <c r="N1080">
        <f>SUMPRODUCT(MID(0&amp;feed!N709,LARGE(INDEX(ISNUMBER(--MID(feed!N709,ROW($1:$5),1))*
ROW($1:$5),0),ROW($1:$5))+1,1)*10^ROW($1:$5)/10)</f>
        <v>788</v>
      </c>
      <c r="O1080">
        <f>SUMPRODUCT(MID(0&amp;feed!O709,LARGE(INDEX(ISNUMBER(--MID(feed!O709,ROW($1:$5),1))*
ROW($1:$5),0),ROW($1:$5))+1,1)*10^ROW($1:$5)/10)</f>
        <v>3</v>
      </c>
      <c r="P1080" t="str">
        <f>feed!P709</f>
        <v>Untapped</v>
      </c>
      <c r="Q1080">
        <f>IF(P1080=0,40, IF(P1080="Depleted",0, IF(P1080="Near Depletion",10, IF(P1080="Plentiful",70, IF(P1080="Untapped",90,"Error")))))</f>
        <v>90</v>
      </c>
      <c r="R1080" t="str">
        <f>feed!Q709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feed!R709</f>
        <v>Egypt</v>
      </c>
      <c r="U1080" t="str">
        <f>feed!S709</f>
        <v>Neutral</v>
      </c>
      <c r="V1080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6436</v>
      </c>
      <c r="W1080" t="str">
        <f>feed!U709</f>
        <v>http://blocgame.com/stats.php?id=63085</v>
      </c>
      <c r="X1080" s="4">
        <f>SUMPRODUCT(MID(0&amp;feed!V709,LARGE(INDEX(ISNUMBER(--MID(feed!V709,ROW($1:$5),1))*
ROW($1:$5),0),ROW($1:$5))+1,1)*10^ROW($1:$5)/10)</f>
        <v>0</v>
      </c>
      <c r="Y1080">
        <f>feed!W709</f>
        <v>0</v>
      </c>
      <c r="Z1080" s="4">
        <f>V1080-H1080*750-K1080*375-L1080*375</f>
        <v>3811</v>
      </c>
      <c r="AA1080" s="8">
        <f>V1080/N1080</f>
        <v>8.1675126903553306</v>
      </c>
      <c r="AB1080" s="4">
        <f>N1080/6</f>
        <v>131.33333333333334</v>
      </c>
      <c r="AC1080" s="4">
        <f>V1080/6</f>
        <v>1072.6666666666667</v>
      </c>
    </row>
    <row r="1081" spans="1:29" hidden="1" x14ac:dyDescent="0.25">
      <c r="A1081" t="str">
        <f>feed!A465</f>
        <v>Saudi Arabia</v>
      </c>
      <c r="B1081" t="str">
        <f>feed!B465</f>
        <v>Ayatollah Khajik</v>
      </c>
      <c r="C1081" t="str">
        <f>feed!C465</f>
        <v>The Khilafah</v>
      </c>
      <c r="D1081">
        <f>SUMPRODUCT(MID(0&amp;feed!D465,LARGE(INDEX(ISNUMBER(--MID(feed!D465,ROW($1:$19),1))*
ROW($1:$19),0),ROW($1:$19))+1,1)*10^ROW($1:$19)/10)</f>
        <v>32</v>
      </c>
      <c r="E1081">
        <f>SUMPRODUCT(MID(0&amp;feed!E465,LARGE(INDEX(ISNUMBER(--MID(feed!E465,ROW($1:$19),1))*
ROW($1:$19),0),ROW($1:$19))+1,1)*10^ROW($1:$19)/10)</f>
        <v>0</v>
      </c>
      <c r="F1081" t="str">
        <f>feed!F465</f>
        <v>Korean War surplus</v>
      </c>
      <c r="G1081" t="str">
        <f>feed!G465</f>
        <v>Gandhi-like</v>
      </c>
      <c r="H1081">
        <f>SUMPRODUCT(MID(0&amp;feed!H465,LARGE(INDEX(ISNUMBER(--MID(feed!H465,ROW($1:$19),1))*
ROW($1:$19),0),ROW($1:$19))+1,1)*10^ROW($1:$19)/10)</f>
        <v>0</v>
      </c>
      <c r="I1081" t="str">
        <f>feed!I465</f>
        <v>Standard</v>
      </c>
      <c r="J1081">
        <f>SUMPRODUCT(MID(0&amp;feed!J465,LARGE(INDEX(ISNUMBER(--MID(feed!J465,ROW($1:$19),1))*
ROW($1:$19),0),ROW($1:$19))+1,1)*10^ROW($1:$19)/10)</f>
        <v>19</v>
      </c>
      <c r="K1081">
        <f>SUMPRODUCT(MID(0&amp;feed!K465,LARGE(INDEX(ISNUMBER(--MID(feed!K465,ROW($1:$19),1))*
ROW($1:$19),0),ROW($1:$19))+1,1)*10^ROW($1:$19)/10)</f>
        <v>14</v>
      </c>
      <c r="L1081">
        <f>SUMPRODUCT(MID(0&amp;feed!L465,LARGE(INDEX(ISNUMBER(--MID(feed!L465,ROW($1:$19),1))*
ROW($1:$19),0),ROW($1:$19))+1,1)*10^ROW($1:$19)/10)</f>
        <v>4</v>
      </c>
      <c r="M1081" t="str">
        <f>feed!M465</f>
        <v>Central Planning</v>
      </c>
      <c r="N1081">
        <f>SUMPRODUCT(MID(0&amp;feed!N465,LARGE(INDEX(ISNUMBER(--MID(feed!N465,ROW($1:$5),1))*
ROW($1:$5),0),ROW($1:$5))+1,1)*10^ROW($1:$5)/10)</f>
        <v>1415</v>
      </c>
      <c r="O1081">
        <f>SUMPRODUCT(MID(0&amp;feed!O465,LARGE(INDEX(ISNUMBER(--MID(feed!O465,ROW($1:$5),1))*
ROW($1:$5),0),ROW($1:$5))+1,1)*10^ROW($1:$5)/10)</f>
        <v>563</v>
      </c>
      <c r="P1081" t="str">
        <f>feed!P465</f>
        <v>Near Depletion</v>
      </c>
      <c r="Q1081">
        <f>IF(P1081=0,40, IF(P1081="Depleted",0, IF(P1081="Near Depletion",10, IF(P1081="Plentiful",70, IF(P1081="Untapped",90,"Error")))))</f>
        <v>10</v>
      </c>
      <c r="R1081" t="str">
        <f>feed!Q465</f>
        <v>Meagre</v>
      </c>
      <c r="S1081">
        <f>IF(R1081="None",0, IF(R1081="Meagre",1.5, IF(R1081="Small",3, IF(R1081="Mediocre",4.5, IF(R1081="Somewhat Large",6, IF(R1081="Large",7.5, IF(R1081="Powerful",9, IF(R1081="Very Powerful",10,"Error"))))))))</f>
        <v>1.5</v>
      </c>
      <c r="T1081" t="str">
        <f>feed!R465</f>
        <v>Arabia</v>
      </c>
      <c r="U1081" t="str">
        <f>feed!S465</f>
        <v>Soviet Union</v>
      </c>
      <c r="V1081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1081" t="str">
        <f>feed!U465</f>
        <v>http://blocgame.com/stats.php?id=40653</v>
      </c>
      <c r="X1081" s="4">
        <f>SUMPRODUCT(MID(0&amp;feed!V465,LARGE(INDEX(ISNUMBER(--MID(feed!V465,ROW($1:$5),1))*
ROW($1:$5),0),ROW($1:$5))+1,1)*10^ROW($1:$5)/10)</f>
        <v>0</v>
      </c>
      <c r="Y1081">
        <f>feed!W465</f>
        <v>0</v>
      </c>
      <c r="Z1081" s="4">
        <f>V1081-H1081*750-K1081*375-L1081*375</f>
        <v>160</v>
      </c>
      <c r="AA1081" s="8">
        <f>V1081/N1081</f>
        <v>4.88339222614841</v>
      </c>
      <c r="AB1081" s="4">
        <f>N1081/6</f>
        <v>235.83333333333334</v>
      </c>
      <c r="AC1081" s="4">
        <f>V1081/6</f>
        <v>1151.6666666666667</v>
      </c>
    </row>
    <row r="1082" spans="1:29" hidden="1" x14ac:dyDescent="0.25">
      <c r="A1082" t="str">
        <f>feed!A108</f>
        <v>Nueva Galicia</v>
      </c>
      <c r="B1082" t="str">
        <f>feed!B108</f>
        <v>FedericoDionisi</v>
      </c>
      <c r="C1082" t="str">
        <f>feed!C108</f>
        <v>Che Guevara League</v>
      </c>
      <c r="D1082">
        <f>SUMPRODUCT(MID(0&amp;feed!D108,LARGE(INDEX(ISNUMBER(--MID(feed!D108,ROW($1:$19),1))*
ROW($1:$19),0),ROW($1:$19))+1,1)*10^ROW($1:$19)/10)</f>
        <v>14</v>
      </c>
      <c r="E1082">
        <f>SUMPRODUCT(MID(0&amp;feed!E108,LARGE(INDEX(ISNUMBER(--MID(feed!E108,ROW($1:$19),1))*
ROW($1:$19),0),ROW($1:$19))+1,1)*10^ROW($1:$19)/10)</f>
        <v>0</v>
      </c>
      <c r="F1082" t="str">
        <f>feed!F108</f>
        <v>Second World War surplus</v>
      </c>
      <c r="G1082" t="str">
        <f>feed!G108</f>
        <v>Questionable</v>
      </c>
      <c r="H1082">
        <f>SUMPRODUCT(MID(0&amp;feed!H108,LARGE(INDEX(ISNUMBER(--MID(feed!H108,ROW($1:$19),1))*
ROW($1:$19),0),ROW($1:$19))+1,1)*10^ROW($1:$19)/10)</f>
        <v>0</v>
      </c>
      <c r="I1082" t="str">
        <f>feed!I108</f>
        <v>Undisciplined Rabble</v>
      </c>
      <c r="J1082">
        <f>SUMPRODUCT(MID(0&amp;feed!J108,LARGE(INDEX(ISNUMBER(--MID(feed!J108,ROW($1:$19),1))*
ROW($1:$19),0),ROW($1:$19))+1,1)*10^ROW($1:$19)/10)</f>
        <v>19</v>
      </c>
      <c r="K1082">
        <f>SUMPRODUCT(MID(0&amp;feed!K108,LARGE(INDEX(ISNUMBER(--MID(feed!K108,ROW($1:$19),1))*
ROW($1:$19),0),ROW($1:$19))+1,1)*10^ROW($1:$19)/10)</f>
        <v>8</v>
      </c>
      <c r="L1082">
        <f>SUMPRODUCT(MID(0&amp;feed!L108,LARGE(INDEX(ISNUMBER(--MID(feed!L108,ROW($1:$19),1))*
ROW($1:$19),0),ROW($1:$19))+1,1)*10^ROW($1:$19)/10)</f>
        <v>3</v>
      </c>
      <c r="M1082" t="str">
        <f>feed!M108</f>
        <v>Mixed Economy</v>
      </c>
      <c r="N1082">
        <f>SUMPRODUCT(MID(0&amp;feed!N108,LARGE(INDEX(ISNUMBER(--MID(feed!N108,ROW($1:$5),1))*
ROW($1:$5),0),ROW($1:$5))+1,1)*10^ROW($1:$5)/10)</f>
        <v>3287</v>
      </c>
      <c r="O1082">
        <f>SUMPRODUCT(MID(0&amp;feed!O108,LARGE(INDEX(ISNUMBER(--MID(feed!O108,ROW($1:$5),1))*
ROW($1:$5),0),ROW($1:$5))+1,1)*10^ROW($1:$5)/10)</f>
        <v>293</v>
      </c>
      <c r="P1082" t="str">
        <f>feed!P108</f>
        <v>Plentiful</v>
      </c>
      <c r="Q1082">
        <f>IF(P1082=0,40, IF(P1082="Depleted",0, IF(P1082="Near Depletion",10, IF(P1082="Plentiful",70, IF(P1082="Untapped",90,"Error")))))</f>
        <v>70</v>
      </c>
      <c r="R1082" t="str">
        <f>feed!Q108</f>
        <v>Powerful</v>
      </c>
      <c r="S1082">
        <f>IF(R1082="None",0, IF(R1082="Meagre",1.5, IF(R1082="Small",3, IF(R1082="Mediocre",4.5, IF(R1082="Somewhat Large",6, IF(R1082="Large",7.5, IF(R1082="Powerful",9, IF(R1082="Very Powerful",10,"Error"))))))))</f>
        <v>9</v>
      </c>
      <c r="T1082" t="str">
        <f>feed!R108</f>
        <v>Southern Cone</v>
      </c>
      <c r="U1082" t="str">
        <f>feed!S108</f>
        <v>Neutral</v>
      </c>
      <c r="V108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10867</v>
      </c>
      <c r="W1082" t="str">
        <f>feed!U108</f>
        <v>http://blocgame.com/stats.php?id=60349</v>
      </c>
      <c r="X1082" s="4">
        <f>SUMPRODUCT(MID(0&amp;feed!V108,LARGE(INDEX(ISNUMBER(--MID(feed!V108,ROW($1:$5),1))*
ROW($1:$5),0),ROW($1:$5))+1,1)*10^ROW($1:$5)/10)</f>
        <v>0</v>
      </c>
      <c r="Y1082">
        <f>feed!W108</f>
        <v>0</v>
      </c>
      <c r="Z1082" s="4">
        <f>V1082-H1082*750-K1082*375-L1082*375</f>
        <v>6742</v>
      </c>
      <c r="AA1082" s="8">
        <f>V1082/N1082</f>
        <v>3.3060541527228477</v>
      </c>
      <c r="AB1082" s="4">
        <f>N1082/6</f>
        <v>547.83333333333337</v>
      </c>
      <c r="AC1082" s="4">
        <f>V1082/6</f>
        <v>1811.1666666666667</v>
      </c>
    </row>
    <row r="1083" spans="1:29" hidden="1" x14ac:dyDescent="0.25">
      <c r="A1083" t="str">
        <f>feed!A1149</f>
        <v>Eburien</v>
      </c>
      <c r="B1083" t="str">
        <f>feed!B1149</f>
        <v>Petero</v>
      </c>
      <c r="C1083">
        <f>feed!C1149</f>
        <v>0</v>
      </c>
      <c r="D1083">
        <f>SUMPRODUCT(MID(0&amp;feed!D1149,LARGE(INDEX(ISNUMBER(--MID(feed!D1149,ROW($1:$19),1))*
ROW($1:$19),0),ROW($1:$19))+1,1)*10^ROW($1:$19)/10)</f>
        <v>20</v>
      </c>
      <c r="E1083">
        <f>SUMPRODUCT(MID(0&amp;feed!E1149,LARGE(INDEX(ISNUMBER(--MID(feed!E1149,ROW($1:$19),1))*
ROW($1:$19),0),ROW($1:$19))+1,1)*10^ROW($1:$19)/10)</f>
        <v>0</v>
      </c>
      <c r="F1083" t="str">
        <f>feed!F1149</f>
        <v>Finest of the 19th century</v>
      </c>
      <c r="G1083" t="str">
        <f>feed!G1149</f>
        <v>Normal</v>
      </c>
      <c r="H1083">
        <f>SUMPRODUCT(MID(0&amp;feed!H1149,LARGE(INDEX(ISNUMBER(--MID(feed!H1149,ROW($1:$19),1))*
ROW($1:$19),0),ROW($1:$19))+1,1)*10^ROW($1:$19)/10)</f>
        <v>0</v>
      </c>
      <c r="I1083" t="str">
        <f>feed!I1149</f>
        <v>Standard</v>
      </c>
      <c r="J1083">
        <f>SUMPRODUCT(MID(0&amp;feed!J1149,LARGE(INDEX(ISNUMBER(--MID(feed!J1149,ROW($1:$19),1))*
ROW($1:$19),0),ROW($1:$19))+1,1)*10^ROW($1:$19)/10)</f>
        <v>18</v>
      </c>
      <c r="K1083">
        <f>SUMPRODUCT(MID(0&amp;feed!K1149,LARGE(INDEX(ISNUMBER(--MID(feed!K1149,ROW($1:$19),1))*
ROW($1:$19),0),ROW($1:$19))+1,1)*10^ROW($1:$19)/10)</f>
        <v>3</v>
      </c>
      <c r="L1083">
        <f>SUMPRODUCT(MID(0&amp;feed!L1149,LARGE(INDEX(ISNUMBER(--MID(feed!L1149,ROW($1:$19),1))*
ROW($1:$19),0),ROW($1:$19))+1,1)*10^ROW($1:$19)/10)</f>
        <v>0</v>
      </c>
      <c r="M1083" t="str">
        <f>feed!M1149</f>
        <v>Central Planning</v>
      </c>
      <c r="N1083">
        <f>SUMPRODUCT(MID(0&amp;feed!N1149,LARGE(INDEX(ISNUMBER(--MID(feed!N1149,ROW($1:$5),1))*
ROW($1:$5),0),ROW($1:$5))+1,1)*10^ROW($1:$5)/10)</f>
        <v>308</v>
      </c>
      <c r="O1083">
        <f>SUMPRODUCT(MID(0&amp;feed!O1149,LARGE(INDEX(ISNUMBER(--MID(feed!O1149,ROW($1:$5),1))*
ROW($1:$5),0),ROW($1:$5))+1,1)*10^ROW($1:$5)/10)</f>
        <v>0</v>
      </c>
      <c r="P1083" t="str">
        <f>feed!P1149</f>
        <v>Untapped</v>
      </c>
      <c r="Q1083">
        <f>IF(P1083=0,40, IF(P1083="Depleted",0, IF(P1083="Near Depletion",10, IF(P1083="Plentiful",70, IF(P1083="Untapped",90,"Error")))))</f>
        <v>90</v>
      </c>
      <c r="R1083" t="str">
        <f>feed!Q1149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feed!R1149</f>
        <v>Southern Africa</v>
      </c>
      <c r="U1083" t="str">
        <f>feed!S1149</f>
        <v>Soviet Union</v>
      </c>
      <c r="V1083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083" t="str">
        <f>feed!U1149</f>
        <v>http://blocgame.com/stats.php?id=65711</v>
      </c>
      <c r="X1083" s="4">
        <f>SUMPRODUCT(MID(0&amp;feed!V1149,LARGE(INDEX(ISNUMBER(--MID(feed!V1149,ROW($1:$5),1))*
ROW($1:$5),0),ROW($1:$5))+1,1)*10^ROW($1:$5)/10)</f>
        <v>0</v>
      </c>
      <c r="Y1083">
        <f>feed!W1149</f>
        <v>0</v>
      </c>
      <c r="Z1083" s="4">
        <f>V1083-H1083*750-K1083*375-L1083*375</f>
        <v>18875</v>
      </c>
      <c r="AA1083" s="8">
        <f>V1083/N1083</f>
        <v>64.935064935064929</v>
      </c>
      <c r="AB1083" s="4">
        <f>N1083/6</f>
        <v>51.333333333333336</v>
      </c>
      <c r="AC1083" s="4">
        <f>V1083/6</f>
        <v>3333.3333333333335</v>
      </c>
    </row>
    <row r="1084" spans="1:29" x14ac:dyDescent="0.25">
      <c r="A1084" t="str">
        <f>feed!A833</f>
        <v>Delcona</v>
      </c>
      <c r="B1084" t="str">
        <f>feed!B833</f>
        <v>sumit13</v>
      </c>
      <c r="C1084" t="str">
        <f>feed!C833</f>
        <v>Schutzstaffel</v>
      </c>
      <c r="D1084">
        <f>SUMPRODUCT(MID(0&amp;feed!D833,LARGE(INDEX(ISNUMBER(--MID(feed!D833,ROW($1:$19),1))*
ROW($1:$19),0),ROW($1:$19))+1,1)*10^ROW($1:$19)/10)</f>
        <v>10</v>
      </c>
      <c r="E1084">
        <f>SUMPRODUCT(MID(0&amp;feed!E833,LARGE(INDEX(ISNUMBER(--MID(feed!E833,ROW($1:$19),1))*
ROW($1:$19),0),ROW($1:$19))+1,1)*10^ROW($1:$19)/10)</f>
        <v>0</v>
      </c>
      <c r="F1084" t="str">
        <f>feed!F833</f>
        <v>First World War surplus</v>
      </c>
      <c r="G1084" t="str">
        <f>feed!G833</f>
        <v>Gandhi-like</v>
      </c>
      <c r="H1084">
        <f>SUMPRODUCT(MID(0&amp;feed!H833,LARGE(INDEX(ISNUMBER(--MID(feed!H833,ROW($1:$19),1))*
ROW($1:$19),0),ROW($1:$19))+1,1)*10^ROW($1:$19)/10)</f>
        <v>0</v>
      </c>
      <c r="I1084" t="str">
        <f>feed!I833</f>
        <v>Good</v>
      </c>
      <c r="J1084">
        <f>SUMPRODUCT(MID(0&amp;feed!J833,LARGE(INDEX(ISNUMBER(--MID(feed!J833,ROW($1:$19),1))*
ROW($1:$19),0),ROW($1:$19))+1,1)*10^ROW($1:$19)/10)</f>
        <v>41</v>
      </c>
      <c r="K1084">
        <f>SUMPRODUCT(MID(0&amp;feed!K833,LARGE(INDEX(ISNUMBER(--MID(feed!K833,ROW($1:$19),1))*
ROW($1:$19),0),ROW($1:$19))+1,1)*10^ROW($1:$19)/10)</f>
        <v>2</v>
      </c>
      <c r="L1084">
        <f>SUMPRODUCT(MID(0&amp;feed!L833,LARGE(INDEX(ISNUMBER(--MID(feed!L833,ROW($1:$19),1))*
ROW($1:$19),0),ROW($1:$19))+1,1)*10^ROW($1:$19)/10)</f>
        <v>1</v>
      </c>
      <c r="M1084" t="str">
        <f>feed!M833</f>
        <v>Central Planning</v>
      </c>
      <c r="N1084">
        <f>SUMPRODUCT(MID(0&amp;feed!N833,LARGE(INDEX(ISNUMBER(--MID(feed!N833,ROW($1:$5),1))*
ROW($1:$5),0),ROW($1:$5))+1,1)*10^ROW($1:$5)/10)</f>
        <v>535</v>
      </c>
      <c r="O1084">
        <f>SUMPRODUCT(MID(0&amp;feed!O833,LARGE(INDEX(ISNUMBER(--MID(feed!O833,ROW($1:$5),1))*
ROW($1:$5),0),ROW($1:$5))+1,1)*10^ROW($1:$5)/10)</f>
        <v>0</v>
      </c>
      <c r="P1084" t="str">
        <f>feed!P833</f>
        <v>Untapped</v>
      </c>
      <c r="Q1084">
        <f>IF(P1084=0,40, IF(P1084="Depleted",0, IF(P1084="Near Depletion",10, IF(P1084="Plentiful",70, IF(P1084="Untapped",90,"Error")))))</f>
        <v>90</v>
      </c>
      <c r="R1084" t="str">
        <f>feed!Q833</f>
        <v>Meagre</v>
      </c>
      <c r="S1084">
        <f>IF(R1084="None",0, IF(R1084="Meagre",1.5, IF(R1084="Small",3, IF(R1084="Mediocre",4.5, IF(R1084="Somewhat Large",6, IF(R1084="Large",7.5, IF(R1084="Powerful",9, IF(R1084="Very Powerful",10,"Error"))))))))</f>
        <v>1.5</v>
      </c>
      <c r="T1084" t="str">
        <f>feed!R833</f>
        <v>The Subcontinent</v>
      </c>
      <c r="U1084" t="str">
        <f>feed!S833</f>
        <v>Neutral</v>
      </c>
      <c r="V1084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16750</v>
      </c>
      <c r="W1084" t="str">
        <f>feed!U833</f>
        <v>http://blocgame.com/stats.php?id=62790</v>
      </c>
      <c r="X1084" s="4">
        <f>SUMPRODUCT(MID(0&amp;feed!V833,LARGE(INDEX(ISNUMBER(--MID(feed!V833,ROW($1:$5),1))*
ROW($1:$5),0),ROW($1:$5))+1,1)*10^ROW($1:$5)/10)</f>
        <v>0</v>
      </c>
      <c r="Y1084">
        <f>feed!W833</f>
        <v>0</v>
      </c>
      <c r="Z1084" s="4">
        <f>V1084-H1084*750-K1084*375-L1084*375</f>
        <v>15625</v>
      </c>
      <c r="AA1084" s="8">
        <f>V1084/N1084</f>
        <v>31.308411214953271</v>
      </c>
      <c r="AB1084" s="4">
        <f>N1084/6</f>
        <v>89.166666666666671</v>
      </c>
      <c r="AC1084" s="4">
        <f>V1084/6</f>
        <v>2791.6666666666665</v>
      </c>
    </row>
    <row r="1085" spans="1:29" hidden="1" x14ac:dyDescent="0.25">
      <c r="A1085" t="str">
        <f>feed!A1137</f>
        <v>Ottomania</v>
      </c>
      <c r="B1085" t="str">
        <f>feed!B1137</f>
        <v>Xtrax</v>
      </c>
      <c r="C1085">
        <f>feed!C1137</f>
        <v>0</v>
      </c>
      <c r="D1085">
        <f>SUMPRODUCT(MID(0&amp;feed!D1137,LARGE(INDEX(ISNUMBER(--MID(feed!D1137,ROW($1:$19),1))*
ROW($1:$19),0),ROW($1:$19))+1,1)*10^ROW($1:$19)/10)</f>
        <v>25</v>
      </c>
      <c r="E1085">
        <f>SUMPRODUCT(MID(0&amp;feed!E1137,LARGE(INDEX(ISNUMBER(--MID(feed!E1137,ROW($1:$19),1))*
ROW($1:$19),0),ROW($1:$19))+1,1)*10^ROW($1:$19)/10)</f>
        <v>0</v>
      </c>
      <c r="F1085" t="str">
        <f>feed!F1137</f>
        <v>First World War surplus</v>
      </c>
      <c r="G1085" t="str">
        <f>feed!G1137</f>
        <v>Normal</v>
      </c>
      <c r="H1085">
        <f>SUMPRODUCT(MID(0&amp;feed!H1137,LARGE(INDEX(ISNUMBER(--MID(feed!H1137,ROW($1:$19),1))*
ROW($1:$19),0),ROW($1:$19))+1,1)*10^ROW($1:$19)/10)</f>
        <v>0</v>
      </c>
      <c r="I1085" t="str">
        <f>feed!I1137</f>
        <v>Elite</v>
      </c>
      <c r="J1085">
        <f>SUMPRODUCT(MID(0&amp;feed!J1137,LARGE(INDEX(ISNUMBER(--MID(feed!J1137,ROW($1:$19),1))*
ROW($1:$19),0),ROW($1:$19))+1,1)*10^ROW($1:$19)/10)</f>
        <v>17</v>
      </c>
      <c r="K1085">
        <f>SUMPRODUCT(MID(0&amp;feed!K1137,LARGE(INDEX(ISNUMBER(--MID(feed!K1137,ROW($1:$19),1))*
ROW($1:$19),0),ROW($1:$19))+1,1)*10^ROW($1:$19)/10)</f>
        <v>2</v>
      </c>
      <c r="L1085">
        <f>SUMPRODUCT(MID(0&amp;feed!L1137,LARGE(INDEX(ISNUMBER(--MID(feed!L1137,ROW($1:$19),1))*
ROW($1:$19),0),ROW($1:$19))+1,1)*10^ROW($1:$19)/10)</f>
        <v>0</v>
      </c>
      <c r="M1085" t="str">
        <f>feed!M1137</f>
        <v>Mixed Economy</v>
      </c>
      <c r="N1085">
        <f>SUMPRODUCT(MID(0&amp;feed!N1137,LARGE(INDEX(ISNUMBER(--MID(feed!N1137,ROW($1:$5),1))*
ROW($1:$5),0),ROW($1:$5))+1,1)*10^ROW($1:$5)/10)</f>
        <v>310</v>
      </c>
      <c r="O1085">
        <f>SUMPRODUCT(MID(0&amp;feed!O1137,LARGE(INDEX(ISNUMBER(--MID(feed!O1137,ROW($1:$5),1))*
ROW($1:$5),0),ROW($1:$5))+1,1)*10^ROW($1:$5)/10)</f>
        <v>0</v>
      </c>
      <c r="P1085" t="str">
        <f>feed!P1137</f>
        <v>Untapped</v>
      </c>
      <c r="Q1085">
        <f>IF(P1085=0,40, IF(P1085="Depleted",0, IF(P1085="Near Depletion",10, IF(P1085="Plentiful",70, IF(P1085="Untapped",90,"Error")))))</f>
        <v>90</v>
      </c>
      <c r="R1085" t="str">
        <f>feed!Q1137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feed!R1137</f>
        <v>Mesopotamia</v>
      </c>
      <c r="U1085" t="str">
        <f>feed!S1137</f>
        <v>Neutral</v>
      </c>
      <c r="V1085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085" t="str">
        <f>feed!U1137</f>
        <v>http://blocgame.com/stats.php?id=65716</v>
      </c>
      <c r="X1085" s="4">
        <f>SUMPRODUCT(MID(0&amp;feed!V1137,LARGE(INDEX(ISNUMBER(--MID(feed!V1137,ROW($1:$5),1))*
ROW($1:$5),0),ROW($1:$5))+1,1)*10^ROW($1:$5)/10)</f>
        <v>0</v>
      </c>
      <c r="Y1085">
        <f>feed!W1137</f>
        <v>0</v>
      </c>
      <c r="Z1085" s="4">
        <f>V1085-H1085*750-K1085*375-L1085*375</f>
        <v>19250</v>
      </c>
      <c r="AA1085" s="8">
        <f>V1085/N1085</f>
        <v>64.516129032258064</v>
      </c>
      <c r="AB1085" s="4">
        <f>N1085/6</f>
        <v>51.666666666666664</v>
      </c>
      <c r="AC1085" s="4">
        <f>V1085/6</f>
        <v>3333.3333333333335</v>
      </c>
    </row>
    <row r="1086" spans="1:29" hidden="1" x14ac:dyDescent="0.25">
      <c r="A1086" t="str">
        <f>feed!A1138</f>
        <v>Tyria</v>
      </c>
      <c r="B1086" t="str">
        <f>feed!B1138</f>
        <v>Consul Tiberius</v>
      </c>
      <c r="C1086">
        <f>feed!C1138</f>
        <v>0</v>
      </c>
      <c r="D1086">
        <f>SUMPRODUCT(MID(0&amp;feed!D1138,LARGE(INDEX(ISNUMBER(--MID(feed!D1138,ROW($1:$19),1))*
ROW($1:$19),0),ROW($1:$19))+1,1)*10^ROW($1:$19)/10)</f>
        <v>25</v>
      </c>
      <c r="E1086">
        <f>SUMPRODUCT(MID(0&amp;feed!E1138,LARGE(INDEX(ISNUMBER(--MID(feed!E1138,ROW($1:$19),1))*
ROW($1:$19),0),ROW($1:$19))+1,1)*10^ROW($1:$19)/10)</f>
        <v>0</v>
      </c>
      <c r="F1086" t="str">
        <f>feed!F1138</f>
        <v>First World War surplus</v>
      </c>
      <c r="G1086" t="str">
        <f>feed!G1138</f>
        <v>Normal</v>
      </c>
      <c r="H1086">
        <f>SUMPRODUCT(MID(0&amp;feed!H1138,LARGE(INDEX(ISNUMBER(--MID(feed!H1138,ROW($1:$19),1))*
ROW($1:$19),0),ROW($1:$19))+1,1)*10^ROW($1:$19)/10)</f>
        <v>0</v>
      </c>
      <c r="I1086" t="str">
        <f>feed!I1138</f>
        <v>Elite</v>
      </c>
      <c r="J1086">
        <f>SUMPRODUCT(MID(0&amp;feed!J1138,LARGE(INDEX(ISNUMBER(--MID(feed!J1138,ROW($1:$19),1))*
ROW($1:$19),0),ROW($1:$19))+1,1)*10^ROW($1:$19)/10)</f>
        <v>17</v>
      </c>
      <c r="K1086">
        <f>SUMPRODUCT(MID(0&amp;feed!K1138,LARGE(INDEX(ISNUMBER(--MID(feed!K1138,ROW($1:$19),1))*
ROW($1:$19),0),ROW($1:$19))+1,1)*10^ROW($1:$19)/10)</f>
        <v>2</v>
      </c>
      <c r="L1086">
        <f>SUMPRODUCT(MID(0&amp;feed!L1138,LARGE(INDEX(ISNUMBER(--MID(feed!L1138,ROW($1:$19),1))*
ROW($1:$19),0),ROW($1:$19))+1,1)*10^ROW($1:$19)/10)</f>
        <v>0</v>
      </c>
      <c r="M1086" t="str">
        <f>feed!M1138</f>
        <v>Central Planning</v>
      </c>
      <c r="N1086">
        <f>SUMPRODUCT(MID(0&amp;feed!N1138,LARGE(INDEX(ISNUMBER(--MID(feed!N1138,ROW($1:$5),1))*
ROW($1:$5),0),ROW($1:$5))+1,1)*10^ROW($1:$5)/10)</f>
        <v>310</v>
      </c>
      <c r="O1086">
        <f>SUMPRODUCT(MID(0&amp;feed!O1138,LARGE(INDEX(ISNUMBER(--MID(feed!O1138,ROW($1:$5),1))*
ROW($1:$5),0),ROW($1:$5))+1,1)*10^ROW($1:$5)/10)</f>
        <v>0</v>
      </c>
      <c r="P1086" t="str">
        <f>feed!P1138</f>
        <v>Untapped</v>
      </c>
      <c r="Q1086">
        <f>IF(P1086=0,40, IF(P1086="Depleted",0, IF(P1086="Near Depletion",10, IF(P1086="Plentiful",70, IF(P1086="Untapped",90,"Error")))))</f>
        <v>90</v>
      </c>
      <c r="R1086" t="str">
        <f>feed!Q1138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feed!R1138</f>
        <v>East Indies</v>
      </c>
      <c r="U1086" t="str">
        <f>feed!S1138</f>
        <v>Neutral</v>
      </c>
      <c r="V1086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086" t="str">
        <f>feed!U1138</f>
        <v>http://blocgame.com/stats.php?id=65717</v>
      </c>
      <c r="X1086" s="4">
        <f>SUMPRODUCT(MID(0&amp;feed!V1138,LARGE(INDEX(ISNUMBER(--MID(feed!V1138,ROW($1:$5),1))*
ROW($1:$5),0),ROW($1:$5))+1,1)*10^ROW($1:$5)/10)</f>
        <v>0</v>
      </c>
      <c r="Y1086">
        <f>feed!W1138</f>
        <v>0</v>
      </c>
      <c r="Z1086" s="4">
        <f>V1086-H1086*750-K1086*375-L1086*375</f>
        <v>19250</v>
      </c>
      <c r="AA1086" s="8">
        <f>V1086/N1086</f>
        <v>64.516129032258064</v>
      </c>
      <c r="AB1086" s="4">
        <f>N1086/6</f>
        <v>51.666666666666664</v>
      </c>
      <c r="AC1086" s="4">
        <f>V1086/6</f>
        <v>3333.3333333333335</v>
      </c>
    </row>
    <row r="1087" spans="1:29" hidden="1" x14ac:dyDescent="0.25">
      <c r="A1087" t="str">
        <f>feed!A1222</f>
        <v>Custadia</v>
      </c>
      <c r="B1087" t="str">
        <f>feed!B1222</f>
        <v>Great Emperor Kenjii</v>
      </c>
      <c r="C1087">
        <f>feed!C1222</f>
        <v>0</v>
      </c>
      <c r="D1087">
        <f>SUMPRODUCT(MID(0&amp;feed!D1222,LARGE(INDEX(ISNUMBER(--MID(feed!D1222,ROW($1:$19),1))*
ROW($1:$19),0),ROW($1:$19))+1,1)*10^ROW($1:$19)/10)</f>
        <v>17</v>
      </c>
      <c r="E1087">
        <f>SUMPRODUCT(MID(0&amp;feed!E1222,LARGE(INDEX(ISNUMBER(--MID(feed!E1222,ROW($1:$19),1))*
ROW($1:$19),0),ROW($1:$19))+1,1)*10^ROW($1:$19)/10)</f>
        <v>0</v>
      </c>
      <c r="F1087" t="str">
        <f>feed!F1222</f>
        <v>Finest of the 19th century</v>
      </c>
      <c r="G1087" t="str">
        <f>feed!G1222</f>
        <v>Questionable</v>
      </c>
      <c r="H1087">
        <f>SUMPRODUCT(MID(0&amp;feed!H1222,LARGE(INDEX(ISNUMBER(--MID(feed!H1222,ROW($1:$19),1))*
ROW($1:$19),0),ROW($1:$19))+1,1)*10^ROW($1:$19)/10)</f>
        <v>0</v>
      </c>
      <c r="I1087" t="str">
        <f>feed!I1222</f>
        <v>Poor</v>
      </c>
      <c r="J1087">
        <f>SUMPRODUCT(MID(0&amp;feed!J1222,LARGE(INDEX(ISNUMBER(--MID(feed!J1222,ROW($1:$19),1))*
ROW($1:$19),0),ROW($1:$19))+1,1)*10^ROW($1:$19)/10)</f>
        <v>17</v>
      </c>
      <c r="K1087">
        <f>SUMPRODUCT(MID(0&amp;feed!K1222,LARGE(INDEX(ISNUMBER(--MID(feed!K1222,ROW($1:$19),1))*
ROW($1:$19),0),ROW($1:$19))+1,1)*10^ROW($1:$19)/10)</f>
        <v>4</v>
      </c>
      <c r="L1087">
        <f>SUMPRODUCT(MID(0&amp;feed!L1222,LARGE(INDEX(ISNUMBER(--MID(feed!L1222,ROW($1:$19),1))*
ROW($1:$19),0),ROW($1:$19))+1,1)*10^ROW($1:$19)/10)</f>
        <v>1</v>
      </c>
      <c r="M1087" t="str">
        <f>feed!M1222</f>
        <v>Mixed Economy</v>
      </c>
      <c r="N1087">
        <f>SUMPRODUCT(MID(0&amp;feed!N1222,LARGE(INDEX(ISNUMBER(--MID(feed!N1222,ROW($1:$5),1))*
ROW($1:$5),0),ROW($1:$5))+1,1)*10^ROW($1:$5)/10)</f>
        <v>263</v>
      </c>
      <c r="O1087">
        <f>SUMPRODUCT(MID(0&amp;feed!O1222,LARGE(INDEX(ISNUMBER(--MID(feed!O1222,ROW($1:$5),1))*
ROW($1:$5),0),ROW($1:$5))+1,1)*10^ROW($1:$5)/10)</f>
        <v>252</v>
      </c>
      <c r="P1087" t="str">
        <f>feed!P1222</f>
        <v>Near Depletion</v>
      </c>
      <c r="Q1087">
        <f>IF(P1087=0,40, IF(P1087="Depleted",0, IF(P1087="Near Depletion",10, IF(P1087="Plentiful",70, IF(P1087="Untapped",90,"Error")))))</f>
        <v>10</v>
      </c>
      <c r="R1087" t="str">
        <f>feed!Q1222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feed!R1222</f>
        <v>Gran Colombia</v>
      </c>
      <c r="U1087" t="str">
        <f>feed!S1222</f>
        <v>Neutral</v>
      </c>
      <c r="V1087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16067</v>
      </c>
      <c r="W1087" t="str">
        <f>feed!U1222</f>
        <v>http://blocgame.com/stats.php?id=65461</v>
      </c>
      <c r="X1087" s="4">
        <f>SUMPRODUCT(MID(0&amp;feed!V1222,LARGE(INDEX(ISNUMBER(--MID(feed!V1222,ROW($1:$5),1))*
ROW($1:$5),0),ROW($1:$5))+1,1)*10^ROW($1:$5)/10)</f>
        <v>0</v>
      </c>
      <c r="Y1087">
        <f>feed!W1222</f>
        <v>0</v>
      </c>
      <c r="Z1087" s="4">
        <f>V1087-H1087*750-K1087*375-L1087*375</f>
        <v>14192</v>
      </c>
      <c r="AA1087" s="8">
        <f>V1087/N1087</f>
        <v>61.091254752851711</v>
      </c>
      <c r="AB1087" s="4">
        <f>N1087/6</f>
        <v>43.833333333333336</v>
      </c>
      <c r="AC1087" s="4">
        <f>V1087/6</f>
        <v>2677.8333333333335</v>
      </c>
    </row>
    <row r="1088" spans="1:29" hidden="1" x14ac:dyDescent="0.25">
      <c r="A1088" t="str">
        <f>feed!A1136</f>
        <v>Drumpfia</v>
      </c>
      <c r="B1088" t="str">
        <f>feed!B1136</f>
        <v>Don Drumpf</v>
      </c>
      <c r="C1088">
        <f>feed!C1136</f>
        <v>0</v>
      </c>
      <c r="D1088">
        <f>SUMPRODUCT(MID(0&amp;feed!D1136,LARGE(INDEX(ISNUMBER(--MID(feed!D1136,ROW($1:$19),1))*
ROW($1:$19),0),ROW($1:$19))+1,1)*10^ROW($1:$19)/10)</f>
        <v>25</v>
      </c>
      <c r="E1088">
        <f>SUMPRODUCT(MID(0&amp;feed!E1136,LARGE(INDEX(ISNUMBER(--MID(feed!E1136,ROW($1:$19),1))*
ROW($1:$19),0),ROW($1:$19))+1,1)*10^ROW($1:$19)/10)</f>
        <v>0</v>
      </c>
      <c r="F1088" t="str">
        <f>feed!F1136</f>
        <v>First World War surplus</v>
      </c>
      <c r="G1088" t="str">
        <f>feed!G1136</f>
        <v>Normal</v>
      </c>
      <c r="H1088">
        <f>SUMPRODUCT(MID(0&amp;feed!H1136,LARGE(INDEX(ISNUMBER(--MID(feed!H1136,ROW($1:$19),1))*
ROW($1:$19),0),ROW($1:$19))+1,1)*10^ROW($1:$19)/10)</f>
        <v>0</v>
      </c>
      <c r="I1088" t="str">
        <f>feed!I1136</f>
        <v>Elite</v>
      </c>
      <c r="J1088">
        <f>SUMPRODUCT(MID(0&amp;feed!J1136,LARGE(INDEX(ISNUMBER(--MID(feed!J1136,ROW($1:$19),1))*
ROW($1:$19),0),ROW($1:$19))+1,1)*10^ROW($1:$19)/10)</f>
        <v>16</v>
      </c>
      <c r="K1088">
        <f>SUMPRODUCT(MID(0&amp;feed!K1136,LARGE(INDEX(ISNUMBER(--MID(feed!K1136,ROW($1:$19),1))*
ROW($1:$19),0),ROW($1:$19))+1,1)*10^ROW($1:$19)/10)</f>
        <v>2</v>
      </c>
      <c r="L1088">
        <f>SUMPRODUCT(MID(0&amp;feed!L1136,LARGE(INDEX(ISNUMBER(--MID(feed!L1136,ROW($1:$19),1))*
ROW($1:$19),0),ROW($1:$19))+1,1)*10^ROW($1:$19)/10)</f>
        <v>0</v>
      </c>
      <c r="M1088" t="str">
        <f>feed!M1136</f>
        <v>Free Market</v>
      </c>
      <c r="N1088">
        <f>SUMPRODUCT(MID(0&amp;feed!N1136,LARGE(INDEX(ISNUMBER(--MID(feed!N1136,ROW($1:$5),1))*
ROW($1:$5),0),ROW($1:$5))+1,1)*10^ROW($1:$5)/10)</f>
        <v>310</v>
      </c>
      <c r="O1088">
        <f>SUMPRODUCT(MID(0&amp;feed!O1136,LARGE(INDEX(ISNUMBER(--MID(feed!O1136,ROW($1:$5),1))*
ROW($1:$5),0),ROW($1:$5))+1,1)*10^ROW($1:$5)/10)</f>
        <v>0</v>
      </c>
      <c r="P1088" t="str">
        <f>feed!P1136</f>
        <v>Untapped</v>
      </c>
      <c r="Q1088">
        <f>IF(P1088=0,40, IF(P1088="Depleted",0, IF(P1088="Near Depletion",10, IF(P1088="Plentiful",70, IF(P1088="Untapped",90,"Error")))))</f>
        <v>90</v>
      </c>
      <c r="R1088" t="str">
        <f>feed!Q1136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feed!R1136</f>
        <v>Southern Cone</v>
      </c>
      <c r="U1088" t="str">
        <f>feed!S1136</f>
        <v>Neutral</v>
      </c>
      <c r="V1088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088" t="str">
        <f>feed!U1136</f>
        <v>http://blocgame.com/stats.php?id=65715</v>
      </c>
      <c r="X1088" s="4">
        <f>SUMPRODUCT(MID(0&amp;feed!V1136,LARGE(INDEX(ISNUMBER(--MID(feed!V1136,ROW($1:$5),1))*
ROW($1:$5),0),ROW($1:$5))+1,1)*10^ROW($1:$5)/10)</f>
        <v>0</v>
      </c>
      <c r="Y1088">
        <f>feed!W1136</f>
        <v>0</v>
      </c>
      <c r="Z1088" s="4">
        <f>V1088-H1088*750-K1088*375-L1088*375</f>
        <v>19250</v>
      </c>
      <c r="AA1088" s="8">
        <f>V1088/N1088</f>
        <v>64.516129032258064</v>
      </c>
      <c r="AB1088" s="4">
        <f>N1088/6</f>
        <v>51.666666666666664</v>
      </c>
      <c r="AC1088" s="4">
        <f>V1088/6</f>
        <v>3333.3333333333335</v>
      </c>
    </row>
    <row r="1089" spans="1:29" hidden="1" x14ac:dyDescent="0.25">
      <c r="A1089" t="str">
        <f>feed!A1139</f>
        <v>Conwayina</v>
      </c>
      <c r="B1089" t="str">
        <f>feed!B1139</f>
        <v>yabrown1</v>
      </c>
      <c r="C1089">
        <f>feed!C1139</f>
        <v>0</v>
      </c>
      <c r="D1089">
        <f>SUMPRODUCT(MID(0&amp;feed!D1139,LARGE(INDEX(ISNUMBER(--MID(feed!D1139,ROW($1:$19),1))*
ROW($1:$19),0),ROW($1:$19))+1,1)*10^ROW($1:$19)/10)</f>
        <v>25</v>
      </c>
      <c r="E1089">
        <f>SUMPRODUCT(MID(0&amp;feed!E1139,LARGE(INDEX(ISNUMBER(--MID(feed!E1139,ROW($1:$19),1))*
ROW($1:$19),0),ROW($1:$19))+1,1)*10^ROW($1:$19)/10)</f>
        <v>0</v>
      </c>
      <c r="F1089" t="str">
        <f>feed!F1139</f>
        <v>First World War surplus</v>
      </c>
      <c r="G1089" t="str">
        <f>feed!G1139</f>
        <v>Normal</v>
      </c>
      <c r="H1089">
        <f>SUMPRODUCT(MID(0&amp;feed!H1139,LARGE(INDEX(ISNUMBER(--MID(feed!H1139,ROW($1:$19),1))*
ROW($1:$19),0),ROW($1:$19))+1,1)*10^ROW($1:$19)/10)</f>
        <v>0</v>
      </c>
      <c r="I1089" t="str">
        <f>feed!I1139</f>
        <v>Elite</v>
      </c>
      <c r="J1089">
        <f>SUMPRODUCT(MID(0&amp;feed!J1139,LARGE(INDEX(ISNUMBER(--MID(feed!J1139,ROW($1:$19),1))*
ROW($1:$19),0),ROW($1:$19))+1,1)*10^ROW($1:$19)/10)</f>
        <v>16</v>
      </c>
      <c r="K1089">
        <f>SUMPRODUCT(MID(0&amp;feed!K1139,LARGE(INDEX(ISNUMBER(--MID(feed!K1139,ROW($1:$19),1))*
ROW($1:$19),0),ROW($1:$19))+1,1)*10^ROW($1:$19)/10)</f>
        <v>2</v>
      </c>
      <c r="L1089">
        <f>SUMPRODUCT(MID(0&amp;feed!L1139,LARGE(INDEX(ISNUMBER(--MID(feed!L1139,ROW($1:$19),1))*
ROW($1:$19),0),ROW($1:$19))+1,1)*10^ROW($1:$19)/10)</f>
        <v>0</v>
      </c>
      <c r="M1089" t="str">
        <f>feed!M1139</f>
        <v>Mixed Economy</v>
      </c>
      <c r="N1089">
        <f>SUMPRODUCT(MID(0&amp;feed!N1139,LARGE(INDEX(ISNUMBER(--MID(feed!N1139,ROW($1:$5),1))*
ROW($1:$5),0),ROW($1:$5))+1,1)*10^ROW($1:$5)/10)</f>
        <v>310</v>
      </c>
      <c r="O1089">
        <f>SUMPRODUCT(MID(0&amp;feed!O1139,LARGE(INDEX(ISNUMBER(--MID(feed!O1139,ROW($1:$5),1))*
ROW($1:$5),0),ROW($1:$5))+1,1)*10^ROW($1:$5)/10)</f>
        <v>0</v>
      </c>
      <c r="P1089" t="str">
        <f>feed!P1139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feed!Q1139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feed!R1139</f>
        <v>Arabia</v>
      </c>
      <c r="U1089" t="str">
        <f>feed!S1139</f>
        <v>Neutral</v>
      </c>
      <c r="V108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089" t="str">
        <f>feed!U1139</f>
        <v>http://blocgame.com/stats.php?id=65719</v>
      </c>
      <c r="X1089" s="4">
        <f>SUMPRODUCT(MID(0&amp;feed!V1139,LARGE(INDEX(ISNUMBER(--MID(feed!V1139,ROW($1:$5),1))*
ROW($1:$5),0),ROW($1:$5))+1,1)*10^ROW($1:$5)/10)</f>
        <v>0</v>
      </c>
      <c r="Y1089">
        <f>feed!W1139</f>
        <v>0</v>
      </c>
      <c r="Z1089" s="4">
        <f>V1089-H1089*750-K1089*375-L1089*375</f>
        <v>19250</v>
      </c>
      <c r="AA1089" s="8">
        <f>V1089/N1089</f>
        <v>64.516129032258064</v>
      </c>
      <c r="AB1089" s="4">
        <f>N1089/6</f>
        <v>51.666666666666664</v>
      </c>
      <c r="AC1089" s="4">
        <f>V1089/6</f>
        <v>3333.3333333333335</v>
      </c>
    </row>
    <row r="1090" spans="1:29" hidden="1" x14ac:dyDescent="0.25">
      <c r="A1090" t="str">
        <f>feed!A1103</f>
        <v>DEADGAME</v>
      </c>
      <c r="B1090" t="str">
        <f>feed!B1103</f>
        <v>k o t</v>
      </c>
      <c r="C1090">
        <f>feed!C1103</f>
        <v>0</v>
      </c>
      <c r="D1090">
        <f>SUMPRODUCT(MID(0&amp;feed!D1103,LARGE(INDEX(ISNUMBER(--MID(feed!D1103,ROW($1:$19),1))*
ROW($1:$19),0),ROW($1:$19))+1,1)*10^ROW($1:$19)/10)</f>
        <v>22</v>
      </c>
      <c r="E1090">
        <f>SUMPRODUCT(MID(0&amp;feed!E1103,LARGE(INDEX(ISNUMBER(--MID(feed!E1103,ROW($1:$19),1))*
ROW($1:$19),0),ROW($1:$19))+1,1)*10^ROW($1:$19)/10)</f>
        <v>0</v>
      </c>
      <c r="F1090" t="str">
        <f>feed!F1103</f>
        <v>First World War surplus</v>
      </c>
      <c r="G1090" t="str">
        <f>feed!G1103</f>
        <v>Good</v>
      </c>
      <c r="H1090">
        <f>SUMPRODUCT(MID(0&amp;feed!H1103,LARGE(INDEX(ISNUMBER(--MID(feed!H1103,ROW($1:$19),1))*
ROW($1:$19),0),ROW($1:$19))+1,1)*10^ROW($1:$19)/10)</f>
        <v>0</v>
      </c>
      <c r="I1090" t="str">
        <f>feed!I1103</f>
        <v>Poor</v>
      </c>
      <c r="J1090">
        <f>SUMPRODUCT(MID(0&amp;feed!J1103,LARGE(INDEX(ISNUMBER(--MID(feed!J1103,ROW($1:$19),1))*
ROW($1:$19),0),ROW($1:$19))+1,1)*10^ROW($1:$19)/10)</f>
        <v>16</v>
      </c>
      <c r="K1090">
        <f>SUMPRODUCT(MID(0&amp;feed!K1103,LARGE(INDEX(ISNUMBER(--MID(feed!K1103,ROW($1:$19),1))*
ROW($1:$19),0),ROW($1:$19))+1,1)*10^ROW($1:$19)/10)</f>
        <v>4</v>
      </c>
      <c r="L1090">
        <f>SUMPRODUCT(MID(0&amp;feed!L1103,LARGE(INDEX(ISNUMBER(--MID(feed!L1103,ROW($1:$19),1))*
ROW($1:$19),0),ROW($1:$19))+1,1)*10^ROW($1:$19)/10)</f>
        <v>1</v>
      </c>
      <c r="M1090" t="str">
        <f>feed!M1103</f>
        <v>Central Planning</v>
      </c>
      <c r="N1090">
        <f>SUMPRODUCT(MID(0&amp;feed!N1103,LARGE(INDEX(ISNUMBER(--MID(feed!N1103,ROW($1:$5),1))*
ROW($1:$5),0),ROW($1:$5))+1,1)*10^ROW($1:$5)/10)</f>
        <v>317</v>
      </c>
      <c r="O1090">
        <f>SUMPRODUCT(MID(0&amp;feed!O1103,LARGE(INDEX(ISNUMBER(--MID(feed!O1103,ROW($1:$5),1))*
ROW($1:$5),0),ROW($1:$5))+1,1)*10^ROW($1:$5)/10)</f>
        <v>4136</v>
      </c>
      <c r="P1090" t="str">
        <f>feed!P1103</f>
        <v>Untapped</v>
      </c>
      <c r="Q1090">
        <f>IF(P1090=0,40, IF(P1090="Depleted",0, IF(P1090="Near Depletion",10, IF(P1090="Plentiful",70, IF(P1090="Untapped",90,"Error")))))</f>
        <v>90</v>
      </c>
      <c r="R1090" t="str">
        <f>feed!Q1103</f>
        <v>Meagre</v>
      </c>
      <c r="S1090">
        <f>IF(R1090="None",0, IF(R1090="Meagre",1.5, IF(R1090="Small",3, IF(R1090="Mediocre",4.5, IF(R1090="Somewhat Large",6, IF(R1090="Large",7.5, IF(R1090="Powerful",9, IF(R1090="Very Powerful",10,"Error"))))))))</f>
        <v>1.5</v>
      </c>
      <c r="T1090" t="str">
        <f>feed!R1103</f>
        <v>Atlas</v>
      </c>
      <c r="U1090" t="str">
        <f>feed!S1103</f>
        <v>Neutral</v>
      </c>
      <c r="V109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090" t="str">
        <f>feed!U1103</f>
        <v>http://blocgame.com/stats.php?id=65673</v>
      </c>
      <c r="X1090" s="4">
        <f>SUMPRODUCT(MID(0&amp;feed!V1103,LARGE(INDEX(ISNUMBER(--MID(feed!V1103,ROW($1:$5),1))*
ROW($1:$5),0),ROW($1:$5))+1,1)*10^ROW($1:$5)/10)</f>
        <v>0</v>
      </c>
      <c r="Y1090">
        <f>feed!W1103</f>
        <v>0</v>
      </c>
      <c r="Z1090" s="4">
        <f>V1090-H1090*750-K1090*375-L1090*375</f>
        <v>18125</v>
      </c>
      <c r="AA1090" s="8">
        <f>V1090/N1090</f>
        <v>63.09148264984227</v>
      </c>
      <c r="AB1090" s="4">
        <f>N1090/6</f>
        <v>52.833333333333336</v>
      </c>
      <c r="AC1090" s="4">
        <f>V1090/6</f>
        <v>3333.3333333333335</v>
      </c>
    </row>
    <row r="1091" spans="1:29" hidden="1" x14ac:dyDescent="0.25">
      <c r="A1091" t="str">
        <f>feed!A978</f>
        <v>Nerdiana</v>
      </c>
      <c r="B1091" t="str">
        <f>feed!B978</f>
        <v>random Nerd</v>
      </c>
      <c r="C1091">
        <f>feed!C978</f>
        <v>0</v>
      </c>
      <c r="D1091">
        <f>SUMPRODUCT(MID(0&amp;feed!D978,LARGE(INDEX(ISNUMBER(--MID(feed!D978,ROW($1:$19),1))*
ROW($1:$19),0),ROW($1:$19))+1,1)*10^ROW($1:$19)/10)</f>
        <v>4</v>
      </c>
      <c r="E1091">
        <f>SUMPRODUCT(MID(0&amp;feed!E978,LARGE(INDEX(ISNUMBER(--MID(feed!E978,ROW($1:$19),1))*
ROW($1:$19),0),ROW($1:$19))+1,1)*10^ROW($1:$19)/10)</f>
        <v>0</v>
      </c>
      <c r="F1091" t="str">
        <f>feed!F978</f>
        <v>Second World War surplus</v>
      </c>
      <c r="G1091" t="str">
        <f>feed!G978</f>
        <v>Normal</v>
      </c>
      <c r="H1091">
        <f>SUMPRODUCT(MID(0&amp;feed!H978,LARGE(INDEX(ISNUMBER(--MID(feed!H978,ROW($1:$19),1))*
ROW($1:$19),0),ROW($1:$19))+1,1)*10^ROW($1:$19)/10)</f>
        <v>0</v>
      </c>
      <c r="I1091" t="str">
        <f>feed!I978</f>
        <v>Undisciplined Rabble</v>
      </c>
      <c r="J1091">
        <f>SUMPRODUCT(MID(0&amp;feed!J978,LARGE(INDEX(ISNUMBER(--MID(feed!J978,ROW($1:$19),1))*
ROW($1:$19),0),ROW($1:$19))+1,1)*10^ROW($1:$19)/10)</f>
        <v>16</v>
      </c>
      <c r="K1091">
        <f>SUMPRODUCT(MID(0&amp;feed!K978,LARGE(INDEX(ISNUMBER(--MID(feed!K978,ROW($1:$19),1))*
ROW($1:$19),0),ROW($1:$19))+1,1)*10^ROW($1:$19)/10)</f>
        <v>4</v>
      </c>
      <c r="L1091">
        <f>SUMPRODUCT(MID(0&amp;feed!L978,LARGE(INDEX(ISNUMBER(--MID(feed!L978,ROW($1:$19),1))*
ROW($1:$19),0),ROW($1:$19))+1,1)*10^ROW($1:$19)/10)</f>
        <v>2</v>
      </c>
      <c r="M1091" t="str">
        <f>feed!M978</f>
        <v>Central Planning</v>
      </c>
      <c r="N1091">
        <f>SUMPRODUCT(MID(0&amp;feed!N978,LARGE(INDEX(ISNUMBER(--MID(feed!N978,ROW($1:$5),1))*
ROW($1:$5),0),ROW($1:$5))+1,1)*10^ROW($1:$5)/10)</f>
        <v>374</v>
      </c>
      <c r="O1091">
        <f>SUMPRODUCT(MID(0&amp;feed!O978,LARGE(INDEX(ISNUMBER(--MID(feed!O978,ROW($1:$5),1))*
ROW($1:$5),0),ROW($1:$5))+1,1)*10^ROW($1:$5)/10)</f>
        <v>163</v>
      </c>
      <c r="P1091" t="str">
        <f>feed!P978</f>
        <v>Untapped</v>
      </c>
      <c r="Q1091">
        <f>IF(P1091=0,40, IF(P1091="Depleted",0, IF(P1091="Near Depletion",10, IF(P1091="Plentiful",70, IF(P1091="Untapped",90,"Error")))))</f>
        <v>90</v>
      </c>
      <c r="R1091" t="str">
        <f>feed!Q978</f>
        <v>Meagre</v>
      </c>
      <c r="S1091">
        <f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feed!R978</f>
        <v>Egypt</v>
      </c>
      <c r="U1091" t="str">
        <f>feed!S978</f>
        <v>Soviet Union</v>
      </c>
      <c r="V1091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23400</v>
      </c>
      <c r="W1091" t="str">
        <f>feed!U978</f>
        <v>http://blocgame.com/stats.php?id=65595</v>
      </c>
      <c r="X1091" s="4">
        <f>SUMPRODUCT(MID(0&amp;feed!V978,LARGE(INDEX(ISNUMBER(--MID(feed!V978,ROW($1:$5),1))*
ROW($1:$5),0),ROW($1:$5))+1,1)*10^ROW($1:$5)/10)</f>
        <v>0</v>
      </c>
      <c r="Y1091">
        <f>feed!W978</f>
        <v>0</v>
      </c>
      <c r="Z1091" s="4">
        <f>V1091-H1091*750-K1091*375-L1091*375</f>
        <v>21150</v>
      </c>
      <c r="AA1091" s="8">
        <f>V1091/N1091</f>
        <v>62.566844919786099</v>
      </c>
      <c r="AB1091" s="4">
        <f>N1091/6</f>
        <v>62.333333333333336</v>
      </c>
      <c r="AC1091" s="4">
        <f>V1091/6</f>
        <v>3900</v>
      </c>
    </row>
    <row r="1092" spans="1:29" x14ac:dyDescent="0.25">
      <c r="A1092" t="str">
        <f>feed!A1005</f>
        <v>Flarintia</v>
      </c>
      <c r="B1092" t="str">
        <f>feed!B1005</f>
        <v>Master Alex</v>
      </c>
      <c r="C1092">
        <f>feed!C1005</f>
        <v>0</v>
      </c>
      <c r="D1092">
        <f>SUMPRODUCT(MID(0&amp;feed!D1005,LARGE(INDEX(ISNUMBER(--MID(feed!D1005,ROW($1:$19),1))*
ROW($1:$19),0),ROW($1:$19))+1,1)*10^ROW($1:$19)/10)</f>
        <v>9</v>
      </c>
      <c r="E1092">
        <f>SUMPRODUCT(MID(0&amp;feed!E1005,LARGE(INDEX(ISNUMBER(--MID(feed!E1005,ROW($1:$19),1))*
ROW($1:$19),0),ROW($1:$19))+1,1)*10^ROW($1:$19)/10)</f>
        <v>0</v>
      </c>
      <c r="F1092" t="str">
        <f>feed!F1005</f>
        <v>First World War surplus</v>
      </c>
      <c r="G1092" t="str">
        <f>feed!G1005</f>
        <v>Gandhi-like</v>
      </c>
      <c r="H1092">
        <f>SUMPRODUCT(MID(0&amp;feed!H1005,LARGE(INDEX(ISNUMBER(--MID(feed!H1005,ROW($1:$19),1))*
ROW($1:$19),0),ROW($1:$19))+1,1)*10^ROW($1:$19)/10)</f>
        <v>0</v>
      </c>
      <c r="I1092" t="str">
        <f>feed!I1005</f>
        <v>Elite</v>
      </c>
      <c r="J1092">
        <f>SUMPRODUCT(MID(0&amp;feed!J1005,LARGE(INDEX(ISNUMBER(--MID(feed!J1005,ROW($1:$19),1))*
ROW($1:$19),0),ROW($1:$19))+1,1)*10^ROW($1:$19)/10)</f>
        <v>100</v>
      </c>
      <c r="K1092">
        <f>SUMPRODUCT(MID(0&amp;feed!K1005,LARGE(INDEX(ISNUMBER(--MID(feed!K1005,ROW($1:$19),1))*
ROW($1:$19),0),ROW($1:$19))+1,1)*10^ROW($1:$19)/10)</f>
        <v>3</v>
      </c>
      <c r="L1092">
        <f>SUMPRODUCT(MID(0&amp;feed!L1005,LARGE(INDEX(ISNUMBER(--MID(feed!L1005,ROW($1:$19),1))*
ROW($1:$19),0),ROW($1:$19))+1,1)*10^ROW($1:$19)/10)</f>
        <v>0</v>
      </c>
      <c r="M1092" t="str">
        <f>feed!M1005</f>
        <v>Free Market</v>
      </c>
      <c r="N1092">
        <f>SUMPRODUCT(MID(0&amp;feed!N1005,LARGE(INDEX(ISNUMBER(--MID(feed!N1005,ROW($1:$5),1))*
ROW($1:$5),0),ROW($1:$5))+1,1)*10^ROW($1:$5)/10)</f>
        <v>357</v>
      </c>
      <c r="O1092">
        <f>SUMPRODUCT(MID(0&amp;feed!O1005,LARGE(INDEX(ISNUMBER(--MID(feed!O1005,ROW($1:$5),1))*
ROW($1:$5),0),ROW($1:$5))+1,1)*10^ROW($1:$5)/10)</f>
        <v>0</v>
      </c>
      <c r="P1092" t="str">
        <f>feed!P1005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feed!Q1005</f>
        <v>Meagre</v>
      </c>
      <c r="S1092">
        <f>IF(R1092="None",0, IF(R1092="Meagre",1.5, IF(R1092="Small",3, IF(R1092="Mediocre",4.5, IF(R1092="Somewhat Large",6, IF(R1092="Large",7.5, IF(R1092="Powerful",9, IF(R1092="Very Powerful",10,"Error"))))))))</f>
        <v>1.5</v>
      </c>
      <c r="T1092" t="str">
        <f>feed!R1005</f>
        <v>China</v>
      </c>
      <c r="U1092" t="str">
        <f>feed!S1005</f>
        <v>Neutral</v>
      </c>
      <c r="V1092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1092" t="str">
        <f>feed!U1005</f>
        <v>http://blocgame.com/stats.php?id=65440</v>
      </c>
      <c r="X1092" s="4">
        <f>SUMPRODUCT(MID(0&amp;feed!V1005,LARGE(INDEX(ISNUMBER(--MID(feed!V1005,ROW($1:$5),1))*
ROW($1:$5),0),ROW($1:$5))+1,1)*10^ROW($1:$5)/10)</f>
        <v>0</v>
      </c>
      <c r="Y1092">
        <f>feed!W1005</f>
        <v>0</v>
      </c>
      <c r="Z1092" s="4">
        <f>V1092-H1092*750-K1092*375-L1092*375</f>
        <v>15375</v>
      </c>
      <c r="AA1092" s="8">
        <f>V1092/N1092</f>
        <v>46.218487394957982</v>
      </c>
      <c r="AB1092" s="4">
        <f>N1092/6</f>
        <v>59.5</v>
      </c>
      <c r="AC1092" s="4">
        <f>V1092/6</f>
        <v>2750</v>
      </c>
    </row>
    <row r="1093" spans="1:29" x14ac:dyDescent="0.25">
      <c r="A1093" t="str">
        <f>feed!A815</f>
        <v>militaryjunta</v>
      </c>
      <c r="B1093" t="str">
        <f>feed!B815</f>
        <v>militaryjunta</v>
      </c>
      <c r="C1093">
        <f>feed!C815</f>
        <v>0</v>
      </c>
      <c r="D1093">
        <f>SUMPRODUCT(MID(0&amp;feed!D815,LARGE(INDEX(ISNUMBER(--MID(feed!D815,ROW($1:$19),1))*
ROW($1:$19),0),ROW($1:$19))+1,1)*10^ROW($1:$19)/10)</f>
        <v>2</v>
      </c>
      <c r="E1093">
        <f>SUMPRODUCT(MID(0&amp;feed!E815,LARGE(INDEX(ISNUMBER(--MID(feed!E815,ROW($1:$19),1))*
ROW($1:$19),0),ROW($1:$19))+1,1)*10^ROW($1:$19)/10)</f>
        <v>0</v>
      </c>
      <c r="F1093" t="str">
        <f>feed!F815</f>
        <v>First World War surplus</v>
      </c>
      <c r="G1093" t="str">
        <f>feed!G815</f>
        <v>Normal</v>
      </c>
      <c r="H1093">
        <f>SUMPRODUCT(MID(0&amp;feed!H815,LARGE(INDEX(ISNUMBER(--MID(feed!H815,ROW($1:$19),1))*
ROW($1:$19),0),ROW($1:$19))+1,1)*10^ROW($1:$19)/10)</f>
        <v>0</v>
      </c>
      <c r="I1093" t="str">
        <f>feed!I815</f>
        <v>Poor</v>
      </c>
      <c r="J1093">
        <f>SUMPRODUCT(MID(0&amp;feed!J815,LARGE(INDEX(ISNUMBER(--MID(feed!J815,ROW($1:$19),1))*
ROW($1:$19),0),ROW($1:$19))+1,1)*10^ROW($1:$19)/10)</f>
        <v>177</v>
      </c>
      <c r="K1093">
        <f>SUMPRODUCT(MID(0&amp;feed!K815,LARGE(INDEX(ISNUMBER(--MID(feed!K815,ROW($1:$19),1))*
ROW($1:$19),0),ROW($1:$19))+1,1)*10^ROW($1:$19)/10)</f>
        <v>2</v>
      </c>
      <c r="L1093">
        <f>SUMPRODUCT(MID(0&amp;feed!L815,LARGE(INDEX(ISNUMBER(--MID(feed!L815,ROW($1:$19),1))*
ROW($1:$19),0),ROW($1:$19))+1,1)*10^ROW($1:$19)/10)</f>
        <v>0</v>
      </c>
      <c r="M1093" t="str">
        <f>feed!M815</f>
        <v>Mixed Economy</v>
      </c>
      <c r="N1093">
        <f>SUMPRODUCT(MID(0&amp;feed!N815,LARGE(INDEX(ISNUMBER(--MID(feed!N815,ROW($1:$5),1))*
ROW($1:$5),0),ROW($1:$5))+1,1)*10^ROW($1:$5)/10)</f>
        <v>573</v>
      </c>
      <c r="O1093">
        <f>SUMPRODUCT(MID(0&amp;feed!O815,LARGE(INDEX(ISNUMBER(--MID(feed!O815,ROW($1:$5),1))*
ROW($1:$5),0),ROW($1:$5))+1,1)*10^ROW($1:$5)/10)</f>
        <v>0</v>
      </c>
      <c r="P1093" t="str">
        <f>feed!P815</f>
        <v>Untapped</v>
      </c>
      <c r="Q1093">
        <f>IF(P1093=0,40, IF(P1093="Depleted",0, IF(P1093="Near Depletion",10, IF(P1093="Plentiful",70, IF(P1093="Untapped",90,"Error")))))</f>
        <v>90</v>
      </c>
      <c r="R1093" t="str">
        <f>feed!Q815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feed!R815</f>
        <v>China</v>
      </c>
      <c r="U1093" t="str">
        <f>feed!S815</f>
        <v>Neutral</v>
      </c>
      <c r="V1093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1093" t="str">
        <f>feed!U815</f>
        <v>http://blocgame.com/stats.php?id=64290</v>
      </c>
      <c r="X1093" s="4">
        <f>SUMPRODUCT(MID(0&amp;feed!V815,LARGE(INDEX(ISNUMBER(--MID(feed!V815,ROW($1:$5),1))*
ROW($1:$5),0),ROW($1:$5))+1,1)*10^ROW($1:$5)/10)</f>
        <v>0</v>
      </c>
      <c r="Y1093">
        <f>feed!W815</f>
        <v>0</v>
      </c>
      <c r="Z1093" s="4">
        <f>V1093-H1093*750-K1093*375-L1093*375</f>
        <v>15750</v>
      </c>
      <c r="AA1093" s="8">
        <f>V1093/N1093</f>
        <v>28.795811518324609</v>
      </c>
      <c r="AB1093" s="4">
        <f>N1093/6</f>
        <v>95.5</v>
      </c>
      <c r="AC1093" s="4">
        <f>V1093/6</f>
        <v>2750</v>
      </c>
    </row>
    <row r="1094" spans="1:29" hidden="1" x14ac:dyDescent="0.25">
      <c r="A1094" t="str">
        <f>feed!A775</f>
        <v>Kikiko</v>
      </c>
      <c r="B1094" t="str">
        <f>feed!B775</f>
        <v>Zikiko</v>
      </c>
      <c r="C1094">
        <f>feed!C775</f>
        <v>0</v>
      </c>
      <c r="D1094">
        <f>SUMPRODUCT(MID(0&amp;feed!D775,LARGE(INDEX(ISNUMBER(--MID(feed!D775,ROW($1:$19),1))*
ROW($1:$19),0),ROW($1:$19))+1,1)*10^ROW($1:$19)/10)</f>
        <v>27</v>
      </c>
      <c r="E1094">
        <f>SUMPRODUCT(MID(0&amp;feed!E775,LARGE(INDEX(ISNUMBER(--MID(feed!E775,ROW($1:$19),1))*
ROW($1:$19),0),ROW($1:$19))+1,1)*10^ROW($1:$19)/10)</f>
        <v>0</v>
      </c>
      <c r="F1094" t="str">
        <f>feed!F775</f>
        <v>Second World War surplus</v>
      </c>
      <c r="G1094" t="str">
        <f>feed!G775</f>
        <v>Gandhi-like</v>
      </c>
      <c r="H1094">
        <f>SUMPRODUCT(MID(0&amp;feed!H775,LARGE(INDEX(ISNUMBER(--MID(feed!H775,ROW($1:$19),1))*
ROW($1:$19),0),ROW($1:$19))+1,1)*10^ROW($1:$19)/10)</f>
        <v>0</v>
      </c>
      <c r="I1094" t="str">
        <f>feed!I775</f>
        <v>Undisciplined Rabble</v>
      </c>
      <c r="J1094">
        <f>SUMPRODUCT(MID(0&amp;feed!J775,LARGE(INDEX(ISNUMBER(--MID(feed!J775,ROW($1:$19),1))*
ROW($1:$19),0),ROW($1:$19))+1,1)*10^ROW($1:$19)/10)</f>
        <v>16</v>
      </c>
      <c r="K1094">
        <f>SUMPRODUCT(MID(0&amp;feed!K775,LARGE(INDEX(ISNUMBER(--MID(feed!K775,ROW($1:$19),1))*
ROW($1:$19),0),ROW($1:$19))+1,1)*10^ROW($1:$19)/10)</f>
        <v>7</v>
      </c>
      <c r="L1094">
        <f>SUMPRODUCT(MID(0&amp;feed!L775,LARGE(INDEX(ISNUMBER(--MID(feed!L775,ROW($1:$19),1))*
ROW($1:$19),0),ROW($1:$19))+1,1)*10^ROW($1:$19)/10)</f>
        <v>6</v>
      </c>
      <c r="M1094" t="str">
        <f>feed!M775</f>
        <v>Mixed Economy</v>
      </c>
      <c r="N1094">
        <f>SUMPRODUCT(MID(0&amp;feed!N775,LARGE(INDEX(ISNUMBER(--MID(feed!N775,ROW($1:$5),1))*
ROW($1:$5),0),ROW($1:$5))+1,1)*10^ROW($1:$5)/10)</f>
        <v>646</v>
      </c>
      <c r="O1094">
        <f>SUMPRODUCT(MID(0&amp;feed!O775,LARGE(INDEX(ISNUMBER(--MID(feed!O775,ROW($1:$5),1))*
ROW($1:$5),0),ROW($1:$5))+1,1)*10^ROW($1:$5)/10)</f>
        <v>2138</v>
      </c>
      <c r="P1094" t="str">
        <f>feed!P775</f>
        <v>Plentiful</v>
      </c>
      <c r="Q1094">
        <f>IF(P1094=0,40, IF(P1094="Depleted",0, IF(P1094="Near Depletion",10, IF(P1094="Plentiful",70, IF(P1094="Untapped",90,"Error")))))</f>
        <v>70</v>
      </c>
      <c r="R1094" t="str">
        <f>feed!Q775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feed!R775</f>
        <v>Persia</v>
      </c>
      <c r="U1094" t="str">
        <f>feed!S775</f>
        <v>Soviet Union</v>
      </c>
      <c r="V1094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10520</v>
      </c>
      <c r="W1094" t="str">
        <f>feed!U775</f>
        <v>http://blocgame.com/stats.php?id=65271</v>
      </c>
      <c r="X1094" s="4">
        <f>SUMPRODUCT(MID(0&amp;feed!V775,LARGE(INDEX(ISNUMBER(--MID(feed!V775,ROW($1:$5),1))*
ROW($1:$5),0),ROW($1:$5))+1,1)*10^ROW($1:$5)/10)</f>
        <v>0</v>
      </c>
      <c r="Y1094">
        <f>feed!W775</f>
        <v>0</v>
      </c>
      <c r="Z1094" s="4">
        <f>V1094-H1094*750-K1094*375-L1094*375</f>
        <v>5645</v>
      </c>
      <c r="AA1094" s="8">
        <f>V1094/N1094</f>
        <v>16.284829721362229</v>
      </c>
      <c r="AB1094" s="4">
        <f>N1094/6</f>
        <v>107.66666666666667</v>
      </c>
      <c r="AC1094" s="4">
        <f>V1094/6</f>
        <v>1753.3333333333333</v>
      </c>
    </row>
    <row r="1095" spans="1:29" hidden="1" x14ac:dyDescent="0.25">
      <c r="A1095" t="str">
        <f>feed!A638</f>
        <v>eddylane</v>
      </c>
      <c r="B1095" t="str">
        <f>feed!B638</f>
        <v>eddylane1</v>
      </c>
      <c r="C1095" t="str">
        <f>feed!C638</f>
        <v>Schutzstaffel</v>
      </c>
      <c r="D1095">
        <f>SUMPRODUCT(MID(0&amp;feed!D638,LARGE(INDEX(ISNUMBER(--MID(feed!D638,ROW($1:$19),1))*
ROW($1:$19),0),ROW($1:$19))+1,1)*10^ROW($1:$19)/10)</f>
        <v>11</v>
      </c>
      <c r="E1095">
        <f>SUMPRODUCT(MID(0&amp;feed!E638,LARGE(INDEX(ISNUMBER(--MID(feed!E638,ROW($1:$19),1))*
ROW($1:$19),0),ROW($1:$19))+1,1)*10^ROW($1:$19)/10)</f>
        <v>0</v>
      </c>
      <c r="F1095" t="str">
        <f>feed!F638</f>
        <v>First World War surplus</v>
      </c>
      <c r="G1095" t="str">
        <f>feed!G638</f>
        <v>Angelic</v>
      </c>
      <c r="H1095">
        <f>SUMPRODUCT(MID(0&amp;feed!H638,LARGE(INDEX(ISNUMBER(--MID(feed!H638,ROW($1:$19),1))*
ROW($1:$19),0),ROW($1:$19))+1,1)*10^ROW($1:$19)/10)</f>
        <v>0</v>
      </c>
      <c r="I1095" t="str">
        <f>feed!I638</f>
        <v>Undisciplined Rabble</v>
      </c>
      <c r="J1095">
        <f>SUMPRODUCT(MID(0&amp;feed!J638,LARGE(INDEX(ISNUMBER(--MID(feed!J638,ROW($1:$19),1))*
ROW($1:$19),0),ROW($1:$19))+1,1)*10^ROW($1:$19)/10)</f>
        <v>16</v>
      </c>
      <c r="K1095">
        <f>SUMPRODUCT(MID(0&amp;feed!K638,LARGE(INDEX(ISNUMBER(--MID(feed!K638,ROW($1:$19),1))*
ROW($1:$19),0),ROW($1:$19))+1,1)*10^ROW($1:$19)/10)</f>
        <v>9</v>
      </c>
      <c r="L1095">
        <f>SUMPRODUCT(MID(0&amp;feed!L638,LARGE(INDEX(ISNUMBER(--MID(feed!L638,ROW($1:$19),1))*
ROW($1:$19),0),ROW($1:$19))+1,1)*10^ROW($1:$19)/10)</f>
        <v>6</v>
      </c>
      <c r="M1095" t="str">
        <f>feed!M638</f>
        <v>Central Planning</v>
      </c>
      <c r="N1095">
        <f>SUMPRODUCT(MID(0&amp;feed!N638,LARGE(INDEX(ISNUMBER(--MID(feed!N638,ROW($1:$5),1))*
ROW($1:$5),0),ROW($1:$5))+1,1)*10^ROW($1:$5)/10)</f>
        <v>933</v>
      </c>
      <c r="O1095">
        <f>SUMPRODUCT(MID(0&amp;feed!O638,LARGE(INDEX(ISNUMBER(--MID(feed!O638,ROW($1:$5),1))*
ROW($1:$5),0),ROW($1:$5))+1,1)*10^ROW($1:$5)/10)</f>
        <v>934</v>
      </c>
      <c r="P1095" t="str">
        <f>feed!P638</f>
        <v>Near Depletion</v>
      </c>
      <c r="Q1095">
        <f>IF(P1095=0,40, IF(P1095="Depleted",0, IF(P1095="Near Depletion",10, IF(P1095="Plentiful",70, IF(P1095="Untapped",90,"Error")))))</f>
        <v>10</v>
      </c>
      <c r="R1095" t="str">
        <f>feed!Q638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feed!R638</f>
        <v>Egypt</v>
      </c>
      <c r="U1095" t="str">
        <f>feed!S638</f>
        <v>Soviet Union</v>
      </c>
      <c r="V109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10511</v>
      </c>
      <c r="W1095" t="str">
        <f>feed!U638</f>
        <v>http://blocgame.com/stats.php?id=64920</v>
      </c>
      <c r="X1095" s="4">
        <f>SUMPRODUCT(MID(0&amp;feed!V638,LARGE(INDEX(ISNUMBER(--MID(feed!V638,ROW($1:$5),1))*
ROW($1:$5),0),ROW($1:$5))+1,1)*10^ROW($1:$5)/10)</f>
        <v>0</v>
      </c>
      <c r="Y1095">
        <f>feed!W638</f>
        <v>0</v>
      </c>
      <c r="Z1095" s="4">
        <f>V1095-H1095*750-K1095*375-L1095*375</f>
        <v>4886</v>
      </c>
      <c r="AA1095" s="8">
        <f>V1095/N1095</f>
        <v>11.265809217577706</v>
      </c>
      <c r="AB1095" s="4">
        <f>N1095/6</f>
        <v>155.5</v>
      </c>
      <c r="AC1095" s="4">
        <f>V1095/6</f>
        <v>1751.8333333333333</v>
      </c>
    </row>
    <row r="1096" spans="1:29" hidden="1" x14ac:dyDescent="0.25">
      <c r="A1096" t="str">
        <f>feed!A1140</f>
        <v>Nygardia</v>
      </c>
      <c r="B1096" t="str">
        <f>feed!B1140</f>
        <v>tromboneviking</v>
      </c>
      <c r="C1096">
        <f>feed!C1140</f>
        <v>0</v>
      </c>
      <c r="D1096">
        <f>SUMPRODUCT(MID(0&amp;feed!D1140,LARGE(INDEX(ISNUMBER(--MID(feed!D1140,ROW($1:$19),1))*
ROW($1:$19),0),ROW($1:$19))+1,1)*10^ROW($1:$19)/10)</f>
        <v>20</v>
      </c>
      <c r="E1096">
        <f>SUMPRODUCT(MID(0&amp;feed!E1140,LARGE(INDEX(ISNUMBER(--MID(feed!E1140,ROW($1:$19),1))*
ROW($1:$19),0),ROW($1:$19))+1,1)*10^ROW($1:$19)/10)</f>
        <v>0</v>
      </c>
      <c r="F1096" t="str">
        <f>feed!F1140</f>
        <v>Finest of the 19th century</v>
      </c>
      <c r="G1096" t="str">
        <f>feed!G1140</f>
        <v>Normal</v>
      </c>
      <c r="H1096">
        <f>SUMPRODUCT(MID(0&amp;feed!H1140,LARGE(INDEX(ISNUMBER(--MID(feed!H1140,ROW($1:$19),1))*
ROW($1:$19),0),ROW($1:$19))+1,1)*10^ROW($1:$19)/10)</f>
        <v>0</v>
      </c>
      <c r="I1096" t="str">
        <f>feed!I1140</f>
        <v>Standard</v>
      </c>
      <c r="J1096">
        <f>SUMPRODUCT(MID(0&amp;feed!J1140,LARGE(INDEX(ISNUMBER(--MID(feed!J1140,ROW($1:$19),1))*
ROW($1:$19),0),ROW($1:$19))+1,1)*10^ROW($1:$19)/10)</f>
        <v>15</v>
      </c>
      <c r="K1096">
        <f>SUMPRODUCT(MID(0&amp;feed!K1140,LARGE(INDEX(ISNUMBER(--MID(feed!K1140,ROW($1:$19),1))*
ROW($1:$19),0),ROW($1:$19))+1,1)*10^ROW($1:$19)/10)</f>
        <v>2</v>
      </c>
      <c r="L1096">
        <f>SUMPRODUCT(MID(0&amp;feed!L1140,LARGE(INDEX(ISNUMBER(--MID(feed!L1140,ROW($1:$19),1))*
ROW($1:$19),0),ROW($1:$19))+1,1)*10^ROW($1:$19)/10)</f>
        <v>0</v>
      </c>
      <c r="M1096" t="str">
        <f>feed!M1140</f>
        <v>Free Market</v>
      </c>
      <c r="N1096">
        <f>SUMPRODUCT(MID(0&amp;feed!N1140,LARGE(INDEX(ISNUMBER(--MID(feed!N1140,ROW($1:$5),1))*
ROW($1:$5),0),ROW($1:$5))+1,1)*10^ROW($1:$5)/10)</f>
        <v>310</v>
      </c>
      <c r="O1096">
        <f>SUMPRODUCT(MID(0&amp;feed!O1140,LARGE(INDEX(ISNUMBER(--MID(feed!O1140,ROW($1:$5),1))*
ROW($1:$5),0),ROW($1:$5))+1,1)*10^ROW($1:$5)/10)</f>
        <v>0</v>
      </c>
      <c r="P1096" t="str">
        <f>feed!P1140</f>
        <v>Untapped</v>
      </c>
      <c r="Q1096">
        <f>IF(P1096=0,40, IF(P1096="Depleted",0, IF(P1096="Near Depletion",10, IF(P1096="Plentiful",70, IF(P1096="Untapped",90,"Error")))))</f>
        <v>90</v>
      </c>
      <c r="R1096" t="str">
        <f>feed!Q1140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feed!R1140</f>
        <v>East Indies</v>
      </c>
      <c r="U1096" t="str">
        <f>feed!S1140</f>
        <v>Neutral</v>
      </c>
      <c r="V1096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096" t="str">
        <f>feed!U1140</f>
        <v>http://blocgame.com/stats.php?id=65720</v>
      </c>
      <c r="X1096" s="4">
        <f>SUMPRODUCT(MID(0&amp;feed!V1140,LARGE(INDEX(ISNUMBER(--MID(feed!V1140,ROW($1:$5),1))*
ROW($1:$5),0),ROW($1:$5))+1,1)*10^ROW($1:$5)/10)</f>
        <v>0</v>
      </c>
      <c r="Y1096">
        <f>feed!W1140</f>
        <v>0</v>
      </c>
      <c r="Z1096" s="4">
        <f>V1096-H1096*750-K1096*375-L1096*375</f>
        <v>19250</v>
      </c>
      <c r="AA1096" s="8">
        <f>V1096/N1096</f>
        <v>64.516129032258064</v>
      </c>
      <c r="AB1096" s="4">
        <f>N1096/6</f>
        <v>51.666666666666664</v>
      </c>
      <c r="AC1096" s="4">
        <f>V1096/6</f>
        <v>3333.3333333333335</v>
      </c>
    </row>
    <row r="1097" spans="1:29" hidden="1" x14ac:dyDescent="0.25">
      <c r="A1097" t="str">
        <f>feed!A945</f>
        <v>TheReignofFire</v>
      </c>
      <c r="B1097" t="str">
        <f>feed!B945</f>
        <v>IgneousAssault</v>
      </c>
      <c r="C1097">
        <f>feed!C945</f>
        <v>0</v>
      </c>
      <c r="D1097">
        <f>SUMPRODUCT(MID(0&amp;feed!D945,LARGE(INDEX(ISNUMBER(--MID(feed!D945,ROW($1:$19),1))*
ROW($1:$19),0),ROW($1:$19))+1,1)*10^ROW($1:$19)/10)</f>
        <v>20</v>
      </c>
      <c r="E1097">
        <f>SUMPRODUCT(MID(0&amp;feed!E945,LARGE(INDEX(ISNUMBER(--MID(feed!E945,ROW($1:$19),1))*
ROW($1:$19),0),ROW($1:$19))+1,1)*10^ROW($1:$19)/10)</f>
        <v>0</v>
      </c>
      <c r="F1097" t="str">
        <f>feed!F945</f>
        <v>Finest of the 19th century</v>
      </c>
      <c r="G1097" t="str">
        <f>feed!G945</f>
        <v>Gandhi-like</v>
      </c>
      <c r="H1097">
        <f>SUMPRODUCT(MID(0&amp;feed!H945,LARGE(INDEX(ISNUMBER(--MID(feed!H945,ROW($1:$19),1))*
ROW($1:$19),0),ROW($1:$19))+1,1)*10^ROW($1:$19)/10)</f>
        <v>0</v>
      </c>
      <c r="I1097" t="str">
        <f>feed!I945</f>
        <v>Poor</v>
      </c>
      <c r="J1097">
        <f>SUMPRODUCT(MID(0&amp;feed!J945,LARGE(INDEX(ISNUMBER(--MID(feed!J945,ROW($1:$19),1))*
ROW($1:$19),0),ROW($1:$19))+1,1)*10^ROW($1:$19)/10)</f>
        <v>15</v>
      </c>
      <c r="K1097">
        <f>SUMPRODUCT(MID(0&amp;feed!K945,LARGE(INDEX(ISNUMBER(--MID(feed!K945,ROW($1:$19),1))*
ROW($1:$19),0),ROW($1:$19))+1,1)*10^ROW($1:$19)/10)</f>
        <v>4</v>
      </c>
      <c r="L1097">
        <f>SUMPRODUCT(MID(0&amp;feed!L945,LARGE(INDEX(ISNUMBER(--MID(feed!L945,ROW($1:$19),1))*
ROW($1:$19),0),ROW($1:$19))+1,1)*10^ROW($1:$19)/10)</f>
        <v>0</v>
      </c>
      <c r="M1097" t="str">
        <f>feed!M945</f>
        <v>Central Planning</v>
      </c>
      <c r="N1097">
        <f>SUMPRODUCT(MID(0&amp;feed!N945,LARGE(INDEX(ISNUMBER(--MID(feed!N945,ROW($1:$5),1))*
ROW($1:$5),0),ROW($1:$5))+1,1)*10^ROW($1:$5)/10)</f>
        <v>405</v>
      </c>
      <c r="O1097">
        <f>SUMPRODUCT(MID(0&amp;feed!O945,LARGE(INDEX(ISNUMBER(--MID(feed!O945,ROW($1:$5),1))*
ROW($1:$5),0),ROW($1:$5))+1,1)*10^ROW($1:$5)/10)</f>
        <v>0</v>
      </c>
      <c r="P1097" t="str">
        <f>feed!P945</f>
        <v>Untapped</v>
      </c>
      <c r="Q1097">
        <f>IF(P1097=0,40, IF(P1097="Depleted",0, IF(P1097="Near Depletion",10, IF(P1097="Plentiful",70, IF(P1097="Untapped",90,"Error")))))</f>
        <v>90</v>
      </c>
      <c r="R1097" t="str">
        <f>feed!Q945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feed!R945</f>
        <v>Pacific Rim</v>
      </c>
      <c r="U1097" t="str">
        <f>feed!S945</f>
        <v>Neutral</v>
      </c>
      <c r="V109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1097" t="str">
        <f>feed!U945</f>
        <v>http://blocgame.com/stats.php?id=65567</v>
      </c>
      <c r="X1097" s="4">
        <f>SUMPRODUCT(MID(0&amp;feed!V945,LARGE(INDEX(ISNUMBER(--MID(feed!V945,ROW($1:$5),1))*
ROW($1:$5),0),ROW($1:$5))+1,1)*10^ROW($1:$5)/10)</f>
        <v>0</v>
      </c>
      <c r="Y1097">
        <f>feed!W945</f>
        <v>0</v>
      </c>
      <c r="Z1097" s="4">
        <f>V1097-H1097*750-K1097*375-L1097*375</f>
        <v>18500</v>
      </c>
      <c r="AA1097" s="8">
        <f>V1097/N1097</f>
        <v>49.382716049382715</v>
      </c>
      <c r="AB1097" s="4">
        <f>N1097/6</f>
        <v>67.5</v>
      </c>
      <c r="AC1097" s="4">
        <f>V1097/6</f>
        <v>3333.3333333333335</v>
      </c>
    </row>
    <row r="1098" spans="1:29" hidden="1" x14ac:dyDescent="0.25">
      <c r="A1098" t="str">
        <f>feed!A652</f>
        <v>alyasan</v>
      </c>
      <c r="B1098" t="str">
        <f>feed!B652</f>
        <v>alyas</v>
      </c>
      <c r="C1098" t="str">
        <f>feed!C652</f>
        <v>Schutzstaffel</v>
      </c>
      <c r="D1098">
        <f>SUMPRODUCT(MID(0&amp;feed!D652,LARGE(INDEX(ISNUMBER(--MID(feed!D652,ROW($1:$19),1))*
ROW($1:$19),0),ROW($1:$19))+1,1)*10^ROW($1:$19)/10)</f>
        <v>42</v>
      </c>
      <c r="E1098">
        <f>SUMPRODUCT(MID(0&amp;feed!E652,LARGE(INDEX(ISNUMBER(--MID(feed!E652,ROW($1:$19),1))*
ROW($1:$19),0),ROW($1:$19))+1,1)*10^ROW($1:$19)/10)</f>
        <v>0</v>
      </c>
      <c r="F1098" t="str">
        <f>feed!F652</f>
        <v>Second World War surplus</v>
      </c>
      <c r="G1098" t="str">
        <f>feed!G652</f>
        <v>Gandhi-like</v>
      </c>
      <c r="H1098">
        <f>SUMPRODUCT(MID(0&amp;feed!H652,LARGE(INDEX(ISNUMBER(--MID(feed!H652,ROW($1:$19),1))*
ROW($1:$19),0),ROW($1:$19))+1,1)*10^ROW($1:$19)/10)</f>
        <v>0</v>
      </c>
      <c r="I1098" t="str">
        <f>feed!I652</f>
        <v>Standard</v>
      </c>
      <c r="J1098">
        <f>SUMPRODUCT(MID(0&amp;feed!J652,LARGE(INDEX(ISNUMBER(--MID(feed!J652,ROW($1:$19),1))*
ROW($1:$19),0),ROW($1:$19))+1,1)*10^ROW($1:$19)/10)</f>
        <v>15</v>
      </c>
      <c r="K1098">
        <f>SUMPRODUCT(MID(0&amp;feed!K652,LARGE(INDEX(ISNUMBER(--MID(feed!K652,ROW($1:$19),1))*
ROW($1:$19),0),ROW($1:$19))+1,1)*10^ROW($1:$19)/10)</f>
        <v>15</v>
      </c>
      <c r="L1098">
        <f>SUMPRODUCT(MID(0&amp;feed!L652,LARGE(INDEX(ISNUMBER(--MID(feed!L652,ROW($1:$19),1))*
ROW($1:$19),0),ROW($1:$19))+1,1)*10^ROW($1:$19)/10)</f>
        <v>3</v>
      </c>
      <c r="M1098" t="str">
        <f>feed!M652</f>
        <v>Free Market</v>
      </c>
      <c r="N1098">
        <f>SUMPRODUCT(MID(0&amp;feed!N652,LARGE(INDEX(ISNUMBER(--MID(feed!N652,ROW($1:$5),1))*
ROW($1:$5),0),ROW($1:$5))+1,1)*10^ROW($1:$5)/10)</f>
        <v>903</v>
      </c>
      <c r="O1098">
        <f>SUMPRODUCT(MID(0&amp;feed!O652,LARGE(INDEX(ISNUMBER(--MID(feed!O652,ROW($1:$5),1))*
ROW($1:$5),0),ROW($1:$5))+1,1)*10^ROW($1:$5)/10)</f>
        <v>162</v>
      </c>
      <c r="P1098" t="str">
        <f>feed!P652</f>
        <v>Untapped</v>
      </c>
      <c r="Q1098">
        <f>IF(P1098=0,40, IF(P1098="Depleted",0, IF(P1098="Near Depletion",10, IF(P1098="Plentiful",70, IF(P1098="Untapped",90,"Error")))))</f>
        <v>90</v>
      </c>
      <c r="R1098" t="str">
        <f>feed!Q652</f>
        <v>Somewhat Large</v>
      </c>
      <c r="S1098">
        <f>IF(R1098="None",0, IF(R1098="Meagre",1.5, IF(R1098="Small",3, IF(R1098="Mediocre",4.5, IF(R1098="Somewhat Large",6, IF(R1098="Large",7.5, IF(R1098="Powerful",9, IF(R1098="Very Powerful",10,"Error"))))))))</f>
        <v>6</v>
      </c>
      <c r="T1098" t="str">
        <f>feed!R652</f>
        <v>China</v>
      </c>
      <c r="U1098" t="str">
        <f>feed!S652</f>
        <v>Soviet Union</v>
      </c>
      <c r="V1098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23468</v>
      </c>
      <c r="W1098" t="str">
        <f>feed!U652</f>
        <v>http://blocgame.com/stats.php?id=65091</v>
      </c>
      <c r="X1098" s="4">
        <f>SUMPRODUCT(MID(0&amp;feed!V652,LARGE(INDEX(ISNUMBER(--MID(feed!V652,ROW($1:$5),1))*
ROW($1:$5),0),ROW($1:$5))+1,1)*10^ROW($1:$5)/10)</f>
        <v>0</v>
      </c>
      <c r="Y1098">
        <f>feed!W652</f>
        <v>0</v>
      </c>
      <c r="Z1098" s="4">
        <f>V1098-H1098*750-K1098*375-L1098*375</f>
        <v>16718</v>
      </c>
      <c r="AA1098" s="8">
        <f>V1098/N1098</f>
        <v>25.98892580287929</v>
      </c>
      <c r="AB1098" s="4">
        <f>N1098/6</f>
        <v>150.5</v>
      </c>
      <c r="AC1098" s="4">
        <f>V1098/6</f>
        <v>3911.3333333333335</v>
      </c>
    </row>
    <row r="1099" spans="1:29" hidden="1" x14ac:dyDescent="0.25">
      <c r="A1099" t="str">
        <f>feed!A795</f>
        <v>SG UDANG</v>
      </c>
      <c r="B1099" t="str">
        <f>feed!B795</f>
        <v>JOHNRAMBO</v>
      </c>
      <c r="C1099" t="str">
        <f>feed!C795</f>
        <v>The Khilafah</v>
      </c>
      <c r="D1099">
        <f>SUMPRODUCT(MID(0&amp;feed!D795,LARGE(INDEX(ISNUMBER(--MID(feed!D795,ROW($1:$19),1))*
ROW($1:$19),0),ROW($1:$19))+1,1)*10^ROW($1:$19)/10)</f>
        <v>40</v>
      </c>
      <c r="E1099">
        <f>SUMPRODUCT(MID(0&amp;feed!E795,LARGE(INDEX(ISNUMBER(--MID(feed!E795,ROW($1:$19),1))*
ROW($1:$19),0),ROW($1:$19))+1,1)*10^ROW($1:$19)/10)</f>
        <v>0</v>
      </c>
      <c r="F1099" t="str">
        <f>feed!F795</f>
        <v>Second World War surplus</v>
      </c>
      <c r="G1099" t="str">
        <f>feed!G795</f>
        <v>Gandhi-like</v>
      </c>
      <c r="H1099">
        <f>SUMPRODUCT(MID(0&amp;feed!H795,LARGE(INDEX(ISNUMBER(--MID(feed!H795,ROW($1:$19),1))*
ROW($1:$19),0),ROW($1:$19))+1,1)*10^ROW($1:$19)/10)</f>
        <v>0</v>
      </c>
      <c r="I1099" t="str">
        <f>feed!I795</f>
        <v>Undisciplined Rabble</v>
      </c>
      <c r="J1099">
        <f>SUMPRODUCT(MID(0&amp;feed!J795,LARGE(INDEX(ISNUMBER(--MID(feed!J795,ROW($1:$19),1))*
ROW($1:$19),0),ROW($1:$19))+1,1)*10^ROW($1:$19)/10)</f>
        <v>15</v>
      </c>
      <c r="K1099">
        <f>SUMPRODUCT(MID(0&amp;feed!K795,LARGE(INDEX(ISNUMBER(--MID(feed!K795,ROW($1:$19),1))*
ROW($1:$19),0),ROW($1:$19))+1,1)*10^ROW($1:$19)/10)</f>
        <v>7</v>
      </c>
      <c r="L1099">
        <f>SUMPRODUCT(MID(0&amp;feed!L795,LARGE(INDEX(ISNUMBER(--MID(feed!L795,ROW($1:$19),1))*
ROW($1:$19),0),ROW($1:$19))+1,1)*10^ROW($1:$19)/10)</f>
        <v>14</v>
      </c>
      <c r="M1099" t="str">
        <f>feed!M795</f>
        <v>Free Market</v>
      </c>
      <c r="N1099">
        <f>SUMPRODUCT(MID(0&amp;feed!N795,LARGE(INDEX(ISNUMBER(--MID(feed!N795,ROW($1:$5),1))*
ROW($1:$5),0),ROW($1:$5))+1,1)*10^ROW($1:$5)/10)</f>
        <v>614</v>
      </c>
      <c r="O1099">
        <f>SUMPRODUCT(MID(0&amp;feed!O795,LARGE(INDEX(ISNUMBER(--MID(feed!O795,ROW($1:$5),1))*
ROW($1:$5),0),ROW($1:$5))+1,1)*10^ROW($1:$5)/10)</f>
        <v>1176</v>
      </c>
      <c r="P1099">
        <f>feed!P795</f>
        <v>0</v>
      </c>
      <c r="Q1099">
        <f>IF(P1099=0,40, IF(P1099="Depleted",0, IF(P1099="Near Depletion",10, IF(P1099="Plentiful",70, IF(P1099="Untapped",90,"Error")))))</f>
        <v>40</v>
      </c>
      <c r="R1099" t="str">
        <f>feed!Q795</f>
        <v>Small</v>
      </c>
      <c r="S1099">
        <f>IF(R1099="None",0, IF(R1099="Meagre",1.5, IF(R1099="Small",3, IF(R1099="Mediocre",4.5, IF(R1099="Somewhat Large",6, IF(R1099="Large",7.5, IF(R1099="Powerful",9, IF(R1099="Very Powerful",10,"Error"))))))))</f>
        <v>3</v>
      </c>
      <c r="T1099" t="str">
        <f>feed!R795</f>
        <v>Mesopotamia</v>
      </c>
      <c r="U1099" t="str">
        <f>feed!S795</f>
        <v>Soviet Union</v>
      </c>
      <c r="V1099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13890</v>
      </c>
      <c r="W1099" t="str">
        <f>feed!U795</f>
        <v>http://blocgame.com/stats.php?id=65074</v>
      </c>
      <c r="X1099" s="4">
        <f>SUMPRODUCT(MID(0&amp;feed!V795,LARGE(INDEX(ISNUMBER(--MID(feed!V795,ROW($1:$5),1))*
ROW($1:$5),0),ROW($1:$5))+1,1)*10^ROW($1:$5)/10)</f>
        <v>0</v>
      </c>
      <c r="Y1099">
        <f>feed!W795</f>
        <v>0</v>
      </c>
      <c r="Z1099" s="4">
        <f>V1099-H1099*750-K1099*375-L1099*375</f>
        <v>6015</v>
      </c>
      <c r="AA1099" s="8">
        <f>V1099/N1099</f>
        <v>22.622149837133552</v>
      </c>
      <c r="AB1099" s="4">
        <f>N1099/6</f>
        <v>102.33333333333333</v>
      </c>
      <c r="AC1099" s="4">
        <f>V1099/6</f>
        <v>2315</v>
      </c>
    </row>
    <row r="1100" spans="1:29" x14ac:dyDescent="0.25">
      <c r="A1100" t="str">
        <f>feed!A965</f>
        <v>Onyxia</v>
      </c>
      <c r="B1100" t="str">
        <f>feed!B965</f>
        <v>Obsid Dahi</v>
      </c>
      <c r="C1100">
        <f>feed!C965</f>
        <v>0</v>
      </c>
      <c r="D1100">
        <f>SUMPRODUCT(MID(0&amp;feed!D965,LARGE(INDEX(ISNUMBER(--MID(feed!D965,ROW($1:$19),1))*
ROW($1:$19),0),ROW($1:$19))+1,1)*10^ROW($1:$19)/10)</f>
        <v>9</v>
      </c>
      <c r="E1100">
        <f>SUMPRODUCT(MID(0&amp;feed!E965,LARGE(INDEX(ISNUMBER(--MID(feed!E965,ROW($1:$19),1))*
ROW($1:$19),0),ROW($1:$19))+1,1)*10^ROW($1:$19)/10)</f>
        <v>0</v>
      </c>
      <c r="F1100" t="str">
        <f>feed!F965</f>
        <v>Finest of the 19th century</v>
      </c>
      <c r="G1100" t="str">
        <f>feed!G965</f>
        <v>Gandhi-like</v>
      </c>
      <c r="H1100">
        <f>SUMPRODUCT(MID(0&amp;feed!H965,LARGE(INDEX(ISNUMBER(--MID(feed!H965,ROW($1:$19),1))*
ROW($1:$19),0),ROW($1:$19))+1,1)*10^ROW($1:$19)/10)</f>
        <v>0</v>
      </c>
      <c r="I1100" t="str">
        <f>feed!I965</f>
        <v>Poor</v>
      </c>
      <c r="J1100">
        <f>SUMPRODUCT(MID(0&amp;feed!J965,LARGE(INDEX(ISNUMBER(--MID(feed!J965,ROW($1:$19),1))*
ROW($1:$19),0),ROW($1:$19))+1,1)*10^ROW($1:$19)/10)</f>
        <v>166</v>
      </c>
      <c r="K1100">
        <f>SUMPRODUCT(MID(0&amp;feed!K965,LARGE(INDEX(ISNUMBER(--MID(feed!K965,ROW($1:$19),1))*
ROW($1:$19),0),ROW($1:$19))+1,1)*10^ROW($1:$19)/10)</f>
        <v>2</v>
      </c>
      <c r="L1100">
        <f>SUMPRODUCT(MID(0&amp;feed!L965,LARGE(INDEX(ISNUMBER(--MID(feed!L965,ROW($1:$19),1))*
ROW($1:$19),0),ROW($1:$19))+1,1)*10^ROW($1:$19)/10)</f>
        <v>0</v>
      </c>
      <c r="M1100" t="str">
        <f>feed!M965</f>
        <v>Mixed Economy</v>
      </c>
      <c r="N1100">
        <f>SUMPRODUCT(MID(0&amp;feed!N965,LARGE(INDEX(ISNUMBER(--MID(feed!N965,ROW($1:$5),1))*
ROW($1:$5),0),ROW($1:$5))+1,1)*10^ROW($1:$5)/10)</f>
        <v>385</v>
      </c>
      <c r="O1100">
        <f>SUMPRODUCT(MID(0&amp;feed!O965,LARGE(INDEX(ISNUMBER(--MID(feed!O965,ROW($1:$5),1))*
ROW($1:$5),0),ROW($1:$5))+1,1)*10^ROW($1:$5)/10)</f>
        <v>0</v>
      </c>
      <c r="P1100" t="str">
        <f>feed!P965</f>
        <v>Untapped</v>
      </c>
      <c r="Q1100">
        <f>IF(P1100=0,40, IF(P1100="Depleted",0, IF(P1100="Near Depletion",10, IF(P1100="Plentiful",70, IF(P1100="Untapped",90,"Error")))))</f>
        <v>90</v>
      </c>
      <c r="R1100" t="str">
        <f>feed!Q965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feed!R965</f>
        <v>Persia</v>
      </c>
      <c r="U1100" t="str">
        <f>feed!S965</f>
        <v>Neutral</v>
      </c>
      <c r="V1100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16335</v>
      </c>
      <c r="W1100" t="str">
        <f>feed!U965</f>
        <v>http://blocgame.com/stats.php?id=65523</v>
      </c>
      <c r="X1100" s="4">
        <f>SUMPRODUCT(MID(0&amp;feed!V965,LARGE(INDEX(ISNUMBER(--MID(feed!V965,ROW($1:$5),1))*
ROW($1:$5),0),ROW($1:$5))+1,1)*10^ROW($1:$5)/10)</f>
        <v>0</v>
      </c>
      <c r="Y1100">
        <f>feed!W965</f>
        <v>0</v>
      </c>
      <c r="Z1100" s="4">
        <f>V1100-H1100*750-K1100*375-L1100*375</f>
        <v>15585</v>
      </c>
      <c r="AA1100" s="8">
        <f>V1100/N1100</f>
        <v>42.428571428571431</v>
      </c>
      <c r="AB1100" s="4">
        <f>N1100/6</f>
        <v>64.166666666666671</v>
      </c>
      <c r="AC1100" s="4">
        <f>V1100/6</f>
        <v>2722.5</v>
      </c>
    </row>
    <row r="1101" spans="1:29" hidden="1" x14ac:dyDescent="0.25">
      <c r="A1101" t="str">
        <f>feed!A196</f>
        <v>ZumbaZumbi</v>
      </c>
      <c r="B1101" t="str">
        <f>feed!B196</f>
        <v>PakuPakis</v>
      </c>
      <c r="C1101" t="str">
        <f>feed!C196</f>
        <v>PIRATES</v>
      </c>
      <c r="D1101">
        <f>SUMPRODUCT(MID(0&amp;feed!D196,LARGE(INDEX(ISNUMBER(--MID(feed!D196,ROW($1:$19),1))*
ROW($1:$19),0),ROW($1:$19))+1,1)*10^ROW($1:$19)/10)</f>
        <v>32</v>
      </c>
      <c r="E1101">
        <f>SUMPRODUCT(MID(0&amp;feed!E196,LARGE(INDEX(ISNUMBER(--MID(feed!E196,ROW($1:$19),1))*
ROW($1:$19),0),ROW($1:$19))+1,1)*10^ROW($1:$19)/10)</f>
        <v>0</v>
      </c>
      <c r="F1101" t="str">
        <f>feed!F196</f>
        <v>Second World War surplus</v>
      </c>
      <c r="G1101" t="str">
        <f>feed!G196</f>
        <v>Gandhi-like</v>
      </c>
      <c r="H1101">
        <f>SUMPRODUCT(MID(0&amp;feed!H196,LARGE(INDEX(ISNUMBER(--MID(feed!H196,ROW($1:$19),1))*
ROW($1:$19),0),ROW($1:$19))+1,1)*10^ROW($1:$19)/10)</f>
        <v>0</v>
      </c>
      <c r="I1101" t="str">
        <f>feed!I196</f>
        <v>Poor</v>
      </c>
      <c r="J1101">
        <f>SUMPRODUCT(MID(0&amp;feed!J196,LARGE(INDEX(ISNUMBER(--MID(feed!J196,ROW($1:$19),1))*
ROW($1:$19),0),ROW($1:$19))+1,1)*10^ROW($1:$19)/10)</f>
        <v>15</v>
      </c>
      <c r="K1101">
        <f>SUMPRODUCT(MID(0&amp;feed!K196,LARGE(INDEX(ISNUMBER(--MID(feed!K196,ROW($1:$19),1))*
ROW($1:$19),0),ROW($1:$19))+1,1)*10^ROW($1:$19)/10)</f>
        <v>4</v>
      </c>
      <c r="L1101">
        <f>SUMPRODUCT(MID(0&amp;feed!L196,LARGE(INDEX(ISNUMBER(--MID(feed!L196,ROW($1:$19),1))*
ROW($1:$19),0),ROW($1:$19))+1,1)*10^ROW($1:$19)/10)</f>
        <v>2</v>
      </c>
      <c r="M1101" t="str">
        <f>feed!M196</f>
        <v>Free Market</v>
      </c>
      <c r="N1101">
        <f>SUMPRODUCT(MID(0&amp;feed!N196,LARGE(INDEX(ISNUMBER(--MID(feed!N196,ROW($1:$5),1))*
ROW($1:$5),0),ROW($1:$5))+1,1)*10^ROW($1:$5)/10)</f>
        <v>2595</v>
      </c>
      <c r="O1101">
        <f>SUMPRODUCT(MID(0&amp;feed!O196,LARGE(INDEX(ISNUMBER(--MID(feed!O196,ROW($1:$5),1))*
ROW($1:$5),0),ROW($1:$5))+1,1)*10^ROW($1:$5)/10)</f>
        <v>2</v>
      </c>
      <c r="P1101" t="str">
        <f>feed!P196</f>
        <v>Near Depletion</v>
      </c>
      <c r="Q1101">
        <f>IF(P1101=0,40, IF(P1101="Depleted",0, IF(P1101="Near Depletion",10, IF(P1101="Plentiful",70, IF(P1101="Untapped",90,"Error")))))</f>
        <v>10</v>
      </c>
      <c r="R1101" t="str">
        <f>feed!Q196</f>
        <v>Very Powerful</v>
      </c>
      <c r="S1101">
        <f>IF(R1101="None",0, IF(R1101="Meagre",1.5, IF(R1101="Small",3, IF(R1101="Mediocre",4.5, IF(R1101="Somewhat Large",6, IF(R1101="Large",7.5, IF(R1101="Powerful",9, IF(R1101="Very Powerful",10,"Error"))))))))</f>
        <v>10</v>
      </c>
      <c r="T1101" t="str">
        <f>feed!R196</f>
        <v>Southern Africa</v>
      </c>
      <c r="U1101" t="str">
        <f>feed!S196</f>
        <v>United States</v>
      </c>
      <c r="V1101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2366</v>
      </c>
      <c r="W1101" t="str">
        <f>feed!U196</f>
        <v>http://blocgame.com/stats.php?id=61482</v>
      </c>
      <c r="X1101" s="4">
        <f>SUMPRODUCT(MID(0&amp;feed!V196,LARGE(INDEX(ISNUMBER(--MID(feed!V196,ROW($1:$5),1))*
ROW($1:$5),0),ROW($1:$5))+1,1)*10^ROW($1:$5)/10)</f>
        <v>0</v>
      </c>
      <c r="Y1101">
        <f>feed!W196</f>
        <v>0</v>
      </c>
      <c r="Z1101" s="4">
        <f>V1101-H1101*750-K1101*375-L1101*375</f>
        <v>116</v>
      </c>
      <c r="AA1101" s="8">
        <f>V1101/N1101</f>
        <v>0.91175337186897876</v>
      </c>
      <c r="AB1101" s="4">
        <f>N1101/6</f>
        <v>432.5</v>
      </c>
      <c r="AC1101" s="4">
        <f>V1101/6</f>
        <v>394.33333333333331</v>
      </c>
    </row>
    <row r="1102" spans="1:29" hidden="1" x14ac:dyDescent="0.25">
      <c r="A1102" t="str">
        <f>feed!A988</f>
        <v>Maki</v>
      </c>
      <c r="B1102" t="str">
        <f>feed!B988</f>
        <v>Shinonon_</v>
      </c>
      <c r="C1102">
        <f>feed!C988</f>
        <v>0</v>
      </c>
      <c r="D1102">
        <f>SUMPRODUCT(MID(0&amp;feed!D988,LARGE(INDEX(ISNUMBER(--MID(feed!D988,ROW($1:$19),1))*
ROW($1:$19),0),ROW($1:$19))+1,1)*10^ROW($1:$19)/10)</f>
        <v>15</v>
      </c>
      <c r="E1102">
        <f>SUMPRODUCT(MID(0&amp;feed!E988,LARGE(INDEX(ISNUMBER(--MID(feed!E988,ROW($1:$19),1))*
ROW($1:$19),0),ROW($1:$19))+1,1)*10^ROW($1:$19)/10)</f>
        <v>0</v>
      </c>
      <c r="F1102" t="str">
        <f>feed!F988</f>
        <v>First World War surplus</v>
      </c>
      <c r="G1102" t="str">
        <f>feed!G988</f>
        <v>Normal</v>
      </c>
      <c r="H1102">
        <f>SUMPRODUCT(MID(0&amp;feed!H988,LARGE(INDEX(ISNUMBER(--MID(feed!H988,ROW($1:$19),1))*
ROW($1:$19),0),ROW($1:$19))+1,1)*10^ROW($1:$19)/10)</f>
        <v>0</v>
      </c>
      <c r="I1102" t="str">
        <f>feed!I988</f>
        <v>Standard</v>
      </c>
      <c r="J1102">
        <f>SUMPRODUCT(MID(0&amp;feed!J988,LARGE(INDEX(ISNUMBER(--MID(feed!J988,ROW($1:$19),1))*
ROW($1:$19),0),ROW($1:$19))+1,1)*10^ROW($1:$19)/10)</f>
        <v>14</v>
      </c>
      <c r="K1102">
        <f>SUMPRODUCT(MID(0&amp;feed!K988,LARGE(INDEX(ISNUMBER(--MID(feed!K988,ROW($1:$19),1))*
ROW($1:$19),0),ROW($1:$19))+1,1)*10^ROW($1:$19)/10)</f>
        <v>4</v>
      </c>
      <c r="L1102">
        <f>SUMPRODUCT(MID(0&amp;feed!L988,LARGE(INDEX(ISNUMBER(--MID(feed!L988,ROW($1:$19),1))*
ROW($1:$19),0),ROW($1:$19))+1,1)*10^ROW($1:$19)/10)</f>
        <v>2</v>
      </c>
      <c r="M1102" t="str">
        <f>feed!M988</f>
        <v>Mixed Economy</v>
      </c>
      <c r="N1102">
        <f>SUMPRODUCT(MID(0&amp;feed!N988,LARGE(INDEX(ISNUMBER(--MID(feed!N988,ROW($1:$5),1))*
ROW($1:$5),0),ROW($1:$5))+1,1)*10^ROW($1:$5)/10)</f>
        <v>369</v>
      </c>
      <c r="O1102">
        <f>SUMPRODUCT(MID(0&amp;feed!O988,LARGE(INDEX(ISNUMBER(--MID(feed!O988,ROW($1:$5),1))*
ROW($1:$5),0),ROW($1:$5))+1,1)*10^ROW($1:$5)/10)</f>
        <v>2</v>
      </c>
      <c r="P1102" t="str">
        <f>feed!P988</f>
        <v>Untapped</v>
      </c>
      <c r="Q1102">
        <f>IF(P1102=0,40, IF(P1102="Depleted",0, IF(P1102="Near Depletion",10, IF(P1102="Plentiful",70, IF(P1102="Untapped",90,"Error")))))</f>
        <v>90</v>
      </c>
      <c r="R1102" t="str">
        <f>feed!Q988</f>
        <v>Meagre</v>
      </c>
      <c r="S1102">
        <f>IF(R1102="None",0, IF(R1102="Meagre",1.5, IF(R1102="Small",3, IF(R1102="Mediocre",4.5, IF(R1102="Somewhat Large",6, IF(R1102="Large",7.5, IF(R1102="Powerful",9, IF(R1102="Very Powerful",10,"Error"))))))))</f>
        <v>1.5</v>
      </c>
      <c r="T1102" t="str">
        <f>feed!R988</f>
        <v>Pacific Rim</v>
      </c>
      <c r="U1102" t="str">
        <f>feed!S988</f>
        <v>Neutral</v>
      </c>
      <c r="V1102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W1102" t="str">
        <f>feed!U988</f>
        <v>http://blocgame.com/stats.php?id=65554</v>
      </c>
      <c r="X1102" s="4">
        <f>SUMPRODUCT(MID(0&amp;feed!V988,LARGE(INDEX(ISNUMBER(--MID(feed!V988,ROW($1:$5),1))*
ROW($1:$5),0),ROW($1:$5))+1,1)*10^ROW($1:$5)/10)</f>
        <v>0</v>
      </c>
      <c r="Y1102">
        <f>feed!W988</f>
        <v>0</v>
      </c>
      <c r="Z1102" s="4">
        <f>V1102-H1102*750-K1102*375-L1102*375</f>
        <v>17450</v>
      </c>
      <c r="AA1102" s="8">
        <f>V1102/N1102</f>
        <v>53.387533875338754</v>
      </c>
      <c r="AB1102" s="4">
        <f>N1102/6</f>
        <v>61.5</v>
      </c>
      <c r="AC1102" s="4">
        <f>V1102/6</f>
        <v>3283.3333333333335</v>
      </c>
    </row>
    <row r="1103" spans="1:29" hidden="1" x14ac:dyDescent="0.25">
      <c r="A1103" t="str">
        <f>feed!A790</f>
        <v>Puddle of Mudd</v>
      </c>
      <c r="B1103" t="str">
        <f>feed!B790</f>
        <v>Mr. Bossman</v>
      </c>
      <c r="C1103" t="str">
        <f>feed!C790</f>
        <v>Brotherhood of Nod</v>
      </c>
      <c r="D1103">
        <f>SUMPRODUCT(MID(0&amp;feed!D790,LARGE(INDEX(ISNUMBER(--MID(feed!D790,ROW($1:$19),1))*
ROW($1:$19),0),ROW($1:$19))+1,1)*10^ROW($1:$19)/10)</f>
        <v>77</v>
      </c>
      <c r="E1103">
        <f>SUMPRODUCT(MID(0&amp;feed!E790,LARGE(INDEX(ISNUMBER(--MID(feed!E790,ROW($1:$19),1))*
ROW($1:$19),0),ROW($1:$19))+1,1)*10^ROW($1:$19)/10)</f>
        <v>0</v>
      </c>
      <c r="F1103" t="str">
        <f>feed!F790</f>
        <v>First World War surplus</v>
      </c>
      <c r="G1103" t="str">
        <f>feed!G790</f>
        <v>Gandhi-like</v>
      </c>
      <c r="H1103">
        <f>SUMPRODUCT(MID(0&amp;feed!H790,LARGE(INDEX(ISNUMBER(--MID(feed!H790,ROW($1:$19),1))*
ROW($1:$19),0),ROW($1:$19))+1,1)*10^ROW($1:$19)/10)</f>
        <v>0</v>
      </c>
      <c r="I1103" t="str">
        <f>feed!I790</f>
        <v>Standard</v>
      </c>
      <c r="J1103">
        <f>SUMPRODUCT(MID(0&amp;feed!J790,LARGE(INDEX(ISNUMBER(--MID(feed!J790,ROW($1:$19),1))*
ROW($1:$19),0),ROW($1:$19))+1,1)*10^ROW($1:$19)/10)</f>
        <v>14</v>
      </c>
      <c r="K1103">
        <f>SUMPRODUCT(MID(0&amp;feed!K790,LARGE(INDEX(ISNUMBER(--MID(feed!K790,ROW($1:$19),1))*
ROW($1:$19),0),ROW($1:$19))+1,1)*10^ROW($1:$19)/10)</f>
        <v>10</v>
      </c>
      <c r="L1103">
        <f>SUMPRODUCT(MID(0&amp;feed!L790,LARGE(INDEX(ISNUMBER(--MID(feed!L790,ROW($1:$19),1))*
ROW($1:$19),0),ROW($1:$19))+1,1)*10^ROW($1:$19)/10)</f>
        <v>0</v>
      </c>
      <c r="M1103" t="str">
        <f>feed!M790</f>
        <v>Free Market</v>
      </c>
      <c r="N1103">
        <f>SUMPRODUCT(MID(0&amp;feed!N790,LARGE(INDEX(ISNUMBER(--MID(feed!N790,ROW($1:$5),1))*
ROW($1:$5),0),ROW($1:$5))+1,1)*10^ROW($1:$5)/10)</f>
        <v>619</v>
      </c>
      <c r="O1103">
        <f>SUMPRODUCT(MID(0&amp;feed!O790,LARGE(INDEX(ISNUMBER(--MID(feed!O790,ROW($1:$5),1))*
ROW($1:$5),0),ROW($1:$5))+1,1)*10^ROW($1:$5)/10)</f>
        <v>214</v>
      </c>
      <c r="P1103" t="str">
        <f>feed!P790</f>
        <v>Untapped</v>
      </c>
      <c r="Q1103">
        <f>IF(P1103=0,40, IF(P1103="Depleted",0, IF(P1103="Near Depletion",10, IF(P1103="Plentiful",70, IF(P1103="Untapped",90,"Error")))))</f>
        <v>90</v>
      </c>
      <c r="R1103" t="str">
        <f>feed!Q790</f>
        <v>Powerful</v>
      </c>
      <c r="S1103">
        <f>IF(R1103="None",0, IF(R1103="Meagre",1.5, IF(R1103="Small",3, IF(R1103="Mediocre",4.5, IF(R1103="Somewhat Large",6, IF(R1103="Large",7.5, IF(R1103="Powerful",9, IF(R1103="Very Powerful",10,"Error"))))))))</f>
        <v>9</v>
      </c>
      <c r="T1103" t="str">
        <f>feed!R790</f>
        <v>Arabia</v>
      </c>
      <c r="U1103" t="str">
        <f>feed!S790</f>
        <v>Soviet Union</v>
      </c>
      <c r="V110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27108</v>
      </c>
      <c r="W1103" t="str">
        <f>feed!U790</f>
        <v>http://blocgame.com/stats.php?id=64311</v>
      </c>
      <c r="X1103" s="4">
        <f>SUMPRODUCT(MID(0&amp;feed!V790,LARGE(INDEX(ISNUMBER(--MID(feed!V790,ROW($1:$5),1))*
ROW($1:$5),0),ROW($1:$5))+1,1)*10^ROW($1:$5)/10)</f>
        <v>0</v>
      </c>
      <c r="Y1103">
        <f>feed!W790</f>
        <v>0</v>
      </c>
      <c r="Z1103" s="4">
        <f>V1103-H1103*750-K1103*375-L1103*375</f>
        <v>23358</v>
      </c>
      <c r="AA1103" s="8">
        <f>V1103/N1103</f>
        <v>43.793214862681744</v>
      </c>
      <c r="AB1103" s="4">
        <f>N1103/6</f>
        <v>103.16666666666667</v>
      </c>
      <c r="AC1103" s="4">
        <f>V1103/6</f>
        <v>4518</v>
      </c>
    </row>
    <row r="1104" spans="1:29" hidden="1" x14ac:dyDescent="0.25">
      <c r="A1104" t="str">
        <f>feed!A1246</f>
        <v>Peprom</v>
      </c>
      <c r="B1104" t="str">
        <f>feed!B1246</f>
        <v>Cournam</v>
      </c>
      <c r="C1104">
        <f>feed!C1246</f>
        <v>0</v>
      </c>
      <c r="D1104">
        <f>SUMPRODUCT(MID(0&amp;feed!D1246,LARGE(INDEX(ISNUMBER(--MID(feed!D1246,ROW($1:$19),1))*
ROW($1:$19),0),ROW($1:$19))+1,1)*10^ROW($1:$19)/10)</f>
        <v>5</v>
      </c>
      <c r="E1104">
        <f>SUMPRODUCT(MID(0&amp;feed!E1246,LARGE(INDEX(ISNUMBER(--MID(feed!E1246,ROW($1:$19),1))*
ROW($1:$19),0),ROW($1:$19))+1,1)*10^ROW($1:$19)/10)</f>
        <v>0</v>
      </c>
      <c r="F1104" t="str">
        <f>feed!F1246</f>
        <v>Finest of the 19th century</v>
      </c>
      <c r="G1104" t="str">
        <f>feed!G1246</f>
        <v>Good</v>
      </c>
      <c r="H1104">
        <f>SUMPRODUCT(MID(0&amp;feed!H1246,LARGE(INDEX(ISNUMBER(--MID(feed!H1246,ROW($1:$19),1))*
ROW($1:$19),0),ROW($1:$19))+1,1)*10^ROW($1:$19)/10)</f>
        <v>0</v>
      </c>
      <c r="I1104" t="str">
        <f>feed!I1246</f>
        <v>Poor</v>
      </c>
      <c r="J1104">
        <f>SUMPRODUCT(MID(0&amp;feed!J1246,LARGE(INDEX(ISNUMBER(--MID(feed!J1246,ROW($1:$19),1))*
ROW($1:$19),0),ROW($1:$19))+1,1)*10^ROW($1:$19)/10)</f>
        <v>12</v>
      </c>
      <c r="K1104">
        <f>SUMPRODUCT(MID(0&amp;feed!K1246,LARGE(INDEX(ISNUMBER(--MID(feed!K1246,ROW($1:$19),1))*
ROW($1:$19),0),ROW($1:$19))+1,1)*10^ROW($1:$19)/10)</f>
        <v>2</v>
      </c>
      <c r="L1104">
        <f>SUMPRODUCT(MID(0&amp;feed!L1246,LARGE(INDEX(ISNUMBER(--MID(feed!L1246,ROW($1:$19),1))*
ROW($1:$19),0),ROW($1:$19))+1,1)*10^ROW($1:$19)/10)</f>
        <v>0</v>
      </c>
      <c r="M1104" t="str">
        <f>feed!M1246</f>
        <v>Mixed Economy</v>
      </c>
      <c r="N1104">
        <f>SUMPRODUCT(MID(0&amp;feed!N1246,LARGE(INDEX(ISNUMBER(--MID(feed!N1246,ROW($1:$5),1))*
ROW($1:$5),0),ROW($1:$5))+1,1)*10^ROW($1:$5)/10)</f>
        <v>231</v>
      </c>
      <c r="O1104">
        <f>SUMPRODUCT(MID(0&amp;feed!O1246,LARGE(INDEX(ISNUMBER(--MID(feed!O1246,ROW($1:$5),1))*
ROW($1:$5),0),ROW($1:$5))+1,1)*10^ROW($1:$5)/10)</f>
        <v>0</v>
      </c>
      <c r="P1104" t="str">
        <f>feed!P1246</f>
        <v>Untapped</v>
      </c>
      <c r="Q1104">
        <f>IF(P1104=0,40, IF(P1104="Depleted",0, IF(P1104="Near Depletion",10, IF(P1104="Plentiful",70, IF(P1104="Untapped",90,"Error")))))</f>
        <v>90</v>
      </c>
      <c r="R1104" t="str">
        <f>feed!Q1246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feed!R1246</f>
        <v>Mesopotamia</v>
      </c>
      <c r="U1104" t="str">
        <f>feed!S1246</f>
        <v>Neutral</v>
      </c>
      <c r="V1104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15767</v>
      </c>
      <c r="W1104" t="str">
        <f>feed!U1246</f>
        <v>http://blocgame.com/stats.php?id=65528</v>
      </c>
      <c r="X1104" s="4">
        <f>SUMPRODUCT(MID(0&amp;feed!V1246,LARGE(INDEX(ISNUMBER(--MID(feed!V1246,ROW($1:$5),1))*
ROW($1:$5),0),ROW($1:$5))+1,1)*10^ROW($1:$5)/10)</f>
        <v>0</v>
      </c>
      <c r="Y1104">
        <f>feed!W1246</f>
        <v>0</v>
      </c>
      <c r="Z1104" s="4">
        <f>V1104-H1104*750-K1104*375-L1104*375</f>
        <v>15017</v>
      </c>
      <c r="AA1104" s="8">
        <f>V1104/N1104</f>
        <v>68.255411255411261</v>
      </c>
      <c r="AB1104" s="4">
        <f>N1104/6</f>
        <v>38.5</v>
      </c>
      <c r="AC1104" s="4">
        <f>V1104/6</f>
        <v>2627.8333333333335</v>
      </c>
    </row>
    <row r="1105" spans="1:29" hidden="1" x14ac:dyDescent="0.25">
      <c r="A1105" t="str">
        <f>feed!A1242</f>
        <v>butthurt city</v>
      </c>
      <c r="B1105" t="str">
        <f>feed!B1242</f>
        <v>spigotblister</v>
      </c>
      <c r="C1105">
        <f>feed!C1242</f>
        <v>0</v>
      </c>
      <c r="D1105">
        <f>SUMPRODUCT(MID(0&amp;feed!D1242,LARGE(INDEX(ISNUMBER(--MID(feed!D1242,ROW($1:$19),1))*
ROW($1:$19),0),ROW($1:$19))+1,1)*10^ROW($1:$19)/10)</f>
        <v>8</v>
      </c>
      <c r="E1105">
        <f>SUMPRODUCT(MID(0&amp;feed!E1242,LARGE(INDEX(ISNUMBER(--MID(feed!E1242,ROW($1:$19),1))*
ROW($1:$19),0),ROW($1:$19))+1,1)*10^ROW($1:$19)/10)</f>
        <v>0</v>
      </c>
      <c r="F1105" t="str">
        <f>feed!F1242</f>
        <v>First World War surplus</v>
      </c>
      <c r="G1105" t="str">
        <f>feed!G1242</f>
        <v>Good</v>
      </c>
      <c r="H1105">
        <f>SUMPRODUCT(MID(0&amp;feed!H1242,LARGE(INDEX(ISNUMBER(--MID(feed!H1242,ROW($1:$19),1))*
ROW($1:$19),0),ROW($1:$19))+1,1)*10^ROW($1:$19)/10)</f>
        <v>0</v>
      </c>
      <c r="I1105" t="str">
        <f>feed!I1242</f>
        <v>Elite</v>
      </c>
      <c r="J1105">
        <f>SUMPRODUCT(MID(0&amp;feed!J1242,LARGE(INDEX(ISNUMBER(--MID(feed!J1242,ROW($1:$19),1))*
ROW($1:$19),0),ROW($1:$19))+1,1)*10^ROW($1:$19)/10)</f>
        <v>12</v>
      </c>
      <c r="K1105">
        <f>SUMPRODUCT(MID(0&amp;feed!K1242,LARGE(INDEX(ISNUMBER(--MID(feed!K1242,ROW($1:$19),1))*
ROW($1:$19),0),ROW($1:$19))+1,1)*10^ROW($1:$19)/10)</f>
        <v>2</v>
      </c>
      <c r="L1105">
        <f>SUMPRODUCT(MID(0&amp;feed!L1242,LARGE(INDEX(ISNUMBER(--MID(feed!L1242,ROW($1:$19),1))*
ROW($1:$19),0),ROW($1:$19))+1,1)*10^ROW($1:$19)/10)</f>
        <v>1</v>
      </c>
      <c r="M1105" t="str">
        <f>feed!M1242</f>
        <v>Mixed Economy</v>
      </c>
      <c r="N1105">
        <f>SUMPRODUCT(MID(0&amp;feed!N1242,LARGE(INDEX(ISNUMBER(--MID(feed!N1242,ROW($1:$5),1))*
ROW($1:$5),0),ROW($1:$5))+1,1)*10^ROW($1:$5)/10)</f>
        <v>241</v>
      </c>
      <c r="O1105">
        <f>SUMPRODUCT(MID(0&amp;feed!O1242,LARGE(INDEX(ISNUMBER(--MID(feed!O1242,ROW($1:$5),1))*
ROW($1:$5),0),ROW($1:$5))+1,1)*10^ROW($1:$5)/10)</f>
        <v>1</v>
      </c>
      <c r="P1105" t="str">
        <f>feed!P1242</f>
        <v>Untapped</v>
      </c>
      <c r="Q1105">
        <f>IF(P1105=0,40, IF(P1105="Depleted",0, IF(P1105="Near Depletion",10, IF(P1105="Plentiful",70, IF(P1105="Untapped",90,"Error")))))</f>
        <v>90</v>
      </c>
      <c r="R1105" t="str">
        <f>feed!Q1242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feed!R1242</f>
        <v>East Africa</v>
      </c>
      <c r="U1105" t="str">
        <f>feed!S1242</f>
        <v>Neutral</v>
      </c>
      <c r="V1105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15845</v>
      </c>
      <c r="W1105" t="str">
        <f>feed!U1242</f>
        <v>http://blocgame.com/stats.php?id=65601</v>
      </c>
      <c r="X1105" s="4">
        <f>SUMPRODUCT(MID(0&amp;feed!V1242,LARGE(INDEX(ISNUMBER(--MID(feed!V1242,ROW($1:$5),1))*
ROW($1:$5),0),ROW($1:$5))+1,1)*10^ROW($1:$5)/10)</f>
        <v>0</v>
      </c>
      <c r="Y1105">
        <f>feed!W1242</f>
        <v>0</v>
      </c>
      <c r="Z1105" s="4">
        <f>V1105-H1105*750-K1105*375-L1105*375</f>
        <v>14720</v>
      </c>
      <c r="AA1105" s="8">
        <f>V1105/N1105</f>
        <v>65.746887966804977</v>
      </c>
      <c r="AB1105" s="4">
        <f>N1105/6</f>
        <v>40.166666666666664</v>
      </c>
      <c r="AC1105" s="4">
        <f>V1105/6</f>
        <v>2640.8333333333335</v>
      </c>
    </row>
    <row r="1106" spans="1:29" hidden="1" x14ac:dyDescent="0.25">
      <c r="A1106" t="str">
        <f>feed!A1158</f>
        <v>emsonia</v>
      </c>
      <c r="B1106" t="str">
        <f>feed!B1158</f>
        <v>emsenn</v>
      </c>
      <c r="C1106">
        <f>feed!C1158</f>
        <v>0</v>
      </c>
      <c r="D1106">
        <f>SUMPRODUCT(MID(0&amp;feed!D1158,LARGE(INDEX(ISNUMBER(--MID(feed!D1158,ROW($1:$19),1))*
ROW($1:$19),0),ROW($1:$19))+1,1)*10^ROW($1:$19)/10)</f>
        <v>20</v>
      </c>
      <c r="E1106">
        <f>SUMPRODUCT(MID(0&amp;feed!E1158,LARGE(INDEX(ISNUMBER(--MID(feed!E1158,ROW($1:$19),1))*
ROW($1:$19),0),ROW($1:$19))+1,1)*10^ROW($1:$19)/10)</f>
        <v>0</v>
      </c>
      <c r="F1106" t="str">
        <f>feed!F1158</f>
        <v>Finest of the 19th century</v>
      </c>
      <c r="G1106" t="str">
        <f>feed!G1158</f>
        <v>Normal</v>
      </c>
      <c r="H1106">
        <f>SUMPRODUCT(MID(0&amp;feed!H1158,LARGE(INDEX(ISNUMBER(--MID(feed!H1158,ROW($1:$19),1))*
ROW($1:$19),0),ROW($1:$19))+1,1)*10^ROW($1:$19)/10)</f>
        <v>0</v>
      </c>
      <c r="I1106" t="str">
        <f>feed!I1158</f>
        <v>Standard</v>
      </c>
      <c r="J1106">
        <f>SUMPRODUCT(MID(0&amp;feed!J1158,LARGE(INDEX(ISNUMBER(--MID(feed!J1158,ROW($1:$19),1))*
ROW($1:$19),0),ROW($1:$19))+1,1)*10^ROW($1:$19)/10)</f>
        <v>12</v>
      </c>
      <c r="K1106">
        <f>SUMPRODUCT(MID(0&amp;feed!K1158,LARGE(INDEX(ISNUMBER(--MID(feed!K1158,ROW($1:$19),1))*
ROW($1:$19),0),ROW($1:$19))+1,1)*10^ROW($1:$19)/10)</f>
        <v>2</v>
      </c>
      <c r="L1106">
        <f>SUMPRODUCT(MID(0&amp;feed!L1158,LARGE(INDEX(ISNUMBER(--MID(feed!L1158,ROW($1:$19),1))*
ROW($1:$19),0),ROW($1:$19))+1,1)*10^ROW($1:$19)/10)</f>
        <v>0</v>
      </c>
      <c r="M1106" t="str">
        <f>feed!M1158</f>
        <v>Free Market</v>
      </c>
      <c r="N1106">
        <f>SUMPRODUCT(MID(0&amp;feed!N1158,LARGE(INDEX(ISNUMBER(--MID(feed!N1158,ROW($1:$5),1))*
ROW($1:$5),0),ROW($1:$5))+1,1)*10^ROW($1:$5)/10)</f>
        <v>305</v>
      </c>
      <c r="O1106">
        <f>SUMPRODUCT(MID(0&amp;feed!O1158,LARGE(INDEX(ISNUMBER(--MID(feed!O1158,ROW($1:$5),1))*
ROW($1:$5),0),ROW($1:$5))+1,1)*10^ROW($1:$5)/10)</f>
        <v>0</v>
      </c>
      <c r="P1106" t="str">
        <f>feed!P1158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feed!Q1158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feed!R1158</f>
        <v>Amazonia</v>
      </c>
      <c r="U1106" t="str">
        <f>feed!S1158</f>
        <v>Neutral</v>
      </c>
      <c r="V1106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06" t="str">
        <f>feed!U1158</f>
        <v>http://blocgame.com/stats.php?id=65722</v>
      </c>
      <c r="X1106" s="4">
        <f>SUMPRODUCT(MID(0&amp;feed!V1158,LARGE(INDEX(ISNUMBER(--MID(feed!V1158,ROW($1:$5),1))*
ROW($1:$5),0),ROW($1:$5))+1,1)*10^ROW($1:$5)/10)</f>
        <v>0</v>
      </c>
      <c r="Y1106">
        <f>feed!W1158</f>
        <v>0</v>
      </c>
      <c r="Z1106" s="4">
        <f>V1106-H1106*750-K1106*375-L1106*375</f>
        <v>19250</v>
      </c>
      <c r="AA1106" s="8">
        <f>V1106/N1106</f>
        <v>65.573770491803273</v>
      </c>
      <c r="AB1106" s="4">
        <f>N1106/6</f>
        <v>50.833333333333336</v>
      </c>
      <c r="AC1106" s="4">
        <f>V1106/6</f>
        <v>3333.3333333333335</v>
      </c>
    </row>
    <row r="1107" spans="1:29" hidden="1" x14ac:dyDescent="0.25">
      <c r="A1107" t="str">
        <f>feed!A1239</f>
        <v>Czerz</v>
      </c>
      <c r="B1107" t="str">
        <f>feed!B1239</f>
        <v>Czerz</v>
      </c>
      <c r="C1107">
        <f>feed!C1239</f>
        <v>0</v>
      </c>
      <c r="D1107">
        <f>SUMPRODUCT(MID(0&amp;feed!D1239,LARGE(INDEX(ISNUMBER(--MID(feed!D1239,ROW($1:$19),1))*
ROW($1:$19),0),ROW($1:$19))+1,1)*10^ROW($1:$19)/10)</f>
        <v>5</v>
      </c>
      <c r="E1107">
        <f>SUMPRODUCT(MID(0&amp;feed!E1239,LARGE(INDEX(ISNUMBER(--MID(feed!E1239,ROW($1:$19),1))*
ROW($1:$19),0),ROW($1:$19))+1,1)*10^ROW($1:$19)/10)</f>
        <v>0</v>
      </c>
      <c r="F1107" t="str">
        <f>feed!F1239</f>
        <v>Finest of the 19th century</v>
      </c>
      <c r="G1107" t="str">
        <f>feed!G1239</f>
        <v>Questionable</v>
      </c>
      <c r="H1107">
        <f>SUMPRODUCT(MID(0&amp;feed!H1239,LARGE(INDEX(ISNUMBER(--MID(feed!H1239,ROW($1:$19),1))*
ROW($1:$19),0),ROW($1:$19))+1,1)*10^ROW($1:$19)/10)</f>
        <v>0</v>
      </c>
      <c r="I1107" t="str">
        <f>feed!I1239</f>
        <v>Standard</v>
      </c>
      <c r="J1107">
        <f>SUMPRODUCT(MID(0&amp;feed!J1239,LARGE(INDEX(ISNUMBER(--MID(feed!J1239,ROW($1:$19),1))*
ROW($1:$19),0),ROW($1:$19))+1,1)*10^ROW($1:$19)/10)</f>
        <v>12</v>
      </c>
      <c r="K1107">
        <f>SUMPRODUCT(MID(0&amp;feed!K1239,LARGE(INDEX(ISNUMBER(--MID(feed!K1239,ROW($1:$19),1))*
ROW($1:$19),0),ROW($1:$19))+1,1)*10^ROW($1:$19)/10)</f>
        <v>2</v>
      </c>
      <c r="L1107">
        <f>SUMPRODUCT(MID(0&amp;feed!L1239,LARGE(INDEX(ISNUMBER(--MID(feed!L1239,ROW($1:$19),1))*
ROW($1:$19),0),ROW($1:$19))+1,1)*10^ROW($1:$19)/10)</f>
        <v>0</v>
      </c>
      <c r="M1107" t="str">
        <f>feed!M1239</f>
        <v>Mixed Economy</v>
      </c>
      <c r="N1107">
        <f>SUMPRODUCT(MID(0&amp;feed!N1239,LARGE(INDEX(ISNUMBER(--MID(feed!N1239,ROW($1:$5),1))*
ROW($1:$5),0),ROW($1:$5))+1,1)*10^ROW($1:$5)/10)</f>
        <v>248</v>
      </c>
      <c r="O1107">
        <f>SUMPRODUCT(MID(0&amp;feed!O1239,LARGE(INDEX(ISNUMBER(--MID(feed!O1239,ROW($1:$5),1))*
ROW($1:$5),0),ROW($1:$5))+1,1)*10^ROW($1:$5)/10)</f>
        <v>0</v>
      </c>
      <c r="P1107" t="str">
        <f>feed!P1239</f>
        <v>Untapped</v>
      </c>
      <c r="Q1107">
        <f>IF(P1107=0,40, IF(P1107="Depleted",0, IF(P1107="Near Depletion",10, IF(P1107="Plentiful",70, IF(P1107="Untapped",90,"Error")))))</f>
        <v>90</v>
      </c>
      <c r="R1107" t="str">
        <f>feed!Q1239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feed!R1239</f>
        <v>Egypt</v>
      </c>
      <c r="U1107" t="str">
        <f>feed!S1239</f>
        <v>Neutral</v>
      </c>
      <c r="V1107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16067</v>
      </c>
      <c r="W1107" t="str">
        <f>feed!U1239</f>
        <v>http://blocgame.com/stats.php?id=65648</v>
      </c>
      <c r="X1107" s="4">
        <f>SUMPRODUCT(MID(0&amp;feed!V1239,LARGE(INDEX(ISNUMBER(--MID(feed!V1239,ROW($1:$5),1))*
ROW($1:$5),0),ROW($1:$5))+1,1)*10^ROW($1:$5)/10)</f>
        <v>0</v>
      </c>
      <c r="Y1107">
        <f>feed!W1239</f>
        <v>0</v>
      </c>
      <c r="Z1107" s="4">
        <f>V1107-H1107*750-K1107*375-L1107*375</f>
        <v>15317</v>
      </c>
      <c r="AA1107" s="8">
        <f>V1107/N1107</f>
        <v>64.786290322580641</v>
      </c>
      <c r="AB1107" s="4">
        <f>N1107/6</f>
        <v>41.333333333333336</v>
      </c>
      <c r="AC1107" s="4">
        <f>V1107/6</f>
        <v>2677.8333333333335</v>
      </c>
    </row>
    <row r="1108" spans="1:29" hidden="1" x14ac:dyDescent="0.25">
      <c r="A1108" t="str">
        <f>feed!A1213</f>
        <v>xexexex</v>
      </c>
      <c r="B1108" t="str">
        <f>feed!B1213</f>
        <v>xexpox</v>
      </c>
      <c r="C1108">
        <f>feed!C1213</f>
        <v>0</v>
      </c>
      <c r="D1108">
        <f>SUMPRODUCT(MID(0&amp;feed!D1213,LARGE(INDEX(ISNUMBER(--MID(feed!D1213,ROW($1:$19),1))*
ROW($1:$19),0),ROW($1:$19))+1,1)*10^ROW($1:$19)/10)</f>
        <v>4</v>
      </c>
      <c r="E1108">
        <f>SUMPRODUCT(MID(0&amp;feed!E1213,LARGE(INDEX(ISNUMBER(--MID(feed!E1213,ROW($1:$19),1))*
ROW($1:$19),0),ROW($1:$19))+1,1)*10^ROW($1:$19)/10)</f>
        <v>0</v>
      </c>
      <c r="F1108" t="str">
        <f>feed!F1213</f>
        <v>Finest of the 19th century</v>
      </c>
      <c r="G1108" t="str">
        <f>feed!G1213</f>
        <v>Questionable</v>
      </c>
      <c r="H1108">
        <f>SUMPRODUCT(MID(0&amp;feed!H1213,LARGE(INDEX(ISNUMBER(--MID(feed!H1213,ROW($1:$19),1))*
ROW($1:$19),0),ROW($1:$19))+1,1)*10^ROW($1:$19)/10)</f>
        <v>0</v>
      </c>
      <c r="I1108" t="str">
        <f>feed!I1213</f>
        <v>Undisciplined Rabble</v>
      </c>
      <c r="J1108">
        <f>SUMPRODUCT(MID(0&amp;feed!J1213,LARGE(INDEX(ISNUMBER(--MID(feed!J1213,ROW($1:$19),1))*
ROW($1:$19),0),ROW($1:$19))+1,1)*10^ROW($1:$19)/10)</f>
        <v>12</v>
      </c>
      <c r="K1108">
        <f>SUMPRODUCT(MID(0&amp;feed!K1213,LARGE(INDEX(ISNUMBER(--MID(feed!K1213,ROW($1:$19),1))*
ROW($1:$19),0),ROW($1:$19))+1,1)*10^ROW($1:$19)/10)</f>
        <v>2</v>
      </c>
      <c r="L1108">
        <f>SUMPRODUCT(MID(0&amp;feed!L1213,LARGE(INDEX(ISNUMBER(--MID(feed!L1213,ROW($1:$19),1))*
ROW($1:$19),0),ROW($1:$19))+1,1)*10^ROW($1:$19)/10)</f>
        <v>0</v>
      </c>
      <c r="M1108" t="str">
        <f>feed!M1213</f>
        <v>Central Planning</v>
      </c>
      <c r="N1108">
        <f>SUMPRODUCT(MID(0&amp;feed!N1213,LARGE(INDEX(ISNUMBER(--MID(feed!N1213,ROW($1:$5),1))*
ROW($1:$5),0),ROW($1:$5))+1,1)*10^ROW($1:$5)/10)</f>
        <v>279</v>
      </c>
      <c r="O1108">
        <f>SUMPRODUCT(MID(0&amp;feed!O1213,LARGE(INDEX(ISNUMBER(--MID(feed!O1213,ROW($1:$5),1))*
ROW($1:$5),0),ROW($1:$5))+1,1)*10^ROW($1:$5)/10)</f>
        <v>0</v>
      </c>
      <c r="P1108" t="str">
        <f>feed!P1213</f>
        <v>Untapped</v>
      </c>
      <c r="Q1108">
        <f>IF(P1108=0,40, IF(P1108="Depleted",0, IF(P1108="Near Depletion",10, IF(P1108="Plentiful",70, IF(P1108="Untapped",90,"Error")))))</f>
        <v>90</v>
      </c>
      <c r="R1108" t="str">
        <f>feed!Q1213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feed!R1213</f>
        <v>The Subcontinent</v>
      </c>
      <c r="U1108" t="str">
        <f>feed!S1213</f>
        <v>Neutral</v>
      </c>
      <c r="V1108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17947</v>
      </c>
      <c r="W1108" t="str">
        <f>feed!U1213</f>
        <v>http://blocgame.com/stats.php?id=65378</v>
      </c>
      <c r="X1108" s="4">
        <f>SUMPRODUCT(MID(0&amp;feed!V1213,LARGE(INDEX(ISNUMBER(--MID(feed!V1213,ROW($1:$5),1))*
ROW($1:$5),0),ROW($1:$5))+1,1)*10^ROW($1:$5)/10)</f>
        <v>0</v>
      </c>
      <c r="Y1108">
        <f>feed!W1213</f>
        <v>0</v>
      </c>
      <c r="Z1108" s="4">
        <f>V1108-H1108*750-K1108*375-L1108*375</f>
        <v>17197</v>
      </c>
      <c r="AA1108" s="8">
        <f>V1108/N1108</f>
        <v>64.326164874551978</v>
      </c>
      <c r="AB1108" s="4">
        <f>N1108/6</f>
        <v>46.5</v>
      </c>
      <c r="AC1108" s="4">
        <f>V1108/6</f>
        <v>2991.1666666666665</v>
      </c>
    </row>
    <row r="1109" spans="1:29" hidden="1" x14ac:dyDescent="0.25">
      <c r="A1109" t="str">
        <f>feed!A1230</f>
        <v>Tampf</v>
      </c>
      <c r="B1109" t="str">
        <f>feed!B1230</f>
        <v>dglixxxy</v>
      </c>
      <c r="C1109">
        <f>feed!C1230</f>
        <v>0</v>
      </c>
      <c r="D1109">
        <f>SUMPRODUCT(MID(0&amp;feed!D1230,LARGE(INDEX(ISNUMBER(--MID(feed!D1230,ROW($1:$19),1))*
ROW($1:$19),0),ROW($1:$19))+1,1)*10^ROW($1:$19)/10)</f>
        <v>5</v>
      </c>
      <c r="E1109">
        <f>SUMPRODUCT(MID(0&amp;feed!E1230,LARGE(INDEX(ISNUMBER(--MID(feed!E1230,ROW($1:$19),1))*
ROW($1:$19),0),ROW($1:$19))+1,1)*10^ROW($1:$19)/10)</f>
        <v>0</v>
      </c>
      <c r="F1109" t="str">
        <f>feed!F1230</f>
        <v>Finest of the 19th century</v>
      </c>
      <c r="G1109" t="str">
        <f>feed!G1230</f>
        <v>Questionable</v>
      </c>
      <c r="H1109">
        <f>SUMPRODUCT(MID(0&amp;feed!H1230,LARGE(INDEX(ISNUMBER(--MID(feed!H1230,ROW($1:$19),1))*
ROW($1:$19),0),ROW($1:$19))+1,1)*10^ROW($1:$19)/10)</f>
        <v>0</v>
      </c>
      <c r="I1109" t="str">
        <f>feed!I1230</f>
        <v>Standard</v>
      </c>
      <c r="J1109">
        <f>SUMPRODUCT(MID(0&amp;feed!J1230,LARGE(INDEX(ISNUMBER(--MID(feed!J1230,ROW($1:$19),1))*
ROW($1:$19),0),ROW($1:$19))+1,1)*10^ROW($1:$19)/10)</f>
        <v>12</v>
      </c>
      <c r="K1109">
        <f>SUMPRODUCT(MID(0&amp;feed!K1230,LARGE(INDEX(ISNUMBER(--MID(feed!K1230,ROW($1:$19),1))*
ROW($1:$19),0),ROW($1:$19))+1,1)*10^ROW($1:$19)/10)</f>
        <v>2</v>
      </c>
      <c r="L1109">
        <f>SUMPRODUCT(MID(0&amp;feed!L1230,LARGE(INDEX(ISNUMBER(--MID(feed!L1230,ROW($1:$19),1))*
ROW($1:$19),0),ROW($1:$19))+1,1)*10^ROW($1:$19)/10)</f>
        <v>0</v>
      </c>
      <c r="M1109" t="str">
        <f>feed!M1230</f>
        <v>Mixed Economy</v>
      </c>
      <c r="N1109">
        <f>SUMPRODUCT(MID(0&amp;feed!N1230,LARGE(INDEX(ISNUMBER(--MID(feed!N1230,ROW($1:$5),1))*
ROW($1:$5),0),ROW($1:$5))+1,1)*10^ROW($1:$5)/10)</f>
        <v>253</v>
      </c>
      <c r="O1109">
        <f>SUMPRODUCT(MID(0&amp;feed!O1230,LARGE(INDEX(ISNUMBER(--MID(feed!O1230,ROW($1:$5),1))*
ROW($1:$5),0),ROW($1:$5))+1,1)*10^ROW($1:$5)/10)</f>
        <v>0</v>
      </c>
      <c r="P1109" t="str">
        <f>feed!P1230</f>
        <v>Untapped</v>
      </c>
      <c r="Q1109">
        <f>IF(P1109=0,40, IF(P1109="Depleted",0, IF(P1109="Near Depletion",10, IF(P1109="Plentiful",70, IF(P1109="Untapped",90,"Error")))))</f>
        <v>90</v>
      </c>
      <c r="R1109" t="str">
        <f>feed!Q1230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feed!R1230</f>
        <v>Atlas</v>
      </c>
      <c r="U1109" t="str">
        <f>feed!S1230</f>
        <v>Neutral</v>
      </c>
      <c r="V1109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16067</v>
      </c>
      <c r="W1109" t="str">
        <f>feed!U1230</f>
        <v>http://blocgame.com/stats.php?id=65631</v>
      </c>
      <c r="X1109" s="4">
        <f>SUMPRODUCT(MID(0&amp;feed!V1230,LARGE(INDEX(ISNUMBER(--MID(feed!V1230,ROW($1:$5),1))*
ROW($1:$5),0),ROW($1:$5))+1,1)*10^ROW($1:$5)/10)</f>
        <v>0</v>
      </c>
      <c r="Y1109">
        <f>feed!W1230</f>
        <v>0</v>
      </c>
      <c r="Z1109" s="4">
        <f>V1109-H1109*750-K1109*375-L1109*375</f>
        <v>15317</v>
      </c>
      <c r="AA1109" s="8">
        <f>V1109/N1109</f>
        <v>63.505928853754938</v>
      </c>
      <c r="AB1109" s="4">
        <f>N1109/6</f>
        <v>42.166666666666664</v>
      </c>
      <c r="AC1109" s="4">
        <f>V1109/6</f>
        <v>2677.8333333333335</v>
      </c>
    </row>
    <row r="1110" spans="1:29" hidden="1" x14ac:dyDescent="0.25">
      <c r="A1110" t="str">
        <f>feed!A770</f>
        <v>Well Bad</v>
      </c>
      <c r="B1110" t="str">
        <f>feed!B770</f>
        <v>nogoodnastynegro</v>
      </c>
      <c r="C1110" t="str">
        <f>feed!C770</f>
        <v>The Order</v>
      </c>
      <c r="D1110">
        <f>SUMPRODUCT(MID(0&amp;feed!D770,LARGE(INDEX(ISNUMBER(--MID(feed!D770,ROW($1:$19),1))*
ROW($1:$19),0),ROW($1:$19))+1,1)*10^ROW($1:$19)/10)</f>
        <v>52</v>
      </c>
      <c r="E1110">
        <f>SUMPRODUCT(MID(0&amp;feed!E770,LARGE(INDEX(ISNUMBER(--MID(feed!E770,ROW($1:$19),1))*
ROW($1:$19),0),ROW($1:$19))+1,1)*10^ROW($1:$19)/10)</f>
        <v>0</v>
      </c>
      <c r="F1110" t="str">
        <f>feed!F770</f>
        <v>First World War surplus</v>
      </c>
      <c r="G1110" t="str">
        <f>feed!G770</f>
        <v>Isolated</v>
      </c>
      <c r="H1110">
        <f>SUMPRODUCT(MID(0&amp;feed!H770,LARGE(INDEX(ISNUMBER(--MID(feed!H770,ROW($1:$19),1))*
ROW($1:$19),0),ROW($1:$19))+1,1)*10^ROW($1:$19)/10)</f>
        <v>0</v>
      </c>
      <c r="I1110" t="str">
        <f>feed!I770</f>
        <v>Standard</v>
      </c>
      <c r="J1110">
        <f>SUMPRODUCT(MID(0&amp;feed!J770,LARGE(INDEX(ISNUMBER(--MID(feed!J770,ROW($1:$19),1))*
ROW($1:$19),0),ROW($1:$19))+1,1)*10^ROW($1:$19)/10)</f>
        <v>12</v>
      </c>
      <c r="K1110">
        <f>SUMPRODUCT(MID(0&amp;feed!K770,LARGE(INDEX(ISNUMBER(--MID(feed!K770,ROW($1:$19),1))*
ROW($1:$19),0),ROW($1:$19))+1,1)*10^ROW($1:$19)/10)</f>
        <v>9</v>
      </c>
      <c r="L1110">
        <f>SUMPRODUCT(MID(0&amp;feed!L770,LARGE(INDEX(ISNUMBER(--MID(feed!L770,ROW($1:$19),1))*
ROW($1:$19),0),ROW($1:$19))+1,1)*10^ROW($1:$19)/10)</f>
        <v>7</v>
      </c>
      <c r="M1110" t="str">
        <f>feed!M770</f>
        <v>Mixed Economy</v>
      </c>
      <c r="N1110">
        <f>SUMPRODUCT(MID(0&amp;feed!N770,LARGE(INDEX(ISNUMBER(--MID(feed!N770,ROW($1:$5),1))*
ROW($1:$5),0),ROW($1:$5))+1,1)*10^ROW($1:$5)/10)</f>
        <v>658</v>
      </c>
      <c r="O1110">
        <f>SUMPRODUCT(MID(0&amp;feed!O770,LARGE(INDEX(ISNUMBER(--MID(feed!O770,ROW($1:$5),1))*
ROW($1:$5),0),ROW($1:$5))+1,1)*10^ROW($1:$5)/10)</f>
        <v>342</v>
      </c>
      <c r="P1110" t="str">
        <f>feed!P770</f>
        <v>Untapped</v>
      </c>
      <c r="Q1110">
        <f>IF(P1110=0,40, IF(P1110="Depleted",0, IF(P1110="Near Depletion",10, IF(P1110="Plentiful",70, IF(P1110="Untapped",90,"Error")))))</f>
        <v>90</v>
      </c>
      <c r="R1110" t="str">
        <f>feed!Q770</f>
        <v>Large</v>
      </c>
      <c r="S1110">
        <f>IF(R1110="None",0, IF(R1110="Meagre",1.5, IF(R1110="Small",3, IF(R1110="Mediocre",4.5, IF(R1110="Somewhat Large",6, IF(R1110="Large",7.5, IF(R1110="Powerful",9, IF(R1110="Very Powerful",10,"Error"))))))))</f>
        <v>7.5</v>
      </c>
      <c r="T1110" t="str">
        <f>feed!R770</f>
        <v>East Africa</v>
      </c>
      <c r="U1110" t="str">
        <f>feed!S770</f>
        <v>Neutral</v>
      </c>
      <c r="V111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41394</v>
      </c>
      <c r="W1110" t="str">
        <f>feed!U770</f>
        <v>http://blocgame.com/stats.php?id=65032</v>
      </c>
      <c r="X1110" s="4">
        <f>SUMPRODUCT(MID(0&amp;feed!V770,LARGE(INDEX(ISNUMBER(--MID(feed!V770,ROW($1:$5),1))*
ROW($1:$5),0),ROW($1:$5))+1,1)*10^ROW($1:$5)/10)</f>
        <v>0</v>
      </c>
      <c r="Y1110">
        <f>feed!W770</f>
        <v>0</v>
      </c>
      <c r="Z1110" s="4">
        <f>V1110-H1110*750-K1110*375-L1110*375</f>
        <v>35394</v>
      </c>
      <c r="AA1110" s="8">
        <f>V1110/N1110</f>
        <v>62.908814589665653</v>
      </c>
      <c r="AB1110" s="4">
        <f>N1110/6</f>
        <v>109.66666666666667</v>
      </c>
      <c r="AC1110" s="4">
        <f>V1110/6</f>
        <v>6899</v>
      </c>
    </row>
    <row r="1111" spans="1:29" hidden="1" x14ac:dyDescent="0.25">
      <c r="A1111" t="str">
        <f>feed!A1098</f>
        <v>moondontexist</v>
      </c>
      <c r="B1111" t="str">
        <f>feed!B1098</f>
        <v>wickywickywicked</v>
      </c>
      <c r="C1111">
        <f>feed!C1098</f>
        <v>0</v>
      </c>
      <c r="D1111">
        <f>SUMPRODUCT(MID(0&amp;feed!D1098,LARGE(INDEX(ISNUMBER(--MID(feed!D1098,ROW($1:$19),1))*
ROW($1:$19),0),ROW($1:$19))+1,1)*10^ROW($1:$19)/10)</f>
        <v>16</v>
      </c>
      <c r="E1111">
        <f>SUMPRODUCT(MID(0&amp;feed!E1098,LARGE(INDEX(ISNUMBER(--MID(feed!E1098,ROW($1:$19),1))*
ROW($1:$19),0),ROW($1:$19))+1,1)*10^ROW($1:$19)/10)</f>
        <v>0</v>
      </c>
      <c r="F1111" t="str">
        <f>feed!F1098</f>
        <v>Finest of the 19th century</v>
      </c>
      <c r="G1111" t="str">
        <f>feed!G1098</f>
        <v>Questionable</v>
      </c>
      <c r="H1111">
        <f>SUMPRODUCT(MID(0&amp;feed!H1098,LARGE(INDEX(ISNUMBER(--MID(feed!H1098,ROW($1:$19),1))*
ROW($1:$19),0),ROW($1:$19))+1,1)*10^ROW($1:$19)/10)</f>
        <v>0</v>
      </c>
      <c r="I1111" t="str">
        <f>feed!I1098</f>
        <v>Undisciplined Rabble</v>
      </c>
      <c r="J1111">
        <f>SUMPRODUCT(MID(0&amp;feed!J1098,LARGE(INDEX(ISNUMBER(--MID(feed!J1098,ROW($1:$19),1))*
ROW($1:$19),0),ROW($1:$19))+1,1)*10^ROW($1:$19)/10)</f>
        <v>12</v>
      </c>
      <c r="K1111">
        <f>SUMPRODUCT(MID(0&amp;feed!K1098,LARGE(INDEX(ISNUMBER(--MID(feed!K1098,ROW($1:$19),1))*
ROW($1:$19),0),ROW($1:$19))+1,1)*10^ROW($1:$19)/10)</f>
        <v>2</v>
      </c>
      <c r="L1111">
        <f>SUMPRODUCT(MID(0&amp;feed!L1098,LARGE(INDEX(ISNUMBER(--MID(feed!L1098,ROW($1:$19),1))*
ROW($1:$19),0),ROW($1:$19))+1,1)*10^ROW($1:$19)/10)</f>
        <v>1</v>
      </c>
      <c r="M1111" t="str">
        <f>feed!M1098</f>
        <v>Mixed Economy</v>
      </c>
      <c r="N1111">
        <f>SUMPRODUCT(MID(0&amp;feed!N1098,LARGE(INDEX(ISNUMBER(--MID(feed!N1098,ROW($1:$5),1))*
ROW($1:$5),0),ROW($1:$5))+1,1)*10^ROW($1:$5)/10)</f>
        <v>319</v>
      </c>
      <c r="O1111">
        <f>SUMPRODUCT(MID(0&amp;feed!O1098,LARGE(INDEX(ISNUMBER(--MID(feed!O1098,ROW($1:$5),1))*
ROW($1:$5),0),ROW($1:$5))+1,1)*10^ROW($1:$5)/10)</f>
        <v>1</v>
      </c>
      <c r="P1111" t="str">
        <f>feed!P1098</f>
        <v>Untapped</v>
      </c>
      <c r="Q1111">
        <f>IF(P1111=0,40, IF(P1111="Depleted",0, IF(P1111="Near Depletion",10, IF(P1111="Plentiful",70, IF(P1111="Untapped",90,"Error")))))</f>
        <v>90</v>
      </c>
      <c r="R1111" t="str">
        <f>feed!Q1098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feed!R1098</f>
        <v>East Africa</v>
      </c>
      <c r="U1111" t="str">
        <f>feed!S1098</f>
        <v>Neutral</v>
      </c>
      <c r="V1111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1111" t="str">
        <f>feed!U1098</f>
        <v>http://blocgame.com/stats.php?id=65628</v>
      </c>
      <c r="X1111" s="4">
        <f>SUMPRODUCT(MID(0&amp;feed!V1098,LARGE(INDEX(ISNUMBER(--MID(feed!V1098,ROW($1:$5),1))*
ROW($1:$5),0),ROW($1:$5))+1,1)*10^ROW($1:$5)/10)</f>
        <v>0</v>
      </c>
      <c r="Y1111">
        <f>feed!W1098</f>
        <v>0</v>
      </c>
      <c r="Z1111" s="4">
        <f>V1111-H1111*750-K1111*375-L1111*375</f>
        <v>18575</v>
      </c>
      <c r="AA1111" s="8">
        <f>V1111/N1111</f>
        <v>61.755485893416925</v>
      </c>
      <c r="AB1111" s="4">
        <f>N1111/6</f>
        <v>53.166666666666664</v>
      </c>
      <c r="AC1111" s="4">
        <f>V1111/6</f>
        <v>3283.3333333333335</v>
      </c>
    </row>
    <row r="1112" spans="1:29" hidden="1" x14ac:dyDescent="0.25">
      <c r="A1112" t="str">
        <f>feed!A982</f>
        <v>McDuck</v>
      </c>
      <c r="B1112" t="str">
        <f>feed!B982</f>
        <v>7dast</v>
      </c>
      <c r="C1112">
        <f>feed!C982</f>
        <v>0</v>
      </c>
      <c r="D1112">
        <f>SUMPRODUCT(MID(0&amp;feed!D982,LARGE(INDEX(ISNUMBER(--MID(feed!D982,ROW($1:$19),1))*
ROW($1:$19),0),ROW($1:$19))+1,1)*10^ROW($1:$19)/10)</f>
        <v>20</v>
      </c>
      <c r="E1112">
        <f>SUMPRODUCT(MID(0&amp;feed!E982,LARGE(INDEX(ISNUMBER(--MID(feed!E982,ROW($1:$19),1))*
ROW($1:$19),0),ROW($1:$19))+1,1)*10^ROW($1:$19)/10)</f>
        <v>0</v>
      </c>
      <c r="F1112" t="str">
        <f>feed!F982</f>
        <v>Finest of the 19th century</v>
      </c>
      <c r="G1112" t="str">
        <f>feed!G982</f>
        <v>Isolated</v>
      </c>
      <c r="H1112">
        <f>SUMPRODUCT(MID(0&amp;feed!H982,LARGE(INDEX(ISNUMBER(--MID(feed!H982,ROW($1:$19),1))*
ROW($1:$19),0),ROW($1:$19))+1,1)*10^ROW($1:$19)/10)</f>
        <v>0</v>
      </c>
      <c r="I1112" t="str">
        <f>feed!I982</f>
        <v>Good</v>
      </c>
      <c r="J1112">
        <f>SUMPRODUCT(MID(0&amp;feed!J982,LARGE(INDEX(ISNUMBER(--MID(feed!J982,ROW($1:$19),1))*
ROW($1:$19),0),ROW($1:$19))+1,1)*10^ROW($1:$19)/10)</f>
        <v>12</v>
      </c>
      <c r="K1112">
        <f>SUMPRODUCT(MID(0&amp;feed!K982,LARGE(INDEX(ISNUMBER(--MID(feed!K982,ROW($1:$19),1))*
ROW($1:$19),0),ROW($1:$19))+1,1)*10^ROW($1:$19)/10)</f>
        <v>3</v>
      </c>
      <c r="L1112">
        <f>SUMPRODUCT(MID(0&amp;feed!L982,LARGE(INDEX(ISNUMBER(--MID(feed!L982,ROW($1:$19),1))*
ROW($1:$19),0),ROW($1:$19))+1,1)*10^ROW($1:$19)/10)</f>
        <v>0</v>
      </c>
      <c r="M1112" t="str">
        <f>feed!M982</f>
        <v>Central Planning</v>
      </c>
      <c r="N1112">
        <f>SUMPRODUCT(MID(0&amp;feed!N982,LARGE(INDEX(ISNUMBER(--MID(feed!N982,ROW($1:$5),1))*
ROW($1:$5),0),ROW($1:$5))+1,1)*10^ROW($1:$5)/10)</f>
        <v>372</v>
      </c>
      <c r="O1112">
        <f>SUMPRODUCT(MID(0&amp;feed!O982,LARGE(INDEX(ISNUMBER(--MID(feed!O982,ROW($1:$5),1))*
ROW($1:$5),0),ROW($1:$5))+1,1)*10^ROW($1:$5)/10)</f>
        <v>0</v>
      </c>
      <c r="P1112" t="str">
        <f>feed!P982</f>
        <v>Untapped</v>
      </c>
      <c r="Q1112">
        <f>IF(P1112=0,40, IF(P1112="Depleted",0, IF(P1112="Near Depletion",10, IF(P1112="Plentiful",70, IF(P1112="Untapped",90,"Error")))))</f>
        <v>90</v>
      </c>
      <c r="R1112" t="str">
        <f>feed!Q982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feed!R982</f>
        <v>Congo</v>
      </c>
      <c r="U1112" t="str">
        <f>feed!S982</f>
        <v>Soviet Union</v>
      </c>
      <c r="V111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22098</v>
      </c>
      <c r="W1112" t="str">
        <f>feed!U982</f>
        <v>http://blocgame.com/stats.php?id=65721</v>
      </c>
      <c r="X1112" s="4">
        <f>SUMPRODUCT(MID(0&amp;feed!V982,LARGE(INDEX(ISNUMBER(--MID(feed!V982,ROW($1:$5),1))*
ROW($1:$5),0),ROW($1:$5))+1,1)*10^ROW($1:$5)/10)</f>
        <v>0</v>
      </c>
      <c r="Y1112">
        <f>feed!W982</f>
        <v>0</v>
      </c>
      <c r="Z1112" s="4">
        <f>V1112-H1112*750-K1112*375-L1112*375</f>
        <v>20973</v>
      </c>
      <c r="AA1112" s="8">
        <f>V1112/N1112</f>
        <v>59.403225806451616</v>
      </c>
      <c r="AB1112" s="4">
        <f>N1112/6</f>
        <v>62</v>
      </c>
      <c r="AC1112" s="4">
        <f>V1112/6</f>
        <v>3683</v>
      </c>
    </row>
    <row r="1113" spans="1:29" hidden="1" x14ac:dyDescent="0.25">
      <c r="A1113" t="str">
        <f>feed!A1219</f>
        <v>Urena</v>
      </c>
      <c r="B1113" t="str">
        <f>feed!B1219</f>
        <v>Ablam</v>
      </c>
      <c r="C1113">
        <f>feed!C1219</f>
        <v>0</v>
      </c>
      <c r="D1113">
        <f>SUMPRODUCT(MID(0&amp;feed!D1219,LARGE(INDEX(ISNUMBER(--MID(feed!D1219,ROW($1:$19),1))*
ROW($1:$19),0),ROW($1:$19))+1,1)*10^ROW($1:$19)/10)</f>
        <v>4</v>
      </c>
      <c r="E1113">
        <f>SUMPRODUCT(MID(0&amp;feed!E1219,LARGE(INDEX(ISNUMBER(--MID(feed!E1219,ROW($1:$19),1))*
ROW($1:$19),0),ROW($1:$19))+1,1)*10^ROW($1:$19)/10)</f>
        <v>0</v>
      </c>
      <c r="F1113" t="str">
        <f>feed!F1219</f>
        <v>Finest of the 19th century</v>
      </c>
      <c r="G1113" t="str">
        <f>feed!G1219</f>
        <v>Questionable</v>
      </c>
      <c r="H1113">
        <f>SUMPRODUCT(MID(0&amp;feed!H1219,LARGE(INDEX(ISNUMBER(--MID(feed!H1219,ROW($1:$19),1))*
ROW($1:$19),0),ROW($1:$19))+1,1)*10^ROW($1:$19)/10)</f>
        <v>0</v>
      </c>
      <c r="I1113" t="str">
        <f>feed!I1219</f>
        <v>Poor</v>
      </c>
      <c r="J1113">
        <f>SUMPRODUCT(MID(0&amp;feed!J1219,LARGE(INDEX(ISNUMBER(--MID(feed!J1219,ROW($1:$19),1))*
ROW($1:$19),0),ROW($1:$19))+1,1)*10^ROW($1:$19)/10)</f>
        <v>12</v>
      </c>
      <c r="K1113">
        <f>SUMPRODUCT(MID(0&amp;feed!K1219,LARGE(INDEX(ISNUMBER(--MID(feed!K1219,ROW($1:$19),1))*
ROW($1:$19),0),ROW($1:$19))+1,1)*10^ROW($1:$19)/10)</f>
        <v>2</v>
      </c>
      <c r="L1113">
        <f>SUMPRODUCT(MID(0&amp;feed!L1219,LARGE(INDEX(ISNUMBER(--MID(feed!L1219,ROW($1:$19),1))*
ROW($1:$19),0),ROW($1:$19))+1,1)*10^ROW($1:$19)/10)</f>
        <v>0</v>
      </c>
      <c r="M1113" t="str">
        <f>feed!M1219</f>
        <v>Mixed Economy</v>
      </c>
      <c r="N1113">
        <f>SUMPRODUCT(MID(0&amp;feed!N1219,LARGE(INDEX(ISNUMBER(--MID(feed!N1219,ROW($1:$5),1))*
ROW($1:$5),0),ROW($1:$5))+1,1)*10^ROW($1:$5)/10)</f>
        <v>266</v>
      </c>
      <c r="O1113">
        <f>SUMPRODUCT(MID(0&amp;feed!O1219,LARGE(INDEX(ISNUMBER(--MID(feed!O1219,ROW($1:$5),1))*
ROW($1:$5),0),ROW($1:$5))+1,1)*10^ROW($1:$5)/10)</f>
        <v>0</v>
      </c>
      <c r="P1113" t="str">
        <f>feed!P1219</f>
        <v>Untapped</v>
      </c>
      <c r="Q1113">
        <f>IF(P1113=0,40, IF(P1113="Depleted",0, IF(P1113="Near Depletion",10, IF(P1113="Plentiful",70, IF(P1113="Untapped",90,"Error")))))</f>
        <v>90</v>
      </c>
      <c r="R1113" t="str">
        <f>feed!Q1219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feed!R1219</f>
        <v>Southern Cone</v>
      </c>
      <c r="U1113" t="str">
        <f>feed!S1219</f>
        <v>Neutral</v>
      </c>
      <c r="V1113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15767</v>
      </c>
      <c r="W1113" t="str">
        <f>feed!U1219</f>
        <v>http://blocgame.com/stats.php?id=65526</v>
      </c>
      <c r="X1113" s="4">
        <f>SUMPRODUCT(MID(0&amp;feed!V1219,LARGE(INDEX(ISNUMBER(--MID(feed!V1219,ROW($1:$5),1))*
ROW($1:$5),0),ROW($1:$5))+1,1)*10^ROW($1:$5)/10)</f>
        <v>0</v>
      </c>
      <c r="Y1113">
        <f>feed!W1219</f>
        <v>0</v>
      </c>
      <c r="Z1113" s="4">
        <f>V1113-H1113*750-K1113*375-L1113*375</f>
        <v>15017</v>
      </c>
      <c r="AA1113" s="8">
        <f>V1113/N1113</f>
        <v>59.274436090225564</v>
      </c>
      <c r="AB1113" s="4">
        <f>N1113/6</f>
        <v>44.333333333333336</v>
      </c>
      <c r="AC1113" s="4">
        <f>V1113/6</f>
        <v>2627.8333333333335</v>
      </c>
    </row>
    <row r="1114" spans="1:29" hidden="1" x14ac:dyDescent="0.25">
      <c r="A1114" t="str">
        <f>feed!A1019</f>
        <v>Heremon</v>
      </c>
      <c r="B1114" t="str">
        <f>feed!B1019</f>
        <v>Kushala</v>
      </c>
      <c r="C1114">
        <f>feed!C1019</f>
        <v>0</v>
      </c>
      <c r="D1114">
        <f>SUMPRODUCT(MID(0&amp;feed!D1019,LARGE(INDEX(ISNUMBER(--MID(feed!D1019,ROW($1:$19),1))*
ROW($1:$19),0),ROW($1:$19))+1,1)*10^ROW($1:$19)/10)</f>
        <v>2</v>
      </c>
      <c r="E1114">
        <f>SUMPRODUCT(MID(0&amp;feed!E1019,LARGE(INDEX(ISNUMBER(--MID(feed!E1019,ROW($1:$19),1))*
ROW($1:$19),0),ROW($1:$19))+1,1)*10^ROW($1:$19)/10)</f>
        <v>0</v>
      </c>
      <c r="F1114" t="str">
        <f>feed!F1019</f>
        <v>First World War surplus</v>
      </c>
      <c r="G1114" t="str">
        <f>feed!G1019</f>
        <v>Questionable</v>
      </c>
      <c r="H1114">
        <f>SUMPRODUCT(MID(0&amp;feed!H1019,LARGE(INDEX(ISNUMBER(--MID(feed!H1019,ROW($1:$19),1))*
ROW($1:$19),0),ROW($1:$19))+1,1)*10^ROW($1:$19)/10)</f>
        <v>0</v>
      </c>
      <c r="I1114" t="str">
        <f>feed!I1019</f>
        <v>Good</v>
      </c>
      <c r="J1114">
        <f>SUMPRODUCT(MID(0&amp;feed!J1019,LARGE(INDEX(ISNUMBER(--MID(feed!J1019,ROW($1:$19),1))*
ROW($1:$19),0),ROW($1:$19))+1,1)*10^ROW($1:$19)/10)</f>
        <v>12</v>
      </c>
      <c r="K1114">
        <f>SUMPRODUCT(MID(0&amp;feed!K1019,LARGE(INDEX(ISNUMBER(--MID(feed!K1019,ROW($1:$19),1))*
ROW($1:$19),0),ROW($1:$19))+1,1)*10^ROW($1:$19)/10)</f>
        <v>4</v>
      </c>
      <c r="L1114">
        <f>SUMPRODUCT(MID(0&amp;feed!L1019,LARGE(INDEX(ISNUMBER(--MID(feed!L1019,ROW($1:$19),1))*
ROW($1:$19),0),ROW($1:$19))+1,1)*10^ROW($1:$19)/10)</f>
        <v>0</v>
      </c>
      <c r="M1114" t="str">
        <f>feed!M1019</f>
        <v>Mixed Economy</v>
      </c>
      <c r="N1114">
        <f>SUMPRODUCT(MID(0&amp;feed!N1019,LARGE(INDEX(ISNUMBER(--MID(feed!N1019,ROW($1:$5),1))*
ROW($1:$5),0),ROW($1:$5))+1,1)*10^ROW($1:$5)/10)</f>
        <v>350</v>
      </c>
      <c r="O1114">
        <f>SUMPRODUCT(MID(0&amp;feed!O1019,LARGE(INDEX(ISNUMBER(--MID(feed!O1019,ROW($1:$5),1))*
ROW($1:$5),0),ROW($1:$5))+1,1)*10^ROW($1:$5)/10)</f>
        <v>0</v>
      </c>
      <c r="P1114" t="str">
        <f>feed!P1019</f>
        <v>Untapped</v>
      </c>
      <c r="Q1114">
        <f>IF(P1114=0,40, IF(P1114="Depleted",0, IF(P1114="Near Depletion",10, IF(P1114="Plentiful",70, IF(P1114="Untapped",90,"Error")))))</f>
        <v>90</v>
      </c>
      <c r="R1114" t="str">
        <f>feed!Q1019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feed!R1019</f>
        <v>East Indies</v>
      </c>
      <c r="U1114" t="str">
        <f>feed!S1019</f>
        <v>Neutral</v>
      </c>
      <c r="V1114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20568</v>
      </c>
      <c r="W1114" t="str">
        <f>feed!U1019</f>
        <v>http://blocgame.com/stats.php?id=65298</v>
      </c>
      <c r="X1114" s="4">
        <f>SUMPRODUCT(MID(0&amp;feed!V1019,LARGE(INDEX(ISNUMBER(--MID(feed!V1019,ROW($1:$5),1))*
ROW($1:$5),0),ROW($1:$5))+1,1)*10^ROW($1:$5)/10)</f>
        <v>0</v>
      </c>
      <c r="Y1114">
        <f>feed!W1019</f>
        <v>0</v>
      </c>
      <c r="Z1114" s="4">
        <f>V1114-H1114*750-K1114*375-L1114*375</f>
        <v>19068</v>
      </c>
      <c r="AA1114" s="8">
        <f>V1114/N1114</f>
        <v>58.765714285714289</v>
      </c>
      <c r="AB1114" s="4">
        <f>N1114/6</f>
        <v>58.333333333333336</v>
      </c>
      <c r="AC1114" s="4">
        <f>V1114/6</f>
        <v>3428</v>
      </c>
    </row>
    <row r="1115" spans="1:29" hidden="1" x14ac:dyDescent="0.25">
      <c r="A1115" t="str">
        <f>feed!A926</f>
        <v>Mooncrickets</v>
      </c>
      <c r="B1115" t="str">
        <f>feed!B926</f>
        <v>Some Spook</v>
      </c>
      <c r="C1115" t="str">
        <f>feed!C926</f>
        <v>Socialist Arab Union</v>
      </c>
      <c r="D1115">
        <f>SUMPRODUCT(MID(0&amp;feed!D926,LARGE(INDEX(ISNUMBER(--MID(feed!D926,ROW($1:$19),1))*
ROW($1:$19),0),ROW($1:$19))+1,1)*10^ROW($1:$19)/10)</f>
        <v>4</v>
      </c>
      <c r="E1115">
        <f>SUMPRODUCT(MID(0&amp;feed!E926,LARGE(INDEX(ISNUMBER(--MID(feed!E926,ROW($1:$19),1))*
ROW($1:$19),0),ROW($1:$19))+1,1)*10^ROW($1:$19)/10)</f>
        <v>0</v>
      </c>
      <c r="F1115" t="str">
        <f>feed!F926</f>
        <v>First World War surplus</v>
      </c>
      <c r="G1115" t="str">
        <f>feed!G926</f>
        <v>Normal</v>
      </c>
      <c r="H1115">
        <f>SUMPRODUCT(MID(0&amp;feed!H926,LARGE(INDEX(ISNUMBER(--MID(feed!H926,ROW($1:$19),1))*
ROW($1:$19),0),ROW($1:$19))+1,1)*10^ROW($1:$19)/10)</f>
        <v>0</v>
      </c>
      <c r="I1115" t="str">
        <f>feed!I926</f>
        <v>Undisciplined Rabble</v>
      </c>
      <c r="J1115">
        <f>SUMPRODUCT(MID(0&amp;feed!J926,LARGE(INDEX(ISNUMBER(--MID(feed!J926,ROW($1:$19),1))*
ROW($1:$19),0),ROW($1:$19))+1,1)*10^ROW($1:$19)/10)</f>
        <v>12</v>
      </c>
      <c r="K1115">
        <f>SUMPRODUCT(MID(0&amp;feed!K926,LARGE(INDEX(ISNUMBER(--MID(feed!K926,ROW($1:$19),1))*
ROW($1:$19),0),ROW($1:$19))+1,1)*10^ROW($1:$19)/10)</f>
        <v>6</v>
      </c>
      <c r="L1115">
        <f>SUMPRODUCT(MID(0&amp;feed!L926,LARGE(INDEX(ISNUMBER(--MID(feed!L926,ROW($1:$19),1))*
ROW($1:$19),0),ROW($1:$19))+1,1)*10^ROW($1:$19)/10)</f>
        <v>3</v>
      </c>
      <c r="M1115" t="str">
        <f>feed!M926</f>
        <v>Mixed Economy</v>
      </c>
      <c r="N1115">
        <f>SUMPRODUCT(MID(0&amp;feed!N926,LARGE(INDEX(ISNUMBER(--MID(feed!N926,ROW($1:$5),1))*
ROW($1:$5),0),ROW($1:$5))+1,1)*10^ROW($1:$5)/10)</f>
        <v>425</v>
      </c>
      <c r="O1115">
        <f>SUMPRODUCT(MID(0&amp;feed!O926,LARGE(INDEX(ISNUMBER(--MID(feed!O926,ROW($1:$5),1))*
ROW($1:$5),0),ROW($1:$5))+1,1)*10^ROW($1:$5)/10)</f>
        <v>405</v>
      </c>
      <c r="P1115" t="str">
        <f>feed!P926</f>
        <v>Untapped</v>
      </c>
      <c r="Q1115">
        <f>IF(P1115=0,40, IF(P1115="Depleted",0, IF(P1115="Near Depletion",10, IF(P1115="Plentiful",70, IF(P1115="Untapped",90,"Error")))))</f>
        <v>90</v>
      </c>
      <c r="R1115" t="str">
        <f>feed!Q926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feed!R926</f>
        <v>East Africa</v>
      </c>
      <c r="U1115" t="str">
        <f>feed!S926</f>
        <v>Neutral</v>
      </c>
      <c r="V1115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24837</v>
      </c>
      <c r="W1115" t="str">
        <f>feed!U926</f>
        <v>http://blocgame.com/stats.php?id=65029</v>
      </c>
      <c r="X1115" s="4">
        <f>SUMPRODUCT(MID(0&amp;feed!V926,LARGE(INDEX(ISNUMBER(--MID(feed!V926,ROW($1:$5),1))*
ROW($1:$5),0),ROW($1:$5))+1,1)*10^ROW($1:$5)/10)</f>
        <v>0</v>
      </c>
      <c r="Y1115">
        <f>feed!W926</f>
        <v>0</v>
      </c>
      <c r="Z1115" s="4">
        <f>V1115-H1115*750-K1115*375-L1115*375</f>
        <v>21462</v>
      </c>
      <c r="AA1115" s="8">
        <f>V1115/N1115</f>
        <v>58.44</v>
      </c>
      <c r="AB1115" s="4">
        <f>N1115/6</f>
        <v>70.833333333333329</v>
      </c>
      <c r="AC1115" s="4">
        <f>V1115/6</f>
        <v>4139.5</v>
      </c>
    </row>
    <row r="1116" spans="1:29" hidden="1" x14ac:dyDescent="0.25">
      <c r="A1116" t="str">
        <f>feed!A1226</f>
        <v>dramm</v>
      </c>
      <c r="B1116" t="str">
        <f>feed!B1226</f>
        <v>dramm</v>
      </c>
      <c r="C1116">
        <f>feed!C1226</f>
        <v>0</v>
      </c>
      <c r="D1116">
        <f>SUMPRODUCT(MID(0&amp;feed!D1226,LARGE(INDEX(ISNUMBER(--MID(feed!D1226,ROW($1:$19),1))*
ROW($1:$19),0),ROW($1:$19))+1,1)*10^ROW($1:$19)/10)</f>
        <v>5</v>
      </c>
      <c r="E1116">
        <f>SUMPRODUCT(MID(0&amp;feed!E1226,LARGE(INDEX(ISNUMBER(--MID(feed!E1226,ROW($1:$19),1))*
ROW($1:$19),0),ROW($1:$19))+1,1)*10^ROW($1:$19)/10)</f>
        <v>0</v>
      </c>
      <c r="F1116" t="str">
        <f>feed!F1226</f>
        <v>Finest of the 19th century</v>
      </c>
      <c r="G1116" t="str">
        <f>feed!G1226</f>
        <v>Questionable</v>
      </c>
      <c r="H1116">
        <f>SUMPRODUCT(MID(0&amp;feed!H1226,LARGE(INDEX(ISNUMBER(--MID(feed!H1226,ROW($1:$19),1))*
ROW($1:$19),0),ROW($1:$19))+1,1)*10^ROW($1:$19)/10)</f>
        <v>0</v>
      </c>
      <c r="I1116" t="str">
        <f>feed!I1226</f>
        <v>Undisciplined Rabble</v>
      </c>
      <c r="J1116">
        <f>SUMPRODUCT(MID(0&amp;feed!J1226,LARGE(INDEX(ISNUMBER(--MID(feed!J1226,ROW($1:$19),1))*
ROW($1:$19),0),ROW($1:$19))+1,1)*10^ROW($1:$19)/10)</f>
        <v>12</v>
      </c>
      <c r="K1116">
        <f>SUMPRODUCT(MID(0&amp;feed!K1226,LARGE(INDEX(ISNUMBER(--MID(feed!K1226,ROW($1:$19),1))*
ROW($1:$19),0),ROW($1:$19))+1,1)*10^ROW($1:$19)/10)</f>
        <v>2</v>
      </c>
      <c r="L1116">
        <f>SUMPRODUCT(MID(0&amp;feed!L1226,LARGE(INDEX(ISNUMBER(--MID(feed!L1226,ROW($1:$19),1))*
ROW($1:$19),0),ROW($1:$19))+1,1)*10^ROW($1:$19)/10)</f>
        <v>0</v>
      </c>
      <c r="M1116" t="str">
        <f>feed!M1226</f>
        <v>Mixed Economy</v>
      </c>
      <c r="N1116">
        <f>SUMPRODUCT(MID(0&amp;feed!N1226,LARGE(INDEX(ISNUMBER(--MID(feed!N1226,ROW($1:$5),1))*
ROW($1:$5),0),ROW($1:$5))+1,1)*10^ROW($1:$5)/10)</f>
        <v>258</v>
      </c>
      <c r="O1116">
        <f>SUMPRODUCT(MID(0&amp;feed!O1226,LARGE(INDEX(ISNUMBER(--MID(feed!O1226,ROW($1:$5),1))*
ROW($1:$5),0),ROW($1:$5))+1,1)*10^ROW($1:$5)/10)</f>
        <v>0</v>
      </c>
      <c r="P1116" t="str">
        <f>feed!P1226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feed!Q1226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feed!R1226</f>
        <v>Indochina</v>
      </c>
      <c r="U1116" t="str">
        <f>feed!S1226</f>
        <v>Neutral</v>
      </c>
      <c r="V111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14790</v>
      </c>
      <c r="W1116" t="str">
        <f>feed!U1226</f>
        <v>http://blocgame.com/stats.php?id=65376</v>
      </c>
      <c r="X1116" s="4">
        <f>SUMPRODUCT(MID(0&amp;feed!V1226,LARGE(INDEX(ISNUMBER(--MID(feed!V1226,ROW($1:$5),1))*
ROW($1:$5),0),ROW($1:$5))+1,1)*10^ROW($1:$5)/10)</f>
        <v>0</v>
      </c>
      <c r="Y1116">
        <f>feed!W1226</f>
        <v>0</v>
      </c>
      <c r="Z1116" s="4">
        <f>V1116-H1116*750-K1116*375-L1116*375</f>
        <v>14040</v>
      </c>
      <c r="AA1116" s="8">
        <f>V1116/N1116</f>
        <v>57.325581395348834</v>
      </c>
      <c r="AB1116" s="4">
        <f>N1116/6</f>
        <v>43</v>
      </c>
      <c r="AC1116" s="4">
        <f>V1116/6</f>
        <v>2465</v>
      </c>
    </row>
    <row r="1117" spans="1:29" x14ac:dyDescent="0.25">
      <c r="A1117" t="str">
        <f>feed!A912</f>
        <v>mexicanwall</v>
      </c>
      <c r="B1117" t="str">
        <f>feed!B912</f>
        <v>mexicanwall</v>
      </c>
      <c r="C1117">
        <f>feed!C912</f>
        <v>0</v>
      </c>
      <c r="D1117">
        <f>SUMPRODUCT(MID(0&amp;feed!D912,LARGE(INDEX(ISNUMBER(--MID(feed!D912,ROW($1:$19),1))*
ROW($1:$19),0),ROW($1:$19))+1,1)*10^ROW($1:$19)/10)</f>
        <v>2</v>
      </c>
      <c r="E1117">
        <f>SUMPRODUCT(MID(0&amp;feed!E912,LARGE(INDEX(ISNUMBER(--MID(feed!E912,ROW($1:$19),1))*
ROW($1:$19),0),ROW($1:$19))+1,1)*10^ROW($1:$19)/10)</f>
        <v>0</v>
      </c>
      <c r="F1117" t="str">
        <f>feed!F912</f>
        <v>First World War surplus</v>
      </c>
      <c r="G1117" t="str">
        <f>feed!G912</f>
        <v>Good</v>
      </c>
      <c r="H1117">
        <f>SUMPRODUCT(MID(0&amp;feed!H912,LARGE(INDEX(ISNUMBER(--MID(feed!H912,ROW($1:$19),1))*
ROW($1:$19),0),ROW($1:$19))+1,1)*10^ROW($1:$19)/10)</f>
        <v>0</v>
      </c>
      <c r="I1117" t="str">
        <f>feed!I912</f>
        <v>Poor</v>
      </c>
      <c r="J1117">
        <f>SUMPRODUCT(MID(0&amp;feed!J912,LARGE(INDEX(ISNUMBER(--MID(feed!J912,ROW($1:$19),1))*
ROW($1:$19),0),ROW($1:$19))+1,1)*10^ROW($1:$19)/10)</f>
        <v>177</v>
      </c>
      <c r="K1117">
        <f>SUMPRODUCT(MID(0&amp;feed!K912,LARGE(INDEX(ISNUMBER(--MID(feed!K912,ROW($1:$19),1))*
ROW($1:$19),0),ROW($1:$19))+1,1)*10^ROW($1:$19)/10)</f>
        <v>2</v>
      </c>
      <c r="L1117">
        <f>SUMPRODUCT(MID(0&amp;feed!L912,LARGE(INDEX(ISNUMBER(--MID(feed!L912,ROW($1:$19),1))*
ROW($1:$19),0),ROW($1:$19))+1,1)*10^ROW($1:$19)/10)</f>
        <v>0</v>
      </c>
      <c r="M1117" t="str">
        <f>feed!M912</f>
        <v>Mixed Economy</v>
      </c>
      <c r="N1117">
        <f>SUMPRODUCT(MID(0&amp;feed!N912,LARGE(INDEX(ISNUMBER(--MID(feed!N912,ROW($1:$5),1))*
ROW($1:$5),0),ROW($1:$5))+1,1)*10^ROW($1:$5)/10)</f>
        <v>436</v>
      </c>
      <c r="O1117">
        <f>SUMPRODUCT(MID(0&amp;feed!O912,LARGE(INDEX(ISNUMBER(--MID(feed!O912,ROW($1:$5),1))*
ROW($1:$5),0),ROW($1:$5))+1,1)*10^ROW($1:$5)/10)</f>
        <v>0</v>
      </c>
      <c r="P1117" t="str">
        <f>feed!P912</f>
        <v>Untapped</v>
      </c>
      <c r="Q1117">
        <f>IF(P1117=0,40, IF(P1117="Depleted",0, IF(P1117="Near Depletion",10, IF(P1117="Plentiful",70, IF(P1117="Untapped",90,"Error")))))</f>
        <v>90</v>
      </c>
      <c r="R1117" t="str">
        <f>feed!Q912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feed!R912</f>
        <v>China</v>
      </c>
      <c r="U1117" t="str">
        <f>feed!S912</f>
        <v>Neutral</v>
      </c>
      <c r="V1117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16335</v>
      </c>
      <c r="W1117" t="str">
        <f>feed!U912</f>
        <v>http://blocgame.com/stats.php?id=64294</v>
      </c>
      <c r="X1117" s="4">
        <f>SUMPRODUCT(MID(0&amp;feed!V912,LARGE(INDEX(ISNUMBER(--MID(feed!V912,ROW($1:$5),1))*
ROW($1:$5),0),ROW($1:$5))+1,1)*10^ROW($1:$5)/10)</f>
        <v>0</v>
      </c>
      <c r="Y1117">
        <f>feed!W912</f>
        <v>0</v>
      </c>
      <c r="Z1117" s="4">
        <f>V1117-H1117*750-K1117*375-L1117*375</f>
        <v>15585</v>
      </c>
      <c r="AA1117" s="8">
        <f>V1117/N1117</f>
        <v>37.465596330275233</v>
      </c>
      <c r="AB1117" s="4">
        <f>N1117/6</f>
        <v>72.666666666666671</v>
      </c>
      <c r="AC1117" s="4">
        <f>V1117/6</f>
        <v>2722.5</v>
      </c>
    </row>
    <row r="1118" spans="1:29" hidden="1" x14ac:dyDescent="0.25">
      <c r="A1118" t="str">
        <f>feed!A1206</f>
        <v>Bize</v>
      </c>
      <c r="B1118" t="str">
        <f>feed!B1206</f>
        <v>Bize</v>
      </c>
      <c r="C1118">
        <f>feed!C1206</f>
        <v>0</v>
      </c>
      <c r="D1118">
        <f>SUMPRODUCT(MID(0&amp;feed!D1206,LARGE(INDEX(ISNUMBER(--MID(feed!D1206,ROW($1:$19),1))*
ROW($1:$19),0),ROW($1:$19))+1,1)*10^ROW($1:$19)/10)</f>
        <v>5</v>
      </c>
      <c r="E1118">
        <f>SUMPRODUCT(MID(0&amp;feed!E1206,LARGE(INDEX(ISNUMBER(--MID(feed!E1206,ROW($1:$19),1))*
ROW($1:$19),0),ROW($1:$19))+1,1)*10^ROW($1:$19)/10)</f>
        <v>0</v>
      </c>
      <c r="F1118" t="str">
        <f>feed!F1206</f>
        <v>Finest of the 19th century</v>
      </c>
      <c r="G1118" t="str">
        <f>feed!G1206</f>
        <v>Questionable</v>
      </c>
      <c r="H1118">
        <f>SUMPRODUCT(MID(0&amp;feed!H1206,LARGE(INDEX(ISNUMBER(--MID(feed!H1206,ROW($1:$19),1))*
ROW($1:$19),0),ROW($1:$19))+1,1)*10^ROW($1:$19)/10)</f>
        <v>0</v>
      </c>
      <c r="I1118" t="str">
        <f>feed!I1206</f>
        <v>Elite</v>
      </c>
      <c r="J1118">
        <f>SUMPRODUCT(MID(0&amp;feed!J1206,LARGE(INDEX(ISNUMBER(--MID(feed!J1206,ROW($1:$19),1))*
ROW($1:$19),0),ROW($1:$19))+1,1)*10^ROW($1:$19)/10)</f>
        <v>12</v>
      </c>
      <c r="K1118">
        <f>SUMPRODUCT(MID(0&amp;feed!K1206,LARGE(INDEX(ISNUMBER(--MID(feed!K1206,ROW($1:$19),1))*
ROW($1:$19),0),ROW($1:$19))+1,1)*10^ROW($1:$19)/10)</f>
        <v>2</v>
      </c>
      <c r="L1118">
        <f>SUMPRODUCT(MID(0&amp;feed!L1206,LARGE(INDEX(ISNUMBER(--MID(feed!L1206,ROW($1:$19),1))*
ROW($1:$19),0),ROW($1:$19))+1,1)*10^ROW($1:$19)/10)</f>
        <v>0</v>
      </c>
      <c r="M1118" t="str">
        <f>feed!M1206</f>
        <v>Mixed Economy</v>
      </c>
      <c r="N1118">
        <f>SUMPRODUCT(MID(0&amp;feed!N1206,LARGE(INDEX(ISNUMBER(--MID(feed!N1206,ROW($1:$5),1))*
ROW($1:$5),0),ROW($1:$5))+1,1)*10^ROW($1:$5)/10)</f>
        <v>285</v>
      </c>
      <c r="O1118">
        <f>SUMPRODUCT(MID(0&amp;feed!O1206,LARGE(INDEX(ISNUMBER(--MID(feed!O1206,ROW($1:$5),1))*
ROW($1:$5),0),ROW($1:$5))+1,1)*10^ROW($1:$5)/10)</f>
        <v>0</v>
      </c>
      <c r="P1118" t="str">
        <f>feed!P1206</f>
        <v>Untapped</v>
      </c>
      <c r="Q1118">
        <f>IF(P1118=0,40, IF(P1118="Depleted",0, IF(P1118="Near Depletion",10, IF(P1118="Plentiful",70, IF(P1118="Untapped",90,"Error")))))</f>
        <v>90</v>
      </c>
      <c r="R1118" t="str">
        <f>feed!Q1206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feed!R1206</f>
        <v>Egypt</v>
      </c>
      <c r="U1118" t="str">
        <f>feed!S1206</f>
        <v>Neutral</v>
      </c>
      <c r="V111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15904</v>
      </c>
      <c r="W1118" t="str">
        <f>feed!U1206</f>
        <v>http://blocgame.com/stats.php?id=65633</v>
      </c>
      <c r="X1118" s="4">
        <f>SUMPRODUCT(MID(0&amp;feed!V1206,LARGE(INDEX(ISNUMBER(--MID(feed!V1206,ROW($1:$5),1))*
ROW($1:$5),0),ROW($1:$5))+1,1)*10^ROW($1:$5)/10)</f>
        <v>0</v>
      </c>
      <c r="Y1118">
        <f>feed!W1206</f>
        <v>0</v>
      </c>
      <c r="Z1118" s="4">
        <f>V1118-H1118*750-K1118*375-L1118*375</f>
        <v>15154</v>
      </c>
      <c r="AA1118" s="8">
        <f>V1118/N1118</f>
        <v>55.803508771929828</v>
      </c>
      <c r="AB1118" s="4">
        <f>N1118/6</f>
        <v>47.5</v>
      </c>
      <c r="AC1118" s="4">
        <f>V1118/6</f>
        <v>2650.6666666666665</v>
      </c>
    </row>
    <row r="1119" spans="1:29" hidden="1" x14ac:dyDescent="0.25">
      <c r="A1119" t="str">
        <f>feed!A1202</f>
        <v>Propont</v>
      </c>
      <c r="B1119" t="str">
        <f>feed!B1202</f>
        <v>pier</v>
      </c>
      <c r="C1119">
        <f>feed!C1202</f>
        <v>0</v>
      </c>
      <c r="D1119">
        <f>SUMPRODUCT(MID(0&amp;feed!D1202,LARGE(INDEX(ISNUMBER(--MID(feed!D1202,ROW($1:$19),1))*
ROW($1:$19),0),ROW($1:$19))+1,1)*10^ROW($1:$19)/10)</f>
        <v>4</v>
      </c>
      <c r="E1119">
        <f>SUMPRODUCT(MID(0&amp;feed!E1202,LARGE(INDEX(ISNUMBER(--MID(feed!E1202,ROW($1:$19),1))*
ROW($1:$19),0),ROW($1:$19))+1,1)*10^ROW($1:$19)/10)</f>
        <v>0</v>
      </c>
      <c r="F1119" t="str">
        <f>feed!F1202</f>
        <v>Finest of the 19th century</v>
      </c>
      <c r="G1119" t="str">
        <f>feed!G1202</f>
        <v>Questionable</v>
      </c>
      <c r="H1119">
        <f>SUMPRODUCT(MID(0&amp;feed!H1202,LARGE(INDEX(ISNUMBER(--MID(feed!H1202,ROW($1:$19),1))*
ROW($1:$19),0),ROW($1:$19))+1,1)*10^ROW($1:$19)/10)</f>
        <v>0</v>
      </c>
      <c r="I1119" t="str">
        <f>feed!I1202</f>
        <v>Poor</v>
      </c>
      <c r="J1119">
        <f>SUMPRODUCT(MID(0&amp;feed!J1202,LARGE(INDEX(ISNUMBER(--MID(feed!J1202,ROW($1:$19),1))*
ROW($1:$19),0),ROW($1:$19))+1,1)*10^ROW($1:$19)/10)</f>
        <v>12</v>
      </c>
      <c r="K1119">
        <f>SUMPRODUCT(MID(0&amp;feed!K1202,LARGE(INDEX(ISNUMBER(--MID(feed!K1202,ROW($1:$19),1))*
ROW($1:$19),0),ROW($1:$19))+1,1)*10^ROW($1:$19)/10)</f>
        <v>2</v>
      </c>
      <c r="L1119">
        <f>SUMPRODUCT(MID(0&amp;feed!L1202,LARGE(INDEX(ISNUMBER(--MID(feed!L1202,ROW($1:$19),1))*
ROW($1:$19),0),ROW($1:$19))+1,1)*10^ROW($1:$19)/10)</f>
        <v>0</v>
      </c>
      <c r="M1119" t="str">
        <f>feed!M1202</f>
        <v>Mixed Economy</v>
      </c>
      <c r="N1119">
        <f>SUMPRODUCT(MID(0&amp;feed!N1202,LARGE(INDEX(ISNUMBER(--MID(feed!N1202,ROW($1:$5),1))*
ROW($1:$5),0),ROW($1:$5))+1,1)*10^ROW($1:$5)/10)</f>
        <v>290</v>
      </c>
      <c r="O1119">
        <f>SUMPRODUCT(MID(0&amp;feed!O1202,LARGE(INDEX(ISNUMBER(--MID(feed!O1202,ROW($1:$5),1))*
ROW($1:$5),0),ROW($1:$5))+1,1)*10^ROW($1:$5)/10)</f>
        <v>0</v>
      </c>
      <c r="P1119" t="str">
        <f>feed!P1202</f>
        <v>Untapped</v>
      </c>
      <c r="Q1119">
        <f>IF(P1119=0,40, IF(P1119="Depleted",0, IF(P1119="Near Depletion",10, IF(P1119="Plentiful",70, IF(P1119="Untapped",90,"Error")))))</f>
        <v>90</v>
      </c>
      <c r="R1119" t="str">
        <f>feed!Q1202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feed!R1202</f>
        <v>Atlas</v>
      </c>
      <c r="U1119" t="str">
        <f>feed!S1202</f>
        <v>Neutral</v>
      </c>
      <c r="V1119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15767</v>
      </c>
      <c r="W1119" t="str">
        <f>feed!U1202</f>
        <v>http://blocgame.com/stats.php?id=65525</v>
      </c>
      <c r="X1119" s="4">
        <f>SUMPRODUCT(MID(0&amp;feed!V1202,LARGE(INDEX(ISNUMBER(--MID(feed!V1202,ROW($1:$5),1))*
ROW($1:$5),0),ROW($1:$5))+1,1)*10^ROW($1:$5)/10)</f>
        <v>0</v>
      </c>
      <c r="Y1119">
        <f>feed!W1202</f>
        <v>0</v>
      </c>
      <c r="Z1119" s="4">
        <f>V1119-H1119*750-K1119*375-L1119*375</f>
        <v>15017</v>
      </c>
      <c r="AA1119" s="8">
        <f>V1119/N1119</f>
        <v>54.368965517241378</v>
      </c>
      <c r="AB1119" s="4">
        <f>N1119/6</f>
        <v>48.333333333333336</v>
      </c>
      <c r="AC1119" s="4">
        <f>V1119/6</f>
        <v>2627.8333333333335</v>
      </c>
    </row>
    <row r="1120" spans="1:29" hidden="1" x14ac:dyDescent="0.25">
      <c r="A1120" t="str">
        <f>feed!A1238</f>
        <v>Bullington</v>
      </c>
      <c r="B1120" t="str">
        <f>feed!B1238</f>
        <v>mnbull</v>
      </c>
      <c r="C1120">
        <f>feed!C1238</f>
        <v>0</v>
      </c>
      <c r="D1120">
        <f>SUMPRODUCT(MID(0&amp;feed!D1238,LARGE(INDEX(ISNUMBER(--MID(feed!D1238,ROW($1:$19),1))*
ROW($1:$19),0),ROW($1:$19))+1,1)*10^ROW($1:$19)/10)</f>
        <v>8</v>
      </c>
      <c r="E1120">
        <f>SUMPRODUCT(MID(0&amp;feed!E1238,LARGE(INDEX(ISNUMBER(--MID(feed!E1238,ROW($1:$19),1))*
ROW($1:$19),0),ROW($1:$19))+1,1)*10^ROW($1:$19)/10)</f>
        <v>0</v>
      </c>
      <c r="F1120" t="str">
        <f>feed!F1238</f>
        <v>Finest of the 19th century</v>
      </c>
      <c r="G1120" t="str">
        <f>feed!G1238</f>
        <v>Questionable</v>
      </c>
      <c r="H1120">
        <f>SUMPRODUCT(MID(0&amp;feed!H1238,LARGE(INDEX(ISNUMBER(--MID(feed!H1238,ROW($1:$19),1))*
ROW($1:$19),0),ROW($1:$19))+1,1)*10^ROW($1:$19)/10)</f>
        <v>0</v>
      </c>
      <c r="I1120" t="str">
        <f>feed!I1238</f>
        <v>Poor</v>
      </c>
      <c r="J1120">
        <f>SUMPRODUCT(MID(0&amp;feed!J1238,LARGE(INDEX(ISNUMBER(--MID(feed!J1238,ROW($1:$19),1))*
ROW($1:$19),0),ROW($1:$19))+1,1)*10^ROW($1:$19)/10)</f>
        <v>12</v>
      </c>
      <c r="K1120">
        <f>SUMPRODUCT(MID(0&amp;feed!K1238,LARGE(INDEX(ISNUMBER(--MID(feed!K1238,ROW($1:$19),1))*
ROW($1:$19),0),ROW($1:$19))+1,1)*10^ROW($1:$19)/10)</f>
        <v>2</v>
      </c>
      <c r="L1120">
        <f>SUMPRODUCT(MID(0&amp;feed!L1238,LARGE(INDEX(ISNUMBER(--MID(feed!L1238,ROW($1:$19),1))*
ROW($1:$19),0),ROW($1:$19))+1,1)*10^ROW($1:$19)/10)</f>
        <v>0</v>
      </c>
      <c r="M1120" t="str">
        <f>feed!M1238</f>
        <v>Mixed Economy</v>
      </c>
      <c r="N1120">
        <f>SUMPRODUCT(MID(0&amp;feed!N1238,LARGE(INDEX(ISNUMBER(--MID(feed!N1238,ROW($1:$5),1))*
ROW($1:$5),0),ROW($1:$5))+1,1)*10^ROW($1:$5)/10)</f>
        <v>249</v>
      </c>
      <c r="O1120">
        <f>SUMPRODUCT(MID(0&amp;feed!O1238,LARGE(INDEX(ISNUMBER(--MID(feed!O1238,ROW($1:$5),1))*
ROW($1:$5),0),ROW($1:$5))+1,1)*10^ROW($1:$5)/10)</f>
        <v>0</v>
      </c>
      <c r="P1120" t="str">
        <f>feed!P1238</f>
        <v>Untapped</v>
      </c>
      <c r="Q1120">
        <f>IF(P1120=0,40, IF(P1120="Depleted",0, IF(P1120="Near Depletion",10, IF(P1120="Plentiful",70, IF(P1120="Untapped",90,"Error")))))</f>
        <v>90</v>
      </c>
      <c r="R1120" t="str">
        <f>feed!Q1238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feed!R1238</f>
        <v>Guinea</v>
      </c>
      <c r="U1120" t="str">
        <f>feed!S1238</f>
        <v>Neutral</v>
      </c>
      <c r="V1120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13340</v>
      </c>
      <c r="W1120" t="str">
        <f>feed!U1238</f>
        <v>http://blocgame.com/stats.php?id=65600</v>
      </c>
      <c r="X1120" s="4">
        <f>SUMPRODUCT(MID(0&amp;feed!V1238,LARGE(INDEX(ISNUMBER(--MID(feed!V1238,ROW($1:$5),1))*
ROW($1:$5),0),ROW($1:$5))+1,1)*10^ROW($1:$5)/10)</f>
        <v>0</v>
      </c>
      <c r="Y1120">
        <f>feed!W1238</f>
        <v>0</v>
      </c>
      <c r="Z1120" s="4">
        <f>V1120-H1120*750-K1120*375-L1120*375</f>
        <v>12590</v>
      </c>
      <c r="AA1120" s="8">
        <f>V1120/N1120</f>
        <v>53.574297188755018</v>
      </c>
      <c r="AB1120" s="4">
        <f>N1120/6</f>
        <v>41.5</v>
      </c>
      <c r="AC1120" s="4">
        <f>V1120/6</f>
        <v>2223.3333333333335</v>
      </c>
    </row>
    <row r="1121" spans="1:29" x14ac:dyDescent="0.25">
      <c r="A1121" t="str">
        <f>feed!A808</f>
        <v>Durian Pancake</v>
      </c>
      <c r="B1121" t="str">
        <f>feed!B808</f>
        <v>rikkie_chong</v>
      </c>
      <c r="C1121" t="str">
        <f>feed!C808</f>
        <v>Interpol</v>
      </c>
      <c r="D1121">
        <f>SUMPRODUCT(MID(0&amp;feed!D808,LARGE(INDEX(ISNUMBER(--MID(feed!D808,ROW($1:$19),1))*
ROW($1:$19),0),ROW($1:$19))+1,1)*10^ROW($1:$19)/10)</f>
        <v>40</v>
      </c>
      <c r="E1121">
        <f>SUMPRODUCT(MID(0&amp;feed!E808,LARGE(INDEX(ISNUMBER(--MID(feed!E808,ROW($1:$19),1))*
ROW($1:$19),0),ROW($1:$19))+1,1)*10^ROW($1:$19)/10)</f>
        <v>0</v>
      </c>
      <c r="F1121" t="str">
        <f>feed!F808</f>
        <v>Second World War surplus</v>
      </c>
      <c r="G1121" t="str">
        <f>feed!G808</f>
        <v>Gandhi-like</v>
      </c>
      <c r="H1121">
        <f>SUMPRODUCT(MID(0&amp;feed!H808,LARGE(INDEX(ISNUMBER(--MID(feed!H808,ROW($1:$19),1))*
ROW($1:$19),0),ROW($1:$19))+1,1)*10^ROW($1:$19)/10)</f>
        <v>0</v>
      </c>
      <c r="I1121" t="str">
        <f>feed!I808</f>
        <v>Elite</v>
      </c>
      <c r="J1121">
        <f>SUMPRODUCT(MID(0&amp;feed!J808,LARGE(INDEX(ISNUMBER(--MID(feed!J808,ROW($1:$19),1))*
ROW($1:$19),0),ROW($1:$19))+1,1)*10^ROW($1:$19)/10)</f>
        <v>1</v>
      </c>
      <c r="K1121">
        <f>SUMPRODUCT(MID(0&amp;feed!K808,LARGE(INDEX(ISNUMBER(--MID(feed!K808,ROW($1:$19),1))*
ROW($1:$19),0),ROW($1:$19))+1,1)*10^ROW($1:$19)/10)</f>
        <v>12</v>
      </c>
      <c r="L1121">
        <f>SUMPRODUCT(MID(0&amp;feed!L808,LARGE(INDEX(ISNUMBER(--MID(feed!L808,ROW($1:$19),1))*
ROW($1:$19),0),ROW($1:$19))+1,1)*10^ROW($1:$19)/10)</f>
        <v>6</v>
      </c>
      <c r="M1121" t="str">
        <f>feed!M808</f>
        <v>Free Market</v>
      </c>
      <c r="N1121">
        <f>SUMPRODUCT(MID(0&amp;feed!N808,LARGE(INDEX(ISNUMBER(--MID(feed!N808,ROW($1:$5),1))*
ROW($1:$5),0),ROW($1:$5))+1,1)*10^ROW($1:$5)/10)</f>
        <v>586</v>
      </c>
      <c r="O1121">
        <f>SUMPRODUCT(MID(0&amp;feed!O808,LARGE(INDEX(ISNUMBER(--MID(feed!O808,ROW($1:$5),1))*
ROW($1:$5),0),ROW($1:$5))+1,1)*10^ROW($1:$5)/10)</f>
        <v>426</v>
      </c>
      <c r="P1121">
        <f>feed!P808</f>
        <v>0</v>
      </c>
      <c r="Q1121">
        <f>IF(P1121=0,40, IF(P1121="Depleted",0, IF(P1121="Near Depletion",10, IF(P1121="Plentiful",70, IF(P1121="Untapped",90,"Error")))))</f>
        <v>40</v>
      </c>
      <c r="R1121" t="str">
        <f>feed!Q808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feed!R808</f>
        <v>China</v>
      </c>
      <c r="U1121" t="str">
        <f>feed!S808</f>
        <v>United States</v>
      </c>
      <c r="V1121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16335</v>
      </c>
      <c r="W1121" t="str">
        <f>feed!U808</f>
        <v>http://blocgame.com/stats.php?id=61799</v>
      </c>
      <c r="X1121" s="4">
        <f>SUMPRODUCT(MID(0&amp;feed!V808,LARGE(INDEX(ISNUMBER(--MID(feed!V808,ROW($1:$5),1))*
ROW($1:$5),0),ROW($1:$5))+1,1)*10^ROW($1:$5)/10)</f>
        <v>0</v>
      </c>
      <c r="Y1121">
        <f>feed!W808</f>
        <v>0</v>
      </c>
      <c r="Z1121" s="4">
        <f>V1121-H1121*750-K1121*375-L1121*375</f>
        <v>9585</v>
      </c>
      <c r="AA1121" s="8">
        <f>V1121/N1121</f>
        <v>27.875426621160411</v>
      </c>
      <c r="AB1121" s="4">
        <f>N1121/6</f>
        <v>97.666666666666671</v>
      </c>
      <c r="AC1121" s="4">
        <f>V1121/6</f>
        <v>2722.5</v>
      </c>
    </row>
    <row r="1122" spans="1:29" hidden="1" x14ac:dyDescent="0.25">
      <c r="A1122" t="str">
        <f>feed!A1245</f>
        <v>Cergon</v>
      </c>
      <c r="B1122" t="str">
        <f>feed!B1245</f>
        <v>Dabram</v>
      </c>
      <c r="C1122">
        <f>feed!C1245</f>
        <v>0</v>
      </c>
      <c r="D1122">
        <f>SUMPRODUCT(MID(0&amp;feed!D1245,LARGE(INDEX(ISNUMBER(--MID(feed!D1245,ROW($1:$19),1))*
ROW($1:$19),0),ROW($1:$19))+1,1)*10^ROW($1:$19)/10)</f>
        <v>6</v>
      </c>
      <c r="E1122">
        <f>SUMPRODUCT(MID(0&amp;feed!E1245,LARGE(INDEX(ISNUMBER(--MID(feed!E1245,ROW($1:$19),1))*
ROW($1:$19),0),ROW($1:$19))+1,1)*10^ROW($1:$19)/10)</f>
        <v>0</v>
      </c>
      <c r="F1122" t="str">
        <f>feed!F1245</f>
        <v>Finest of the 19th century</v>
      </c>
      <c r="G1122" t="str">
        <f>feed!G1245</f>
        <v>Questionable</v>
      </c>
      <c r="H1122">
        <f>SUMPRODUCT(MID(0&amp;feed!H1245,LARGE(INDEX(ISNUMBER(--MID(feed!H1245,ROW($1:$19),1))*
ROW($1:$19),0),ROW($1:$19))+1,1)*10^ROW($1:$19)/10)</f>
        <v>0</v>
      </c>
      <c r="I1122" t="str">
        <f>feed!I1245</f>
        <v>Undisciplined Rabble</v>
      </c>
      <c r="J1122">
        <f>SUMPRODUCT(MID(0&amp;feed!J1245,LARGE(INDEX(ISNUMBER(--MID(feed!J1245,ROW($1:$19),1))*
ROW($1:$19),0),ROW($1:$19))+1,1)*10^ROW($1:$19)/10)</f>
        <v>12</v>
      </c>
      <c r="K1122">
        <f>SUMPRODUCT(MID(0&amp;feed!K1245,LARGE(INDEX(ISNUMBER(--MID(feed!K1245,ROW($1:$19),1))*
ROW($1:$19),0),ROW($1:$19))+1,1)*10^ROW($1:$19)/10)</f>
        <v>2</v>
      </c>
      <c r="L1122">
        <f>SUMPRODUCT(MID(0&amp;feed!L1245,LARGE(INDEX(ISNUMBER(--MID(feed!L1245,ROW($1:$19),1))*
ROW($1:$19),0),ROW($1:$19))+1,1)*10^ROW($1:$19)/10)</f>
        <v>0</v>
      </c>
      <c r="M1122" t="str">
        <f>feed!M1245</f>
        <v>Mixed Economy</v>
      </c>
      <c r="N1122">
        <f>SUMPRODUCT(MID(0&amp;feed!N1245,LARGE(INDEX(ISNUMBER(--MID(feed!N1245,ROW($1:$5),1))*
ROW($1:$5),0),ROW($1:$5))+1,1)*10^ROW($1:$5)/10)</f>
        <v>234</v>
      </c>
      <c r="O1122">
        <f>SUMPRODUCT(MID(0&amp;feed!O1245,LARGE(INDEX(ISNUMBER(--MID(feed!O1245,ROW($1:$5),1))*
ROW($1:$5),0),ROW($1:$5))+1,1)*10^ROW($1:$5)/10)</f>
        <v>0</v>
      </c>
      <c r="P1122" t="str">
        <f>feed!P1245</f>
        <v>Untapped</v>
      </c>
      <c r="Q1122">
        <f>IF(P1122=0,40, IF(P1122="Depleted",0, IF(P1122="Near Depletion",10, IF(P1122="Plentiful",70, IF(P1122="Untapped",90,"Error")))))</f>
        <v>90</v>
      </c>
      <c r="R1122" t="str">
        <f>feed!Q1245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feed!R1245</f>
        <v>China</v>
      </c>
      <c r="U1122" t="str">
        <f>feed!S1245</f>
        <v>Neutral</v>
      </c>
      <c r="V1122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12340</v>
      </c>
      <c r="W1122" t="str">
        <f>feed!U1245</f>
        <v>http://blocgame.com/stats.php?id=65406</v>
      </c>
      <c r="X1122" s="4">
        <f>SUMPRODUCT(MID(0&amp;feed!V1245,LARGE(INDEX(ISNUMBER(--MID(feed!V1245,ROW($1:$5),1))*
ROW($1:$5),0),ROW($1:$5))+1,1)*10^ROW($1:$5)/10)</f>
        <v>0</v>
      </c>
      <c r="Y1122">
        <f>feed!W1245</f>
        <v>0</v>
      </c>
      <c r="Z1122" s="4">
        <f>V1122-H1122*750-K1122*375-L1122*375</f>
        <v>11590</v>
      </c>
      <c r="AA1122" s="8">
        <f>V1122/N1122</f>
        <v>52.735042735042732</v>
      </c>
      <c r="AB1122" s="4">
        <f>N1122/6</f>
        <v>39</v>
      </c>
      <c r="AC1122" s="4">
        <f>V1122/6</f>
        <v>2056.6666666666665</v>
      </c>
    </row>
    <row r="1123" spans="1:29" hidden="1" x14ac:dyDescent="0.25">
      <c r="A1123" t="str">
        <f>feed!A1244</f>
        <v>Cledram</v>
      </c>
      <c r="B1123" t="str">
        <f>feed!B1244</f>
        <v>Cledo</v>
      </c>
      <c r="C1123">
        <f>feed!C1244</f>
        <v>0</v>
      </c>
      <c r="D1123">
        <f>SUMPRODUCT(MID(0&amp;feed!D1244,LARGE(INDEX(ISNUMBER(--MID(feed!D1244,ROW($1:$19),1))*
ROW($1:$19),0),ROW($1:$19))+1,1)*10^ROW($1:$19)/10)</f>
        <v>6</v>
      </c>
      <c r="E1123">
        <f>SUMPRODUCT(MID(0&amp;feed!E1244,LARGE(INDEX(ISNUMBER(--MID(feed!E1244,ROW($1:$19),1))*
ROW($1:$19),0),ROW($1:$19))+1,1)*10^ROW($1:$19)/10)</f>
        <v>0</v>
      </c>
      <c r="F1123" t="str">
        <f>feed!F1244</f>
        <v>Finest of the 19th century</v>
      </c>
      <c r="G1123" t="str">
        <f>feed!G1244</f>
        <v>Good</v>
      </c>
      <c r="H1123">
        <f>SUMPRODUCT(MID(0&amp;feed!H1244,LARGE(INDEX(ISNUMBER(--MID(feed!H1244,ROW($1:$19),1))*
ROW($1:$19),0),ROW($1:$19))+1,1)*10^ROW($1:$19)/10)</f>
        <v>0</v>
      </c>
      <c r="I1123" t="str">
        <f>feed!I1244</f>
        <v>Undisciplined Rabble</v>
      </c>
      <c r="J1123">
        <f>SUMPRODUCT(MID(0&amp;feed!J1244,LARGE(INDEX(ISNUMBER(--MID(feed!J1244,ROW($1:$19),1))*
ROW($1:$19),0),ROW($1:$19))+1,1)*10^ROW($1:$19)/10)</f>
        <v>12</v>
      </c>
      <c r="K1123">
        <f>SUMPRODUCT(MID(0&amp;feed!K1244,LARGE(INDEX(ISNUMBER(--MID(feed!K1244,ROW($1:$19),1))*
ROW($1:$19),0),ROW($1:$19))+1,1)*10^ROW($1:$19)/10)</f>
        <v>2</v>
      </c>
      <c r="L1123">
        <f>SUMPRODUCT(MID(0&amp;feed!L1244,LARGE(INDEX(ISNUMBER(--MID(feed!L1244,ROW($1:$19),1))*
ROW($1:$19),0),ROW($1:$19))+1,1)*10^ROW($1:$19)/10)</f>
        <v>0</v>
      </c>
      <c r="M1123" t="str">
        <f>feed!M1244</f>
        <v>Mixed Economy</v>
      </c>
      <c r="N1123">
        <f>SUMPRODUCT(MID(0&amp;feed!N1244,LARGE(INDEX(ISNUMBER(--MID(feed!N1244,ROW($1:$5),1))*
ROW($1:$5),0),ROW($1:$5))+1,1)*10^ROW($1:$5)/10)</f>
        <v>238</v>
      </c>
      <c r="O1123">
        <f>SUMPRODUCT(MID(0&amp;feed!O1244,LARGE(INDEX(ISNUMBER(--MID(feed!O1244,ROW($1:$5),1))*
ROW($1:$5),0),ROW($1:$5))+1,1)*10^ROW($1:$5)/10)</f>
        <v>0</v>
      </c>
      <c r="P1123" t="str">
        <f>feed!P1244</f>
        <v>Untapped</v>
      </c>
      <c r="Q1123">
        <f>IF(P1123=0,40, IF(P1123="Depleted",0, IF(P1123="Near Depletion",10, IF(P1123="Plentiful",70, IF(P1123="Untapped",90,"Error")))))</f>
        <v>90</v>
      </c>
      <c r="R1123" t="str">
        <f>feed!Q1244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feed!R1244</f>
        <v>Congo</v>
      </c>
      <c r="U1123" t="str">
        <f>feed!S1244</f>
        <v>Neutral</v>
      </c>
      <c r="V1123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12514</v>
      </c>
      <c r="W1123" t="str">
        <f>feed!U1244</f>
        <v>http://blocgame.com/stats.php?id=65410</v>
      </c>
      <c r="X1123" s="4">
        <f>SUMPRODUCT(MID(0&amp;feed!V1244,LARGE(INDEX(ISNUMBER(--MID(feed!V1244,ROW($1:$5),1))*
ROW($1:$5),0),ROW($1:$5))+1,1)*10^ROW($1:$5)/10)</f>
        <v>0</v>
      </c>
      <c r="Y1123">
        <f>feed!W1244</f>
        <v>0</v>
      </c>
      <c r="Z1123" s="4">
        <f>V1123-H1123*750-K1123*375-L1123*375</f>
        <v>11764</v>
      </c>
      <c r="AA1123" s="8">
        <f>V1123/N1123</f>
        <v>52.579831932773111</v>
      </c>
      <c r="AB1123" s="4">
        <f>N1123/6</f>
        <v>39.666666666666664</v>
      </c>
      <c r="AC1123" s="4">
        <f>V1123/6</f>
        <v>2085.6666666666665</v>
      </c>
    </row>
    <row r="1124" spans="1:29" hidden="1" x14ac:dyDescent="0.25">
      <c r="A1124" t="str">
        <f>feed!A1071</f>
        <v>Cavagan</v>
      </c>
      <c r="B1124" t="str">
        <f>feed!B1071</f>
        <v>Uhon</v>
      </c>
      <c r="C1124">
        <f>feed!C1071</f>
        <v>0</v>
      </c>
      <c r="D1124">
        <f>SUMPRODUCT(MID(0&amp;feed!D1071,LARGE(INDEX(ISNUMBER(--MID(feed!D1071,ROW($1:$19),1))*
ROW($1:$19),0),ROW($1:$19))+1,1)*10^ROW($1:$19)/10)</f>
        <v>4</v>
      </c>
      <c r="E1124">
        <f>SUMPRODUCT(MID(0&amp;feed!E1071,LARGE(INDEX(ISNUMBER(--MID(feed!E1071,ROW($1:$19),1))*
ROW($1:$19),0),ROW($1:$19))+1,1)*10^ROW($1:$19)/10)</f>
        <v>0</v>
      </c>
      <c r="F1124" t="str">
        <f>feed!F1071</f>
        <v>Finest of the 19th century</v>
      </c>
      <c r="G1124" t="str">
        <f>feed!G1071</f>
        <v>Questionable</v>
      </c>
      <c r="H1124">
        <f>SUMPRODUCT(MID(0&amp;feed!H1071,LARGE(INDEX(ISNUMBER(--MID(feed!H1071,ROW($1:$19),1))*
ROW($1:$19),0),ROW($1:$19))+1,1)*10^ROW($1:$19)/10)</f>
        <v>0</v>
      </c>
      <c r="I1124" t="str">
        <f>feed!I1071</f>
        <v>Poor</v>
      </c>
      <c r="J1124">
        <f>SUMPRODUCT(MID(0&amp;feed!J1071,LARGE(INDEX(ISNUMBER(--MID(feed!J1071,ROW($1:$19),1))*
ROW($1:$19),0),ROW($1:$19))+1,1)*10^ROW($1:$19)/10)</f>
        <v>12</v>
      </c>
      <c r="K1124">
        <f>SUMPRODUCT(MID(0&amp;feed!K1071,LARGE(INDEX(ISNUMBER(--MID(feed!K1071,ROW($1:$19),1))*
ROW($1:$19),0),ROW($1:$19))+1,1)*10^ROW($1:$19)/10)</f>
        <v>5</v>
      </c>
      <c r="L1124">
        <f>SUMPRODUCT(MID(0&amp;feed!L1071,LARGE(INDEX(ISNUMBER(--MID(feed!L1071,ROW($1:$19),1))*
ROW($1:$19),0),ROW($1:$19))+1,1)*10^ROW($1:$19)/10)</f>
        <v>0</v>
      </c>
      <c r="M1124" t="str">
        <f>feed!M1071</f>
        <v>Mixed Economy</v>
      </c>
      <c r="N1124">
        <f>SUMPRODUCT(MID(0&amp;feed!N1071,LARGE(INDEX(ISNUMBER(--MID(feed!N1071,ROW($1:$5),1))*
ROW($1:$5),0),ROW($1:$5))+1,1)*10^ROW($1:$5)/10)</f>
        <v>329</v>
      </c>
      <c r="O1124">
        <f>SUMPRODUCT(MID(0&amp;feed!O1071,LARGE(INDEX(ISNUMBER(--MID(feed!O1071,ROW($1:$5),1))*
ROW($1:$5),0),ROW($1:$5))+1,1)*10^ROW($1:$5)/10)</f>
        <v>0</v>
      </c>
      <c r="P1124" t="str">
        <f>feed!P1071</f>
        <v>Untapped</v>
      </c>
      <c r="Q1124">
        <f>IF(P1124=0,40, IF(P1124="Depleted",0, IF(P1124="Near Depletion",10, IF(P1124="Plentiful",70, IF(P1124="Untapped",90,"Error")))))</f>
        <v>90</v>
      </c>
      <c r="R1124" t="str">
        <f>feed!Q1071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feed!R1071</f>
        <v>Amazonia</v>
      </c>
      <c r="U1124" t="str">
        <f>feed!S1071</f>
        <v>Neutral</v>
      </c>
      <c r="V112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17228</v>
      </c>
      <c r="W1124" t="str">
        <f>feed!U1071</f>
        <v>http://blocgame.com/stats.php?id=65304</v>
      </c>
      <c r="X1124" s="4">
        <f>SUMPRODUCT(MID(0&amp;feed!V1071,LARGE(INDEX(ISNUMBER(--MID(feed!V1071,ROW($1:$5),1))*
ROW($1:$5),0),ROW($1:$5))+1,1)*10^ROW($1:$5)/10)</f>
        <v>0</v>
      </c>
      <c r="Y1124">
        <f>feed!W1071</f>
        <v>0</v>
      </c>
      <c r="Z1124" s="4">
        <f>V1124-H1124*750-K1124*375-L1124*375</f>
        <v>15353</v>
      </c>
      <c r="AA1124" s="8">
        <f>V1124/N1124</f>
        <v>52.364741641337389</v>
      </c>
      <c r="AB1124" s="4">
        <f>N1124/6</f>
        <v>54.833333333333336</v>
      </c>
      <c r="AC1124" s="4">
        <f>V1124/6</f>
        <v>2871.3333333333335</v>
      </c>
    </row>
    <row r="1125" spans="1:29" hidden="1" x14ac:dyDescent="0.25">
      <c r="A1125" t="str">
        <f>feed!A1241</f>
        <v>persmon</v>
      </c>
      <c r="B1125" t="str">
        <f>feed!B1241</f>
        <v>persmon</v>
      </c>
      <c r="C1125">
        <f>feed!C1241</f>
        <v>0</v>
      </c>
      <c r="D1125">
        <f>SUMPRODUCT(MID(0&amp;feed!D1241,LARGE(INDEX(ISNUMBER(--MID(feed!D1241,ROW($1:$19),1))*
ROW($1:$19),0),ROW($1:$19))+1,1)*10^ROW($1:$19)/10)</f>
        <v>7</v>
      </c>
      <c r="E1125">
        <f>SUMPRODUCT(MID(0&amp;feed!E1241,LARGE(INDEX(ISNUMBER(--MID(feed!E1241,ROW($1:$19),1))*
ROW($1:$19),0),ROW($1:$19))+1,1)*10^ROW($1:$19)/10)</f>
        <v>0</v>
      </c>
      <c r="F1125" t="str">
        <f>feed!F1241</f>
        <v>Finest of the 19th century</v>
      </c>
      <c r="G1125" t="str">
        <f>feed!G1241</f>
        <v>Questionable</v>
      </c>
      <c r="H1125">
        <f>SUMPRODUCT(MID(0&amp;feed!H1241,LARGE(INDEX(ISNUMBER(--MID(feed!H1241,ROW($1:$19),1))*
ROW($1:$19),0),ROW($1:$19))+1,1)*10^ROW($1:$19)/10)</f>
        <v>0</v>
      </c>
      <c r="I1125" t="str">
        <f>feed!I1241</f>
        <v>Poor</v>
      </c>
      <c r="J1125">
        <f>SUMPRODUCT(MID(0&amp;feed!J1241,LARGE(INDEX(ISNUMBER(--MID(feed!J1241,ROW($1:$19),1))*
ROW($1:$19),0),ROW($1:$19))+1,1)*10^ROW($1:$19)/10)</f>
        <v>12</v>
      </c>
      <c r="K1125">
        <f>SUMPRODUCT(MID(0&amp;feed!K1241,LARGE(INDEX(ISNUMBER(--MID(feed!K1241,ROW($1:$19),1))*
ROW($1:$19),0),ROW($1:$19))+1,1)*10^ROW($1:$19)/10)</f>
        <v>2</v>
      </c>
      <c r="L1125">
        <f>SUMPRODUCT(MID(0&amp;feed!L1241,LARGE(INDEX(ISNUMBER(--MID(feed!L1241,ROW($1:$19),1))*
ROW($1:$19),0),ROW($1:$19))+1,1)*10^ROW($1:$19)/10)</f>
        <v>0</v>
      </c>
      <c r="M1125" t="str">
        <f>feed!M1241</f>
        <v>Mixed Economy</v>
      </c>
      <c r="N1125">
        <f>SUMPRODUCT(MID(0&amp;feed!N1241,LARGE(INDEX(ISNUMBER(--MID(feed!N1241,ROW($1:$5),1))*
ROW($1:$5),0),ROW($1:$5))+1,1)*10^ROW($1:$5)/10)</f>
        <v>241</v>
      </c>
      <c r="O1125">
        <f>SUMPRODUCT(MID(0&amp;feed!O1241,LARGE(INDEX(ISNUMBER(--MID(feed!O1241,ROW($1:$5),1))*
ROW($1:$5),0),ROW($1:$5))+1,1)*10^ROW($1:$5)/10)</f>
        <v>0</v>
      </c>
      <c r="P1125" t="str">
        <f>feed!P1241</f>
        <v>Untapped</v>
      </c>
      <c r="Q1125">
        <f>IF(P1125=0,40, IF(P1125="Depleted",0, IF(P1125="Near Depletion",10, IF(P1125="Plentiful",70, IF(P1125="Untapped",90,"Error")))))</f>
        <v>90</v>
      </c>
      <c r="R1125" t="str">
        <f>feed!Q1241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feed!R1241</f>
        <v>Egypt</v>
      </c>
      <c r="U1125" t="str">
        <f>feed!S1241</f>
        <v>Neutral</v>
      </c>
      <c r="V1125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12121</v>
      </c>
      <c r="W1125" t="str">
        <f>feed!U1241</f>
        <v>http://blocgame.com/stats.php?id=65414</v>
      </c>
      <c r="X1125" s="4">
        <f>SUMPRODUCT(MID(0&amp;feed!V1241,LARGE(INDEX(ISNUMBER(--MID(feed!V1241,ROW($1:$5),1))*
ROW($1:$5),0),ROW($1:$5))+1,1)*10^ROW($1:$5)/10)</f>
        <v>0</v>
      </c>
      <c r="Y1125">
        <f>feed!W1241</f>
        <v>0</v>
      </c>
      <c r="Z1125" s="4">
        <f>V1125-H1125*750-K1125*375-L1125*375</f>
        <v>11371</v>
      </c>
      <c r="AA1125" s="8">
        <f>V1125/N1125</f>
        <v>50.294605809128633</v>
      </c>
      <c r="AB1125" s="4">
        <f>N1125/6</f>
        <v>40.166666666666664</v>
      </c>
      <c r="AC1125" s="4">
        <f>V1125/6</f>
        <v>2020.1666666666667</v>
      </c>
    </row>
    <row r="1126" spans="1:29" hidden="1" x14ac:dyDescent="0.25">
      <c r="A1126" t="str">
        <f>feed!A1240</f>
        <v>cverg</v>
      </c>
      <c r="B1126" t="str">
        <f>feed!B1240</f>
        <v>cverg</v>
      </c>
      <c r="C1126">
        <f>feed!C1240</f>
        <v>0</v>
      </c>
      <c r="D1126">
        <f>SUMPRODUCT(MID(0&amp;feed!D1240,LARGE(INDEX(ISNUMBER(--MID(feed!D1240,ROW($1:$19),1))*
ROW($1:$19),0),ROW($1:$19))+1,1)*10^ROW($1:$19)/10)</f>
        <v>7</v>
      </c>
      <c r="E1126">
        <f>SUMPRODUCT(MID(0&amp;feed!E1240,LARGE(INDEX(ISNUMBER(--MID(feed!E1240,ROW($1:$19),1))*
ROW($1:$19),0),ROW($1:$19))+1,1)*10^ROW($1:$19)/10)</f>
        <v>0</v>
      </c>
      <c r="F1126" t="str">
        <f>feed!F1240</f>
        <v>Finest of the 19th century</v>
      </c>
      <c r="G1126" t="str">
        <f>feed!G1240</f>
        <v>Good</v>
      </c>
      <c r="H1126">
        <f>SUMPRODUCT(MID(0&amp;feed!H1240,LARGE(INDEX(ISNUMBER(--MID(feed!H1240,ROW($1:$19),1))*
ROW($1:$19),0),ROW($1:$19))+1,1)*10^ROW($1:$19)/10)</f>
        <v>0</v>
      </c>
      <c r="I1126" t="str">
        <f>feed!I1240</f>
        <v>Poor</v>
      </c>
      <c r="J1126">
        <f>SUMPRODUCT(MID(0&amp;feed!J1240,LARGE(INDEX(ISNUMBER(--MID(feed!J1240,ROW($1:$19),1))*
ROW($1:$19),0),ROW($1:$19))+1,1)*10^ROW($1:$19)/10)</f>
        <v>12</v>
      </c>
      <c r="K1126">
        <f>SUMPRODUCT(MID(0&amp;feed!K1240,LARGE(INDEX(ISNUMBER(--MID(feed!K1240,ROW($1:$19),1))*
ROW($1:$19),0),ROW($1:$19))+1,1)*10^ROW($1:$19)/10)</f>
        <v>4</v>
      </c>
      <c r="L1126">
        <f>SUMPRODUCT(MID(0&amp;feed!L1240,LARGE(INDEX(ISNUMBER(--MID(feed!L1240,ROW($1:$19),1))*
ROW($1:$19),0),ROW($1:$19))+1,1)*10^ROW($1:$19)/10)</f>
        <v>0</v>
      </c>
      <c r="M1126" t="str">
        <f>feed!M1240</f>
        <v>Mixed Economy</v>
      </c>
      <c r="N1126">
        <f>SUMPRODUCT(MID(0&amp;feed!N1240,LARGE(INDEX(ISNUMBER(--MID(feed!N1240,ROW($1:$5),1))*
ROW($1:$5),0),ROW($1:$5))+1,1)*10^ROW($1:$5)/10)</f>
        <v>241</v>
      </c>
      <c r="O1126">
        <f>SUMPRODUCT(MID(0&amp;feed!O1240,LARGE(INDEX(ISNUMBER(--MID(feed!O1240,ROW($1:$5),1))*
ROW($1:$5),0),ROW($1:$5))+1,1)*10^ROW($1:$5)/10)</f>
        <v>0</v>
      </c>
      <c r="P1126" t="str">
        <f>feed!P1240</f>
        <v>Untapped</v>
      </c>
      <c r="Q1126">
        <f>IF(P1126=0,40, IF(P1126="Depleted",0, IF(P1126="Near Depletion",10, IF(P1126="Plentiful",70, IF(P1126="Untapped",90,"Error")))))</f>
        <v>90</v>
      </c>
      <c r="R1126" t="str">
        <f>feed!Q1240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feed!R1240</f>
        <v>China</v>
      </c>
      <c r="U1126" t="str">
        <f>feed!S1240</f>
        <v>Neutral</v>
      </c>
      <c r="V1126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12090</v>
      </c>
      <c r="W1126" t="str">
        <f>feed!U1240</f>
        <v>http://blocgame.com/stats.php?id=65374</v>
      </c>
      <c r="X1126" s="4">
        <f>SUMPRODUCT(MID(0&amp;feed!V1240,LARGE(INDEX(ISNUMBER(--MID(feed!V1240,ROW($1:$5),1))*
ROW($1:$5),0),ROW($1:$5))+1,1)*10^ROW($1:$5)/10)</f>
        <v>0</v>
      </c>
      <c r="Y1126">
        <f>feed!W1240</f>
        <v>0</v>
      </c>
      <c r="Z1126" s="4">
        <f>V1126-H1126*750-K1126*375-L1126*375</f>
        <v>10590</v>
      </c>
      <c r="AA1126" s="8">
        <f>V1126/N1126</f>
        <v>50.165975103734439</v>
      </c>
      <c r="AB1126" s="4">
        <f>N1126/6</f>
        <v>40.166666666666664</v>
      </c>
      <c r="AC1126" s="4">
        <f>V1126/6</f>
        <v>2015</v>
      </c>
    </row>
    <row r="1127" spans="1:29" hidden="1" x14ac:dyDescent="0.25">
      <c r="A1127" t="str">
        <f>feed!A1191</f>
        <v>trempon</v>
      </c>
      <c r="B1127" t="str">
        <f>feed!B1191</f>
        <v>tramptop</v>
      </c>
      <c r="C1127">
        <f>feed!C1191</f>
        <v>0</v>
      </c>
      <c r="D1127">
        <f>SUMPRODUCT(MID(0&amp;feed!D1191,LARGE(INDEX(ISNUMBER(--MID(feed!D1191,ROW($1:$19),1))*
ROW($1:$19),0),ROW($1:$19))+1,1)*10^ROW($1:$19)/10)</f>
        <v>4</v>
      </c>
      <c r="E1127">
        <f>SUMPRODUCT(MID(0&amp;feed!E1191,LARGE(INDEX(ISNUMBER(--MID(feed!E1191,ROW($1:$19),1))*
ROW($1:$19),0),ROW($1:$19))+1,1)*10^ROW($1:$19)/10)</f>
        <v>0</v>
      </c>
      <c r="F1127" t="str">
        <f>feed!F1191</f>
        <v>Finest of the 19th century</v>
      </c>
      <c r="G1127" t="str">
        <f>feed!G1191</f>
        <v>Good</v>
      </c>
      <c r="H1127">
        <f>SUMPRODUCT(MID(0&amp;feed!H1191,LARGE(INDEX(ISNUMBER(--MID(feed!H1191,ROW($1:$19),1))*
ROW($1:$19),0),ROW($1:$19))+1,1)*10^ROW($1:$19)/10)</f>
        <v>0</v>
      </c>
      <c r="I1127" t="str">
        <f>feed!I1191</f>
        <v>Undisciplined Rabble</v>
      </c>
      <c r="J1127">
        <f>SUMPRODUCT(MID(0&amp;feed!J1191,LARGE(INDEX(ISNUMBER(--MID(feed!J1191,ROW($1:$19),1))*
ROW($1:$19),0),ROW($1:$19))+1,1)*10^ROW($1:$19)/10)</f>
        <v>12</v>
      </c>
      <c r="K1127">
        <f>SUMPRODUCT(MID(0&amp;feed!K1191,LARGE(INDEX(ISNUMBER(--MID(feed!K1191,ROW($1:$19),1))*
ROW($1:$19),0),ROW($1:$19))+1,1)*10^ROW($1:$19)/10)</f>
        <v>2</v>
      </c>
      <c r="L1127">
        <f>SUMPRODUCT(MID(0&amp;feed!L1191,LARGE(INDEX(ISNUMBER(--MID(feed!L1191,ROW($1:$19),1))*
ROW($1:$19),0),ROW($1:$19))+1,1)*10^ROW($1:$19)/10)</f>
        <v>0</v>
      </c>
      <c r="M1127" t="str">
        <f>feed!M1191</f>
        <v>Mixed Economy</v>
      </c>
      <c r="N1127">
        <f>SUMPRODUCT(MID(0&amp;feed!N1191,LARGE(INDEX(ISNUMBER(--MID(feed!N1191,ROW($1:$5),1))*
ROW($1:$5),0),ROW($1:$5))+1,1)*10^ROW($1:$5)/10)</f>
        <v>296</v>
      </c>
      <c r="O1127">
        <f>SUMPRODUCT(MID(0&amp;feed!O1191,LARGE(INDEX(ISNUMBER(--MID(feed!O1191,ROW($1:$5),1))*
ROW($1:$5),0),ROW($1:$5))+1,1)*10^ROW($1:$5)/10)</f>
        <v>0</v>
      </c>
      <c r="P1127" t="str">
        <f>feed!P1191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feed!Q1191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feed!R1191</f>
        <v>Indochina</v>
      </c>
      <c r="U1127" t="str">
        <f>feed!S1191</f>
        <v>Neutral</v>
      </c>
      <c r="V1127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14824</v>
      </c>
      <c r="W1127" t="str">
        <f>feed!U1191</f>
        <v>http://blocgame.com/stats.php?id=65379</v>
      </c>
      <c r="X1127" s="4">
        <f>SUMPRODUCT(MID(0&amp;feed!V1191,LARGE(INDEX(ISNUMBER(--MID(feed!V1191,ROW($1:$5),1))*
ROW($1:$5),0),ROW($1:$5))+1,1)*10^ROW($1:$5)/10)</f>
        <v>0</v>
      </c>
      <c r="Y1127">
        <f>feed!W1191</f>
        <v>0</v>
      </c>
      <c r="Z1127" s="4">
        <f>V1127-H1127*750-K1127*375-L1127*375</f>
        <v>14074</v>
      </c>
      <c r="AA1127" s="8">
        <f>V1127/N1127</f>
        <v>50.081081081081081</v>
      </c>
      <c r="AB1127" s="4">
        <f>N1127/6</f>
        <v>49.333333333333336</v>
      </c>
      <c r="AC1127" s="4">
        <f>V1127/6</f>
        <v>2470.6666666666665</v>
      </c>
    </row>
    <row r="1128" spans="1:29" hidden="1" x14ac:dyDescent="0.25">
      <c r="A1128" t="str">
        <f>feed!A1123</f>
        <v>Perdonema</v>
      </c>
      <c r="B1128" t="str">
        <f>feed!B1123</f>
        <v>Perdonem</v>
      </c>
      <c r="C1128">
        <f>feed!C1123</f>
        <v>0</v>
      </c>
      <c r="D1128">
        <f>SUMPRODUCT(MID(0&amp;feed!D1123,LARGE(INDEX(ISNUMBER(--MID(feed!D1123,ROW($1:$19),1))*
ROW($1:$19),0),ROW($1:$19))+1,1)*10^ROW($1:$19)/10)</f>
        <v>6</v>
      </c>
      <c r="E1128">
        <f>SUMPRODUCT(MID(0&amp;feed!E1123,LARGE(INDEX(ISNUMBER(--MID(feed!E1123,ROW($1:$19),1))*
ROW($1:$19),0),ROW($1:$19))+1,1)*10^ROW($1:$19)/10)</f>
        <v>0</v>
      </c>
      <c r="F1128" t="str">
        <f>feed!F1123</f>
        <v>Finest of the 19th century</v>
      </c>
      <c r="G1128" t="str">
        <f>feed!G1123</f>
        <v>Good</v>
      </c>
      <c r="H1128">
        <f>SUMPRODUCT(MID(0&amp;feed!H1123,LARGE(INDEX(ISNUMBER(--MID(feed!H1123,ROW($1:$19),1))*
ROW($1:$19),0),ROW($1:$19))+1,1)*10^ROW($1:$19)/10)</f>
        <v>0</v>
      </c>
      <c r="I1128" t="str">
        <f>feed!I1123</f>
        <v>Poor</v>
      </c>
      <c r="J1128">
        <f>SUMPRODUCT(MID(0&amp;feed!J1123,LARGE(INDEX(ISNUMBER(--MID(feed!J1123,ROW($1:$19),1))*
ROW($1:$19),0),ROW($1:$19))+1,1)*10^ROW($1:$19)/10)</f>
        <v>12</v>
      </c>
      <c r="K1128">
        <f>SUMPRODUCT(MID(0&amp;feed!K1123,LARGE(INDEX(ISNUMBER(--MID(feed!K1123,ROW($1:$19),1))*
ROW($1:$19),0),ROW($1:$19))+1,1)*10^ROW($1:$19)/10)</f>
        <v>2</v>
      </c>
      <c r="L1128">
        <f>SUMPRODUCT(MID(0&amp;feed!L1123,LARGE(INDEX(ISNUMBER(--MID(feed!L1123,ROW($1:$19),1))*
ROW($1:$19),0),ROW($1:$19))+1,1)*10^ROW($1:$19)/10)</f>
        <v>0</v>
      </c>
      <c r="M1128" t="str">
        <f>feed!M1123</f>
        <v>Mixed Economy</v>
      </c>
      <c r="N1128">
        <f>SUMPRODUCT(MID(0&amp;feed!N1123,LARGE(INDEX(ISNUMBER(--MID(feed!N1123,ROW($1:$5),1))*
ROW($1:$5),0),ROW($1:$5))+1,1)*10^ROW($1:$5)/10)</f>
        <v>312</v>
      </c>
      <c r="O1128">
        <f>SUMPRODUCT(MID(0&amp;feed!O1123,LARGE(INDEX(ISNUMBER(--MID(feed!O1123,ROW($1:$5),1))*
ROW($1:$5),0),ROW($1:$5))+1,1)*10^ROW($1:$5)/10)</f>
        <v>0</v>
      </c>
      <c r="P1128" t="str">
        <f>feed!P1123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feed!Q1123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feed!R1123</f>
        <v>Atlas</v>
      </c>
      <c r="U1128" t="str">
        <f>feed!S1123</f>
        <v>Neutral</v>
      </c>
      <c r="V1128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15004</v>
      </c>
      <c r="W1128" t="str">
        <f>feed!U1123</f>
        <v>http://blocgame.com/stats.php?id=65416</v>
      </c>
      <c r="X1128" s="4">
        <f>SUMPRODUCT(MID(0&amp;feed!V1123,LARGE(INDEX(ISNUMBER(--MID(feed!V1123,ROW($1:$5),1))*
ROW($1:$5),0),ROW($1:$5))+1,1)*10^ROW($1:$5)/10)</f>
        <v>0</v>
      </c>
      <c r="Y1128">
        <f>feed!W1123</f>
        <v>0</v>
      </c>
      <c r="Z1128" s="4">
        <f>V1128-H1128*750-K1128*375-L1128*375</f>
        <v>14254</v>
      </c>
      <c r="AA1128" s="8">
        <f>V1128/N1128</f>
        <v>48.089743589743591</v>
      </c>
      <c r="AB1128" s="4">
        <f>N1128/6</f>
        <v>52</v>
      </c>
      <c r="AC1128" s="4">
        <f>V1128/6</f>
        <v>2500.6666666666665</v>
      </c>
    </row>
    <row r="1129" spans="1:29" hidden="1" x14ac:dyDescent="0.25">
      <c r="A1129" t="str">
        <f>feed!A1208</f>
        <v>Grupon</v>
      </c>
      <c r="B1129" t="str">
        <f>feed!B1208</f>
        <v>Gramp</v>
      </c>
      <c r="C1129">
        <f>feed!C1208</f>
        <v>0</v>
      </c>
      <c r="D1129">
        <f>SUMPRODUCT(MID(0&amp;feed!D1208,LARGE(INDEX(ISNUMBER(--MID(feed!D1208,ROW($1:$19),1))*
ROW($1:$19),0),ROW($1:$19))+1,1)*10^ROW($1:$19)/10)</f>
        <v>7</v>
      </c>
      <c r="E1129">
        <f>SUMPRODUCT(MID(0&amp;feed!E1208,LARGE(INDEX(ISNUMBER(--MID(feed!E1208,ROW($1:$19),1))*
ROW($1:$19),0),ROW($1:$19))+1,1)*10^ROW($1:$19)/10)</f>
        <v>0</v>
      </c>
      <c r="F1129" t="str">
        <f>feed!F1208</f>
        <v>Finest of the 19th century</v>
      </c>
      <c r="G1129" t="str">
        <f>feed!G1208</f>
        <v>Questionable</v>
      </c>
      <c r="H1129">
        <f>SUMPRODUCT(MID(0&amp;feed!H1208,LARGE(INDEX(ISNUMBER(--MID(feed!H1208,ROW($1:$19),1))*
ROW($1:$19),0),ROW($1:$19))+1,1)*10^ROW($1:$19)/10)</f>
        <v>0</v>
      </c>
      <c r="I1129" t="str">
        <f>feed!I1208</f>
        <v>Undisciplined Rabble</v>
      </c>
      <c r="J1129">
        <f>SUMPRODUCT(MID(0&amp;feed!J1208,LARGE(INDEX(ISNUMBER(--MID(feed!J1208,ROW($1:$19),1))*
ROW($1:$19),0),ROW($1:$19))+1,1)*10^ROW($1:$19)/10)</f>
        <v>12</v>
      </c>
      <c r="K1129">
        <f>SUMPRODUCT(MID(0&amp;feed!K1208,LARGE(INDEX(ISNUMBER(--MID(feed!K1208,ROW($1:$19),1))*
ROW($1:$19),0),ROW($1:$19))+1,1)*10^ROW($1:$19)/10)</f>
        <v>3</v>
      </c>
      <c r="L1129">
        <f>SUMPRODUCT(MID(0&amp;feed!L1208,LARGE(INDEX(ISNUMBER(--MID(feed!L1208,ROW($1:$19),1))*
ROW($1:$19),0),ROW($1:$19))+1,1)*10^ROW($1:$19)/10)</f>
        <v>0</v>
      </c>
      <c r="M1129" t="str">
        <f>feed!M1208</f>
        <v>Mixed Economy</v>
      </c>
      <c r="N1129">
        <f>SUMPRODUCT(MID(0&amp;feed!N1208,LARGE(INDEX(ISNUMBER(--MID(feed!N1208,ROW($1:$5),1))*
ROW($1:$5),0),ROW($1:$5))+1,1)*10^ROW($1:$5)/10)</f>
        <v>283</v>
      </c>
      <c r="O1129">
        <f>SUMPRODUCT(MID(0&amp;feed!O1208,LARGE(INDEX(ISNUMBER(--MID(feed!O1208,ROW($1:$5),1))*
ROW($1:$5),0),ROW($1:$5))+1,1)*10^ROW($1:$5)/10)</f>
        <v>0</v>
      </c>
      <c r="P1129" t="str">
        <f>feed!P1208</f>
        <v>Untapped</v>
      </c>
      <c r="Q1129">
        <f>IF(P1129=0,40, IF(P1129="Depleted",0, IF(P1129="Near Depletion",10, IF(P1129="Plentiful",70, IF(P1129="Untapped",90,"Error")))))</f>
        <v>90</v>
      </c>
      <c r="R1129" t="str">
        <f>feed!Q1208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feed!R1208</f>
        <v>Egypt</v>
      </c>
      <c r="U1129" t="str">
        <f>feed!S1208</f>
        <v>Neutral</v>
      </c>
      <c r="V1129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13090</v>
      </c>
      <c r="W1129" t="str">
        <f>feed!U1208</f>
        <v>http://blocgame.com/stats.php?id=65524</v>
      </c>
      <c r="X1129" s="4">
        <f>SUMPRODUCT(MID(0&amp;feed!V1208,LARGE(INDEX(ISNUMBER(--MID(feed!V1208,ROW($1:$5),1))*
ROW($1:$5),0),ROW($1:$5))+1,1)*10^ROW($1:$5)/10)</f>
        <v>0</v>
      </c>
      <c r="Y1129">
        <f>feed!W1208</f>
        <v>0</v>
      </c>
      <c r="Z1129" s="4">
        <f>V1129-H1129*750-K1129*375-L1129*375</f>
        <v>11965</v>
      </c>
      <c r="AA1129" s="8">
        <f>V1129/N1129</f>
        <v>46.254416961130744</v>
      </c>
      <c r="AB1129" s="4">
        <f>N1129/6</f>
        <v>47.166666666666664</v>
      </c>
      <c r="AC1129" s="4">
        <f>V1129/6</f>
        <v>2181.6666666666665</v>
      </c>
    </row>
    <row r="1130" spans="1:29" hidden="1" x14ac:dyDescent="0.25">
      <c r="A1130" t="str">
        <f>feed!A944</f>
        <v>GODLESS BLACKS</v>
      </c>
      <c r="B1130" t="str">
        <f>feed!B944</f>
        <v>Ingrate119</v>
      </c>
      <c r="C1130">
        <f>feed!C944</f>
        <v>0</v>
      </c>
      <c r="D1130">
        <f>SUMPRODUCT(MID(0&amp;feed!D944,LARGE(INDEX(ISNUMBER(--MID(feed!D944,ROW($1:$19),1))*
ROW($1:$19),0),ROW($1:$19))+1,1)*10^ROW($1:$19)/10)</f>
        <v>4</v>
      </c>
      <c r="E1130">
        <f>SUMPRODUCT(MID(0&amp;feed!E944,LARGE(INDEX(ISNUMBER(--MID(feed!E944,ROW($1:$19),1))*
ROW($1:$19),0),ROW($1:$19))+1,1)*10^ROW($1:$19)/10)</f>
        <v>0</v>
      </c>
      <c r="F1130" t="str">
        <f>feed!F944</f>
        <v>Finest of the 19th century</v>
      </c>
      <c r="G1130" t="str">
        <f>feed!G944</f>
        <v>Questionable</v>
      </c>
      <c r="H1130">
        <f>SUMPRODUCT(MID(0&amp;feed!H944,LARGE(INDEX(ISNUMBER(--MID(feed!H944,ROW($1:$19),1))*
ROW($1:$19),0),ROW($1:$19))+1,1)*10^ROW($1:$19)/10)</f>
        <v>0</v>
      </c>
      <c r="I1130" t="str">
        <f>feed!I944</f>
        <v>Undisciplined Rabble</v>
      </c>
      <c r="J1130">
        <f>SUMPRODUCT(MID(0&amp;feed!J944,LARGE(INDEX(ISNUMBER(--MID(feed!J944,ROW($1:$19),1))*
ROW($1:$19),0),ROW($1:$19))+1,1)*10^ROW($1:$19)/10)</f>
        <v>12</v>
      </c>
      <c r="K1130">
        <f>SUMPRODUCT(MID(0&amp;feed!K944,LARGE(INDEX(ISNUMBER(--MID(feed!K944,ROW($1:$19),1))*
ROW($1:$19),0),ROW($1:$19))+1,1)*10^ROW($1:$19)/10)</f>
        <v>9</v>
      </c>
      <c r="L1130">
        <f>SUMPRODUCT(MID(0&amp;feed!L944,LARGE(INDEX(ISNUMBER(--MID(feed!L944,ROW($1:$19),1))*
ROW($1:$19),0),ROW($1:$19))+1,1)*10^ROW($1:$19)/10)</f>
        <v>2</v>
      </c>
      <c r="M1130" t="str">
        <f>feed!M944</f>
        <v>Mixed Economy</v>
      </c>
      <c r="N1130">
        <f>SUMPRODUCT(MID(0&amp;feed!N944,LARGE(INDEX(ISNUMBER(--MID(feed!N944,ROW($1:$5),1))*
ROW($1:$5),0),ROW($1:$5))+1,1)*10^ROW($1:$5)/10)</f>
        <v>405</v>
      </c>
      <c r="O1130">
        <f>SUMPRODUCT(MID(0&amp;feed!O944,LARGE(INDEX(ISNUMBER(--MID(feed!O944,ROW($1:$5),1))*
ROW($1:$5),0),ROW($1:$5))+1,1)*10^ROW($1:$5)/10)</f>
        <v>288</v>
      </c>
      <c r="P1130" t="str">
        <f>feed!P944</f>
        <v>Untapped</v>
      </c>
      <c r="Q1130">
        <f>IF(P1130=0,40, IF(P1130="Depleted",0, IF(P1130="Near Depletion",10, IF(P1130="Plentiful",70, IF(P1130="Untapped",90,"Error")))))</f>
        <v>90</v>
      </c>
      <c r="R1130" t="str">
        <f>feed!Q944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feed!R944</f>
        <v>East Africa</v>
      </c>
      <c r="U1130" t="str">
        <f>feed!S944</f>
        <v>Neutral</v>
      </c>
      <c r="V113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18645</v>
      </c>
      <c r="W1130" t="str">
        <f>feed!U944</f>
        <v>http://blocgame.com/stats.php?id=65030</v>
      </c>
      <c r="X1130" s="4">
        <f>SUMPRODUCT(MID(0&amp;feed!V944,LARGE(INDEX(ISNUMBER(--MID(feed!V944,ROW($1:$5),1))*
ROW($1:$5),0),ROW($1:$5))+1,1)*10^ROW($1:$5)/10)</f>
        <v>0</v>
      </c>
      <c r="Y1130">
        <f>feed!W944</f>
        <v>0</v>
      </c>
      <c r="Z1130" s="4">
        <f>V1130-H1130*750-K1130*375-L1130*375</f>
        <v>14520</v>
      </c>
      <c r="AA1130" s="8">
        <f>V1130/N1130</f>
        <v>46.037037037037038</v>
      </c>
      <c r="AB1130" s="4">
        <f>N1130/6</f>
        <v>67.5</v>
      </c>
      <c r="AC1130" s="4">
        <f>V1130/6</f>
        <v>3107.5</v>
      </c>
    </row>
    <row r="1131" spans="1:29" hidden="1" x14ac:dyDescent="0.25">
      <c r="A1131" t="str">
        <f>feed!A1059</f>
        <v>Regginland</v>
      </c>
      <c r="B1131" t="str">
        <f>feed!B1059</f>
        <v>Reggin</v>
      </c>
      <c r="C1131">
        <f>feed!C1059</f>
        <v>0</v>
      </c>
      <c r="D1131">
        <f>SUMPRODUCT(MID(0&amp;feed!D1059,LARGE(INDEX(ISNUMBER(--MID(feed!D1059,ROW($1:$19),1))*
ROW($1:$19),0),ROW($1:$19))+1,1)*10^ROW($1:$19)/10)</f>
        <v>8</v>
      </c>
      <c r="E1131">
        <f>SUMPRODUCT(MID(0&amp;feed!E1059,LARGE(INDEX(ISNUMBER(--MID(feed!E1059,ROW($1:$19),1))*
ROW($1:$19),0),ROW($1:$19))+1,1)*10^ROW($1:$19)/10)</f>
        <v>0</v>
      </c>
      <c r="F1131" t="str">
        <f>feed!F1059</f>
        <v>Finest of the 19th century</v>
      </c>
      <c r="G1131" t="str">
        <f>feed!G1059</f>
        <v>Good</v>
      </c>
      <c r="H1131">
        <f>SUMPRODUCT(MID(0&amp;feed!H1059,LARGE(INDEX(ISNUMBER(--MID(feed!H1059,ROW($1:$19),1))*
ROW($1:$19),0),ROW($1:$19))+1,1)*10^ROW($1:$19)/10)</f>
        <v>0</v>
      </c>
      <c r="I1131" t="str">
        <f>feed!I1059</f>
        <v>Undisciplined Rabble</v>
      </c>
      <c r="J1131">
        <f>SUMPRODUCT(MID(0&amp;feed!J1059,LARGE(INDEX(ISNUMBER(--MID(feed!J1059,ROW($1:$19),1))*
ROW($1:$19),0),ROW($1:$19))+1,1)*10^ROW($1:$19)/10)</f>
        <v>12</v>
      </c>
      <c r="K1131">
        <f>SUMPRODUCT(MID(0&amp;feed!K1059,LARGE(INDEX(ISNUMBER(--MID(feed!K1059,ROW($1:$19),1))*
ROW($1:$19),0),ROW($1:$19))+1,1)*10^ROW($1:$19)/10)</f>
        <v>2</v>
      </c>
      <c r="L1131">
        <f>SUMPRODUCT(MID(0&amp;feed!L1059,LARGE(INDEX(ISNUMBER(--MID(feed!L1059,ROW($1:$19),1))*
ROW($1:$19),0),ROW($1:$19))+1,1)*10^ROW($1:$19)/10)</f>
        <v>0</v>
      </c>
      <c r="M1131" t="str">
        <f>feed!M1059</f>
        <v>Mixed Economy</v>
      </c>
      <c r="N1131">
        <f>SUMPRODUCT(MID(0&amp;feed!N1059,LARGE(INDEX(ISNUMBER(--MID(feed!N1059,ROW($1:$5),1))*
ROW($1:$5),0),ROW($1:$5))+1,1)*10^ROW($1:$5)/10)</f>
        <v>331</v>
      </c>
      <c r="O1131">
        <f>SUMPRODUCT(MID(0&amp;feed!O1059,LARGE(INDEX(ISNUMBER(--MID(feed!O1059,ROW($1:$5),1))*
ROW($1:$5),0),ROW($1:$5))+1,1)*10^ROW($1:$5)/10)</f>
        <v>0</v>
      </c>
      <c r="P1131" t="str">
        <f>feed!P1059</f>
        <v>Untapped</v>
      </c>
      <c r="Q1131">
        <f>IF(P1131=0,40, IF(P1131="Depleted",0, IF(P1131="Near Depletion",10, IF(P1131="Plentiful",70, IF(P1131="Untapped",90,"Error")))))</f>
        <v>90</v>
      </c>
      <c r="R1131" t="str">
        <f>feed!Q1059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feed!R1059</f>
        <v>Guinea</v>
      </c>
      <c r="U1131" t="str">
        <f>feed!S1059</f>
        <v>Neutral</v>
      </c>
      <c r="V113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15042</v>
      </c>
      <c r="W1131" t="str">
        <f>feed!U1059</f>
        <v>http://blocgame.com/stats.php?id=65417</v>
      </c>
      <c r="X1131" s="4">
        <f>SUMPRODUCT(MID(0&amp;feed!V1059,LARGE(INDEX(ISNUMBER(--MID(feed!V1059,ROW($1:$5),1))*
ROW($1:$5),0),ROW($1:$5))+1,1)*10^ROW($1:$5)/10)</f>
        <v>0</v>
      </c>
      <c r="Y1131">
        <f>feed!W1059</f>
        <v>0</v>
      </c>
      <c r="Z1131" s="4">
        <f>V1131-H1131*750-K1131*375-L1131*375</f>
        <v>14292</v>
      </c>
      <c r="AA1131" s="8">
        <f>V1131/N1131</f>
        <v>45.444108761329304</v>
      </c>
      <c r="AB1131" s="4">
        <f>N1131/6</f>
        <v>55.166666666666664</v>
      </c>
      <c r="AC1131" s="4">
        <f>V1131/6</f>
        <v>2507</v>
      </c>
    </row>
    <row r="1132" spans="1:29" hidden="1" x14ac:dyDescent="0.25">
      <c r="A1132" t="str">
        <f>feed!A1201</f>
        <v>briton</v>
      </c>
      <c r="B1132" t="str">
        <f>feed!B1201</f>
        <v>bres</v>
      </c>
      <c r="C1132">
        <f>feed!C1201</f>
        <v>0</v>
      </c>
      <c r="D1132">
        <f>SUMPRODUCT(MID(0&amp;feed!D1201,LARGE(INDEX(ISNUMBER(--MID(feed!D1201,ROW($1:$19),1))*
ROW($1:$19),0),ROW($1:$19))+1,1)*10^ROW($1:$19)/10)</f>
        <v>8</v>
      </c>
      <c r="E1132">
        <f>SUMPRODUCT(MID(0&amp;feed!E1201,LARGE(INDEX(ISNUMBER(--MID(feed!E1201,ROW($1:$19),1))*
ROW($1:$19),0),ROW($1:$19))+1,1)*10^ROW($1:$19)/10)</f>
        <v>0</v>
      </c>
      <c r="F1132" t="str">
        <f>feed!F1201</f>
        <v>Finest of the 19th century</v>
      </c>
      <c r="G1132" t="str">
        <f>feed!G1201</f>
        <v>Good</v>
      </c>
      <c r="H1132">
        <f>SUMPRODUCT(MID(0&amp;feed!H1201,LARGE(INDEX(ISNUMBER(--MID(feed!H1201,ROW($1:$19),1))*
ROW($1:$19),0),ROW($1:$19))+1,1)*10^ROW($1:$19)/10)</f>
        <v>0</v>
      </c>
      <c r="I1132" t="str">
        <f>feed!I1201</f>
        <v>Poor</v>
      </c>
      <c r="J1132">
        <f>SUMPRODUCT(MID(0&amp;feed!J1201,LARGE(INDEX(ISNUMBER(--MID(feed!J1201,ROW($1:$19),1))*
ROW($1:$19),0),ROW($1:$19))+1,1)*10^ROW($1:$19)/10)</f>
        <v>12</v>
      </c>
      <c r="K1132">
        <f>SUMPRODUCT(MID(0&amp;feed!K1201,LARGE(INDEX(ISNUMBER(--MID(feed!K1201,ROW($1:$19),1))*
ROW($1:$19),0),ROW($1:$19))+1,1)*10^ROW($1:$19)/10)</f>
        <v>2</v>
      </c>
      <c r="L1132">
        <f>SUMPRODUCT(MID(0&amp;feed!L1201,LARGE(INDEX(ISNUMBER(--MID(feed!L1201,ROW($1:$19),1))*
ROW($1:$19),0),ROW($1:$19))+1,1)*10^ROW($1:$19)/10)</f>
        <v>0</v>
      </c>
      <c r="M1132" t="str">
        <f>feed!M1201</f>
        <v>Mixed Economy</v>
      </c>
      <c r="N1132">
        <f>SUMPRODUCT(MID(0&amp;feed!N1201,LARGE(INDEX(ISNUMBER(--MID(feed!N1201,ROW($1:$5),1))*
ROW($1:$5),0),ROW($1:$5))+1,1)*10^ROW($1:$5)/10)</f>
        <v>291</v>
      </c>
      <c r="O1132">
        <f>SUMPRODUCT(MID(0&amp;feed!O1201,LARGE(INDEX(ISNUMBER(--MID(feed!O1201,ROW($1:$5),1))*
ROW($1:$5),0),ROW($1:$5))+1,1)*10^ROW($1:$5)/10)</f>
        <v>0</v>
      </c>
      <c r="P1132" t="str">
        <f>feed!P1201</f>
        <v>Untapped</v>
      </c>
      <c r="Q1132">
        <f>IF(P1132=0,40, IF(P1132="Depleted",0, IF(P1132="Near Depletion",10, IF(P1132="Plentiful",70, IF(P1132="Untapped",90,"Error")))))</f>
        <v>90</v>
      </c>
      <c r="R1132" t="str">
        <f>feed!Q1201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feed!R1201</f>
        <v>Guinea</v>
      </c>
      <c r="U1132" t="str">
        <f>feed!S1201</f>
        <v>Neutral</v>
      </c>
      <c r="V1132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12956</v>
      </c>
      <c r="W1132" t="str">
        <f>feed!U1201</f>
        <v>http://blocgame.com/stats.php?id=65480</v>
      </c>
      <c r="X1132" s="4">
        <f>SUMPRODUCT(MID(0&amp;feed!V1201,LARGE(INDEX(ISNUMBER(--MID(feed!V1201,ROW($1:$5),1))*
ROW($1:$5),0),ROW($1:$5))+1,1)*10^ROW($1:$5)/10)</f>
        <v>0</v>
      </c>
      <c r="Y1132">
        <f>feed!W1201</f>
        <v>0</v>
      </c>
      <c r="Z1132" s="4">
        <f>V1132-H1132*750-K1132*375-L1132*375</f>
        <v>12206</v>
      </c>
      <c r="AA1132" s="8">
        <f>V1132/N1132</f>
        <v>44.522336769759448</v>
      </c>
      <c r="AB1132" s="4">
        <f>N1132/6</f>
        <v>48.5</v>
      </c>
      <c r="AC1132" s="4">
        <f>V1132/6</f>
        <v>2159.3333333333335</v>
      </c>
    </row>
    <row r="1133" spans="1:29" hidden="1" x14ac:dyDescent="0.25">
      <c r="A1133" t="str">
        <f>feed!A1218</f>
        <v>operun</v>
      </c>
      <c r="B1133" t="str">
        <f>feed!B1218</f>
        <v>vertmon</v>
      </c>
      <c r="C1133">
        <f>feed!C1218</f>
        <v>0</v>
      </c>
      <c r="D1133">
        <f>SUMPRODUCT(MID(0&amp;feed!D1218,LARGE(INDEX(ISNUMBER(--MID(feed!D1218,ROW($1:$19),1))*
ROW($1:$19),0),ROW($1:$19))+1,1)*10^ROW($1:$19)/10)</f>
        <v>5</v>
      </c>
      <c r="E1133">
        <f>SUMPRODUCT(MID(0&amp;feed!E1218,LARGE(INDEX(ISNUMBER(--MID(feed!E1218,ROW($1:$19),1))*
ROW($1:$19),0),ROW($1:$19))+1,1)*10^ROW($1:$19)/10)</f>
        <v>0</v>
      </c>
      <c r="F1133" t="str">
        <f>feed!F1218</f>
        <v>Finest of the 19th century</v>
      </c>
      <c r="G1133" t="str">
        <f>feed!G1218</f>
        <v>Questionable</v>
      </c>
      <c r="H1133">
        <f>SUMPRODUCT(MID(0&amp;feed!H1218,LARGE(INDEX(ISNUMBER(--MID(feed!H1218,ROW($1:$19),1))*
ROW($1:$19),0),ROW($1:$19))+1,1)*10^ROW($1:$19)/10)</f>
        <v>0</v>
      </c>
      <c r="I1133" t="str">
        <f>feed!I1218</f>
        <v>Undisciplined Rabble</v>
      </c>
      <c r="J1133">
        <f>SUMPRODUCT(MID(0&amp;feed!J1218,LARGE(INDEX(ISNUMBER(--MID(feed!J1218,ROW($1:$19),1))*
ROW($1:$19),0),ROW($1:$19))+1,1)*10^ROW($1:$19)/10)</f>
        <v>12</v>
      </c>
      <c r="K1133">
        <f>SUMPRODUCT(MID(0&amp;feed!K1218,LARGE(INDEX(ISNUMBER(--MID(feed!K1218,ROW($1:$19),1))*
ROW($1:$19),0),ROW($1:$19))+1,1)*10^ROW($1:$19)/10)</f>
        <v>2</v>
      </c>
      <c r="L1133">
        <f>SUMPRODUCT(MID(0&amp;feed!L1218,LARGE(INDEX(ISNUMBER(--MID(feed!L1218,ROW($1:$19),1))*
ROW($1:$19),0),ROW($1:$19))+1,1)*10^ROW($1:$19)/10)</f>
        <v>0</v>
      </c>
      <c r="M1133" t="str">
        <f>feed!M1218</f>
        <v>Mixed Economy</v>
      </c>
      <c r="N1133">
        <f>SUMPRODUCT(MID(0&amp;feed!N1218,LARGE(INDEX(ISNUMBER(--MID(feed!N1218,ROW($1:$5),1))*
ROW($1:$5),0),ROW($1:$5))+1,1)*10^ROW($1:$5)/10)</f>
        <v>269</v>
      </c>
      <c r="O1133">
        <f>SUMPRODUCT(MID(0&amp;feed!O1218,LARGE(INDEX(ISNUMBER(--MID(feed!O1218,ROW($1:$5),1))*
ROW($1:$5),0),ROW($1:$5))+1,1)*10^ROW($1:$5)/10)</f>
        <v>0</v>
      </c>
      <c r="P1133" t="str">
        <f>feed!P1218</f>
        <v>Untapped</v>
      </c>
      <c r="Q1133">
        <f>IF(P1133=0,40, IF(P1133="Depleted",0, IF(P1133="Near Depletion",10, IF(P1133="Plentiful",70, IF(P1133="Untapped",90,"Error")))))</f>
        <v>90</v>
      </c>
      <c r="R1133" t="str">
        <f>feed!Q1218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feed!R1218</f>
        <v>China</v>
      </c>
      <c r="U1133" t="str">
        <f>feed!S1218</f>
        <v>Neutral</v>
      </c>
      <c r="V1133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11668</v>
      </c>
      <c r="W1133" t="str">
        <f>feed!U1218</f>
        <v>http://blocgame.com/stats.php?id=65375</v>
      </c>
      <c r="X1133" s="4">
        <f>SUMPRODUCT(MID(0&amp;feed!V1218,LARGE(INDEX(ISNUMBER(--MID(feed!V1218,ROW($1:$5),1))*
ROW($1:$5),0),ROW($1:$5))+1,1)*10^ROW($1:$5)/10)</f>
        <v>0</v>
      </c>
      <c r="Y1133">
        <f>feed!W1218</f>
        <v>0</v>
      </c>
      <c r="Z1133" s="4">
        <f>V1133-H1133*750-K1133*375-L1133*375</f>
        <v>10918</v>
      </c>
      <c r="AA1133" s="8">
        <f>V1133/N1133</f>
        <v>43.375464684014872</v>
      </c>
      <c r="AB1133" s="4">
        <f>N1133/6</f>
        <v>44.833333333333336</v>
      </c>
      <c r="AC1133" s="4">
        <f>V1133/6</f>
        <v>1944.6666666666667</v>
      </c>
    </row>
    <row r="1134" spans="1:29" hidden="1" x14ac:dyDescent="0.25">
      <c r="A1134" t="str">
        <f>feed!A1232</f>
        <v>Snoram</v>
      </c>
      <c r="B1134" t="str">
        <f>feed!B1232</f>
        <v>Uvanov</v>
      </c>
      <c r="C1134">
        <f>feed!C1232</f>
        <v>0</v>
      </c>
      <c r="D1134">
        <f>SUMPRODUCT(MID(0&amp;feed!D1232,LARGE(INDEX(ISNUMBER(--MID(feed!D1232,ROW($1:$19),1))*
ROW($1:$19),0),ROW($1:$19))+1,1)*10^ROW($1:$19)/10)</f>
        <v>6</v>
      </c>
      <c r="E1134">
        <f>SUMPRODUCT(MID(0&amp;feed!E1232,LARGE(INDEX(ISNUMBER(--MID(feed!E1232,ROW($1:$19),1))*
ROW($1:$19),0),ROW($1:$19))+1,1)*10^ROW($1:$19)/10)</f>
        <v>0</v>
      </c>
      <c r="F1134" t="str">
        <f>feed!F1232</f>
        <v>Finest of the 19th century</v>
      </c>
      <c r="G1134" t="str">
        <f>feed!G1232</f>
        <v>Questionable</v>
      </c>
      <c r="H1134">
        <f>SUMPRODUCT(MID(0&amp;feed!H1232,LARGE(INDEX(ISNUMBER(--MID(feed!H1232,ROW($1:$19),1))*
ROW($1:$19),0),ROW($1:$19))+1,1)*10^ROW($1:$19)/10)</f>
        <v>0</v>
      </c>
      <c r="I1134" t="str">
        <f>feed!I1232</f>
        <v>Undisciplined Rabble</v>
      </c>
      <c r="J1134">
        <f>SUMPRODUCT(MID(0&amp;feed!J1232,LARGE(INDEX(ISNUMBER(--MID(feed!J1232,ROW($1:$19),1))*
ROW($1:$19),0),ROW($1:$19))+1,1)*10^ROW($1:$19)/10)</f>
        <v>12</v>
      </c>
      <c r="K1134">
        <f>SUMPRODUCT(MID(0&amp;feed!K1232,LARGE(INDEX(ISNUMBER(--MID(feed!K1232,ROW($1:$19),1))*
ROW($1:$19),0),ROW($1:$19))+1,1)*10^ROW($1:$19)/10)</f>
        <v>2</v>
      </c>
      <c r="L1134">
        <f>SUMPRODUCT(MID(0&amp;feed!L1232,LARGE(INDEX(ISNUMBER(--MID(feed!L1232,ROW($1:$19),1))*
ROW($1:$19),0),ROW($1:$19))+1,1)*10^ROW($1:$19)/10)</f>
        <v>0</v>
      </c>
      <c r="M1134" t="str">
        <f>feed!M1232</f>
        <v>Mixed Economy</v>
      </c>
      <c r="N1134">
        <f>SUMPRODUCT(MID(0&amp;feed!N1232,LARGE(INDEX(ISNUMBER(--MID(feed!N1232,ROW($1:$5),1))*
ROW($1:$5),0),ROW($1:$5))+1,1)*10^ROW($1:$5)/10)</f>
        <v>251</v>
      </c>
      <c r="O1134">
        <f>SUMPRODUCT(MID(0&amp;feed!O1232,LARGE(INDEX(ISNUMBER(--MID(feed!O1232,ROW($1:$5),1))*
ROW($1:$5),0),ROW($1:$5))+1,1)*10^ROW($1:$5)/10)</f>
        <v>0</v>
      </c>
      <c r="P1134" t="str">
        <f>feed!P1232</f>
        <v>Untapped</v>
      </c>
      <c r="Q1134">
        <f>IF(P1134=0,40, IF(P1134="Depleted",0, IF(P1134="Near Depletion",10, IF(P1134="Plentiful",70, IF(P1134="Untapped",90,"Error")))))</f>
        <v>90</v>
      </c>
      <c r="R1134" t="str">
        <f>feed!Q1232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feed!R1232</f>
        <v>Congo</v>
      </c>
      <c r="U1134" t="str">
        <f>feed!S1232</f>
        <v>Neutral</v>
      </c>
      <c r="V1134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10192</v>
      </c>
      <c r="W1134" t="str">
        <f>feed!U1232</f>
        <v>http://blocgame.com/stats.php?id=65409</v>
      </c>
      <c r="X1134" s="4">
        <f>SUMPRODUCT(MID(0&amp;feed!V1232,LARGE(INDEX(ISNUMBER(--MID(feed!V1232,ROW($1:$5),1))*
ROW($1:$5),0),ROW($1:$5))+1,1)*10^ROW($1:$5)/10)</f>
        <v>0</v>
      </c>
      <c r="Y1134">
        <f>feed!W1232</f>
        <v>0</v>
      </c>
      <c r="Z1134" s="4">
        <f>V1134-H1134*750-K1134*375-L1134*375</f>
        <v>9442</v>
      </c>
      <c r="AA1134" s="8">
        <f>V1134/N1134</f>
        <v>40.605577689243027</v>
      </c>
      <c r="AB1134" s="4">
        <f>N1134/6</f>
        <v>41.833333333333336</v>
      </c>
      <c r="AC1134" s="4">
        <f>V1134/6</f>
        <v>1698.6666666666667</v>
      </c>
    </row>
    <row r="1135" spans="1:29" hidden="1" x14ac:dyDescent="0.25">
      <c r="A1135" t="str">
        <f>feed!A941</f>
        <v>Ridon</v>
      </c>
      <c r="B1135" t="str">
        <f>feed!B941</f>
        <v>prep</v>
      </c>
      <c r="C1135">
        <f>feed!C941</f>
        <v>0</v>
      </c>
      <c r="D1135">
        <f>SUMPRODUCT(MID(0&amp;feed!D941,LARGE(INDEX(ISNUMBER(--MID(feed!D941,ROW($1:$19),1))*
ROW($1:$19),0),ROW($1:$19))+1,1)*10^ROW($1:$19)/10)</f>
        <v>6</v>
      </c>
      <c r="E1135">
        <f>SUMPRODUCT(MID(0&amp;feed!E941,LARGE(INDEX(ISNUMBER(--MID(feed!E941,ROW($1:$19),1))*
ROW($1:$19),0),ROW($1:$19))+1,1)*10^ROW($1:$19)/10)</f>
        <v>0</v>
      </c>
      <c r="F1135" t="str">
        <f>feed!F941</f>
        <v>Finest of the 19th century</v>
      </c>
      <c r="G1135" t="str">
        <f>feed!G941</f>
        <v>Gandhi-like</v>
      </c>
      <c r="H1135">
        <f>SUMPRODUCT(MID(0&amp;feed!H941,LARGE(INDEX(ISNUMBER(--MID(feed!H941,ROW($1:$19),1))*
ROW($1:$19),0),ROW($1:$19))+1,1)*10^ROW($1:$19)/10)</f>
        <v>0</v>
      </c>
      <c r="I1135" t="str">
        <f>feed!I941</f>
        <v>Poor</v>
      </c>
      <c r="J1135">
        <f>SUMPRODUCT(MID(0&amp;feed!J941,LARGE(INDEX(ISNUMBER(--MID(feed!J941,ROW($1:$19),1))*
ROW($1:$19),0),ROW($1:$19))+1,1)*10^ROW($1:$19)/10)</f>
        <v>12</v>
      </c>
      <c r="K1135">
        <f>SUMPRODUCT(MID(0&amp;feed!K941,LARGE(INDEX(ISNUMBER(--MID(feed!K941,ROW($1:$19),1))*
ROW($1:$19),0),ROW($1:$19))+1,1)*10^ROW($1:$19)/10)</f>
        <v>2</v>
      </c>
      <c r="L1135">
        <f>SUMPRODUCT(MID(0&amp;feed!L941,LARGE(INDEX(ISNUMBER(--MID(feed!L941,ROW($1:$19),1))*
ROW($1:$19),0),ROW($1:$19))+1,1)*10^ROW($1:$19)/10)</f>
        <v>0</v>
      </c>
      <c r="M1135" t="str">
        <f>feed!M941</f>
        <v>Mixed Economy</v>
      </c>
      <c r="N1135">
        <f>SUMPRODUCT(MID(0&amp;feed!N941,LARGE(INDEX(ISNUMBER(--MID(feed!N941,ROW($1:$5),1))*
ROW($1:$5),0),ROW($1:$5))+1,1)*10^ROW($1:$5)/10)</f>
        <v>410</v>
      </c>
      <c r="O1135">
        <f>SUMPRODUCT(MID(0&amp;feed!O941,LARGE(INDEX(ISNUMBER(--MID(feed!O941,ROW($1:$5),1))*
ROW($1:$5),0),ROW($1:$5))+1,1)*10^ROW($1:$5)/10)</f>
        <v>0</v>
      </c>
      <c r="P1135" t="str">
        <f>feed!P941</f>
        <v>Untapped</v>
      </c>
      <c r="Q1135">
        <f>IF(P1135=0,40, IF(P1135="Depleted",0, IF(P1135="Near Depletion",10, IF(P1135="Plentiful",70, IF(P1135="Untapped",90,"Error")))))</f>
        <v>90</v>
      </c>
      <c r="R1135" t="str">
        <f>feed!Q941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feed!R941</f>
        <v>West Africa</v>
      </c>
      <c r="U1135" t="str">
        <f>feed!S941</f>
        <v>Neutral</v>
      </c>
      <c r="V1135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15207</v>
      </c>
      <c r="W1135" t="str">
        <f>feed!U941</f>
        <v>http://blocgame.com/stats.php?id=65418</v>
      </c>
      <c r="X1135" s="4">
        <f>SUMPRODUCT(MID(0&amp;feed!V941,LARGE(INDEX(ISNUMBER(--MID(feed!V941,ROW($1:$5),1))*
ROW($1:$5),0),ROW($1:$5))+1,1)*10^ROW($1:$5)/10)</f>
        <v>0</v>
      </c>
      <c r="Y1135">
        <f>feed!W941</f>
        <v>0</v>
      </c>
      <c r="Z1135" s="4">
        <f>V1135-H1135*750-K1135*375-L1135*375</f>
        <v>14457</v>
      </c>
      <c r="AA1135" s="8">
        <f>V1135/N1135</f>
        <v>37.090243902439028</v>
      </c>
      <c r="AB1135" s="4">
        <f>N1135/6</f>
        <v>68.333333333333329</v>
      </c>
      <c r="AC1135" s="4">
        <f>V1135/6</f>
        <v>2534.5</v>
      </c>
    </row>
    <row r="1136" spans="1:29" hidden="1" x14ac:dyDescent="0.25">
      <c r="A1136" t="str">
        <f>feed!A987</f>
        <v>Fradda</v>
      </c>
      <c r="B1136" t="str">
        <f>feed!B987</f>
        <v>Lermond</v>
      </c>
      <c r="C1136">
        <f>feed!C987</f>
        <v>0</v>
      </c>
      <c r="D1136">
        <f>SUMPRODUCT(MID(0&amp;feed!D987,LARGE(INDEX(ISNUMBER(--MID(feed!D987,ROW($1:$19),1))*
ROW($1:$19),0),ROW($1:$19))+1,1)*10^ROW($1:$19)/10)</f>
        <v>7</v>
      </c>
      <c r="E1136">
        <f>SUMPRODUCT(MID(0&amp;feed!E987,LARGE(INDEX(ISNUMBER(--MID(feed!E987,ROW($1:$19),1))*
ROW($1:$19),0),ROW($1:$19))+1,1)*10^ROW($1:$19)/10)</f>
        <v>0</v>
      </c>
      <c r="F1136" t="str">
        <f>feed!F987</f>
        <v>Finest of the 19th century</v>
      </c>
      <c r="G1136" t="str">
        <f>feed!G987</f>
        <v>Normal</v>
      </c>
      <c r="H1136">
        <f>SUMPRODUCT(MID(0&amp;feed!H987,LARGE(INDEX(ISNUMBER(--MID(feed!H987,ROW($1:$19),1))*
ROW($1:$19),0),ROW($1:$19))+1,1)*10^ROW($1:$19)/10)</f>
        <v>0</v>
      </c>
      <c r="I1136" t="str">
        <f>feed!I987</f>
        <v>Undisciplined Rabble</v>
      </c>
      <c r="J1136">
        <f>SUMPRODUCT(MID(0&amp;feed!J987,LARGE(INDEX(ISNUMBER(--MID(feed!J987,ROW($1:$19),1))*
ROW($1:$19),0),ROW($1:$19))+1,1)*10^ROW($1:$19)/10)</f>
        <v>12</v>
      </c>
      <c r="K1136">
        <f>SUMPRODUCT(MID(0&amp;feed!K987,LARGE(INDEX(ISNUMBER(--MID(feed!K987,ROW($1:$19),1))*
ROW($1:$19),0),ROW($1:$19))+1,1)*10^ROW($1:$19)/10)</f>
        <v>2</v>
      </c>
      <c r="L1136">
        <f>SUMPRODUCT(MID(0&amp;feed!L987,LARGE(INDEX(ISNUMBER(--MID(feed!L987,ROW($1:$19),1))*
ROW($1:$19),0),ROW($1:$19))+1,1)*10^ROW($1:$19)/10)</f>
        <v>0</v>
      </c>
      <c r="M1136" t="str">
        <f>feed!M987</f>
        <v>Mixed Economy</v>
      </c>
      <c r="N1136">
        <f>SUMPRODUCT(MID(0&amp;feed!N987,LARGE(INDEX(ISNUMBER(--MID(feed!N987,ROW($1:$5),1))*
ROW($1:$5),0),ROW($1:$5))+1,1)*10^ROW($1:$5)/10)</f>
        <v>370</v>
      </c>
      <c r="O1136">
        <f>SUMPRODUCT(MID(0&amp;feed!O987,LARGE(INDEX(ISNUMBER(--MID(feed!O987,ROW($1:$5),1))*
ROW($1:$5),0),ROW($1:$5))+1,1)*10^ROW($1:$5)/10)</f>
        <v>0</v>
      </c>
      <c r="P1136" t="str">
        <f>feed!P987</f>
        <v>Untapped</v>
      </c>
      <c r="Q1136">
        <f>IF(P1136=0,40, IF(P1136="Depleted",0, IF(P1136="Near Depletion",10, IF(P1136="Plentiful",70, IF(P1136="Untapped",90,"Error")))))</f>
        <v>90</v>
      </c>
      <c r="R1136" t="str">
        <f>feed!Q987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feed!R987</f>
        <v>Gran Colombia</v>
      </c>
      <c r="U1136" t="str">
        <f>feed!S987</f>
        <v>Neutral</v>
      </c>
      <c r="V1136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12590</v>
      </c>
      <c r="W1136" t="str">
        <f>feed!U987</f>
        <v>http://blocgame.com/stats.php?id=65411</v>
      </c>
      <c r="X1136" s="4">
        <f>SUMPRODUCT(MID(0&amp;feed!V987,LARGE(INDEX(ISNUMBER(--MID(feed!V987,ROW($1:$5),1))*
ROW($1:$5),0),ROW($1:$5))+1,1)*10^ROW($1:$5)/10)</f>
        <v>0</v>
      </c>
      <c r="Y1136">
        <f>feed!W987</f>
        <v>0</v>
      </c>
      <c r="Z1136" s="4">
        <f>V1136-H1136*750-K1136*375-L1136*375</f>
        <v>11840</v>
      </c>
      <c r="AA1136" s="8">
        <f>V1136/N1136</f>
        <v>34.027027027027025</v>
      </c>
      <c r="AB1136" s="4">
        <f>N1136/6</f>
        <v>61.666666666666664</v>
      </c>
      <c r="AC1136" s="4">
        <f>V1136/6</f>
        <v>2098.3333333333335</v>
      </c>
    </row>
    <row r="1137" spans="1:29" hidden="1" x14ac:dyDescent="0.25">
      <c r="A1137" t="str">
        <f>feed!A799</f>
        <v>Jigaboo Tribe</v>
      </c>
      <c r="B1137" t="str">
        <f>feed!B799</f>
        <v>Spearchucker Jones</v>
      </c>
      <c r="C1137" t="str">
        <f>feed!C799</f>
        <v>The Khilafah</v>
      </c>
      <c r="D1137">
        <f>SUMPRODUCT(MID(0&amp;feed!D799,LARGE(INDEX(ISNUMBER(--MID(feed!D799,ROW($1:$19),1))*
ROW($1:$19),0),ROW($1:$19))+1,1)*10^ROW($1:$19)/10)</f>
        <v>50</v>
      </c>
      <c r="E1137">
        <f>SUMPRODUCT(MID(0&amp;feed!E799,LARGE(INDEX(ISNUMBER(--MID(feed!E799,ROW($1:$19),1))*
ROW($1:$19),0),ROW($1:$19))+1,1)*10^ROW($1:$19)/10)</f>
        <v>0</v>
      </c>
      <c r="F1137" t="str">
        <f>feed!F799</f>
        <v>First World War surplus</v>
      </c>
      <c r="G1137" t="str">
        <f>feed!G799</f>
        <v>Questionable</v>
      </c>
      <c r="H1137">
        <f>SUMPRODUCT(MID(0&amp;feed!H799,LARGE(INDEX(ISNUMBER(--MID(feed!H799,ROW($1:$19),1))*
ROW($1:$19),0),ROW($1:$19))+1,1)*10^ROW($1:$19)/10)</f>
        <v>0</v>
      </c>
      <c r="I1137" t="str">
        <f>feed!I799</f>
        <v>Good</v>
      </c>
      <c r="J1137">
        <f>SUMPRODUCT(MID(0&amp;feed!J799,LARGE(INDEX(ISNUMBER(--MID(feed!J799,ROW($1:$19),1))*
ROW($1:$19),0),ROW($1:$19))+1,1)*10^ROW($1:$19)/10)</f>
        <v>12</v>
      </c>
      <c r="K1137">
        <f>SUMPRODUCT(MID(0&amp;feed!K799,LARGE(INDEX(ISNUMBER(--MID(feed!K799,ROW($1:$19),1))*
ROW($1:$19),0),ROW($1:$19))+1,1)*10^ROW($1:$19)/10)</f>
        <v>8</v>
      </c>
      <c r="L1137">
        <f>SUMPRODUCT(MID(0&amp;feed!L799,LARGE(INDEX(ISNUMBER(--MID(feed!L799,ROW($1:$19),1))*
ROW($1:$19),0),ROW($1:$19))+1,1)*10^ROW($1:$19)/10)</f>
        <v>2</v>
      </c>
      <c r="M1137" t="str">
        <f>feed!M799</f>
        <v>Mixed Economy</v>
      </c>
      <c r="N1137">
        <f>SUMPRODUCT(MID(0&amp;feed!N799,LARGE(INDEX(ISNUMBER(--MID(feed!N799,ROW($1:$5),1))*
ROW($1:$5),0),ROW($1:$5))+1,1)*10^ROW($1:$5)/10)</f>
        <v>606</v>
      </c>
      <c r="O1137">
        <f>SUMPRODUCT(MID(0&amp;feed!O799,LARGE(INDEX(ISNUMBER(--MID(feed!O799,ROW($1:$5),1))*
ROW($1:$5),0),ROW($1:$5))+1,1)*10^ROW($1:$5)/10)</f>
        <v>465</v>
      </c>
      <c r="P1137" t="str">
        <f>feed!P799</f>
        <v>Untapped</v>
      </c>
      <c r="Q1137">
        <f>IF(P1137=0,40, IF(P1137="Depleted",0, IF(P1137="Near Depletion",10, IF(P1137="Plentiful",70, IF(P1137="Untapped",90,"Error")))))</f>
        <v>90</v>
      </c>
      <c r="R1137" t="str">
        <f>feed!Q799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feed!R799</f>
        <v>East Africa</v>
      </c>
      <c r="U1137" t="str">
        <f>feed!S799</f>
        <v>Neutral</v>
      </c>
      <c r="V113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18453</v>
      </c>
      <c r="W1137" t="str">
        <f>feed!U799</f>
        <v>http://blocgame.com/stats.php?id=65027</v>
      </c>
      <c r="X1137" s="4">
        <f>SUMPRODUCT(MID(0&amp;feed!V799,LARGE(INDEX(ISNUMBER(--MID(feed!V799,ROW($1:$5),1))*
ROW($1:$5),0),ROW($1:$5))+1,1)*10^ROW($1:$5)/10)</f>
        <v>0</v>
      </c>
      <c r="Y1137">
        <f>feed!W799</f>
        <v>0</v>
      </c>
      <c r="Z1137" s="4">
        <f>V1137-H1137*750-K1137*375-L1137*375</f>
        <v>14703</v>
      </c>
      <c r="AA1137" s="8">
        <f>V1137/N1137</f>
        <v>30.450495049504951</v>
      </c>
      <c r="AB1137" s="4">
        <f>N1137/6</f>
        <v>101</v>
      </c>
      <c r="AC1137" s="4">
        <f>V1137/6</f>
        <v>3075.5</v>
      </c>
    </row>
    <row r="1138" spans="1:29" hidden="1" x14ac:dyDescent="0.25">
      <c r="A1138" t="str">
        <f>feed!A931</f>
        <v>Kotasinga</v>
      </c>
      <c r="B1138" t="str">
        <f>feed!B931</f>
        <v>Stalin VI</v>
      </c>
      <c r="C1138">
        <f>feed!C931</f>
        <v>0</v>
      </c>
      <c r="D1138">
        <f>SUMPRODUCT(MID(0&amp;feed!D931,LARGE(INDEX(ISNUMBER(--MID(feed!D931,ROW($1:$19),1))*
ROW($1:$19),0),ROW($1:$19))+1,1)*10^ROW($1:$19)/10)</f>
        <v>5</v>
      </c>
      <c r="E1138">
        <f>SUMPRODUCT(MID(0&amp;feed!E931,LARGE(INDEX(ISNUMBER(--MID(feed!E931,ROW($1:$19),1))*
ROW($1:$19),0),ROW($1:$19))+1,1)*10^ROW($1:$19)/10)</f>
        <v>0</v>
      </c>
      <c r="F1138" t="str">
        <f>feed!F931</f>
        <v>Korean War surplus</v>
      </c>
      <c r="G1138" t="str">
        <f>feed!G931</f>
        <v>Questionable</v>
      </c>
      <c r="H1138">
        <f>SUMPRODUCT(MID(0&amp;feed!H931,LARGE(INDEX(ISNUMBER(--MID(feed!H931,ROW($1:$19),1))*
ROW($1:$19),0),ROW($1:$19))+1,1)*10^ROW($1:$19)/10)</f>
        <v>0</v>
      </c>
      <c r="I1138" t="str">
        <f>feed!I931</f>
        <v>Undisciplined Rabble</v>
      </c>
      <c r="J1138">
        <f>SUMPRODUCT(MID(0&amp;feed!J931,LARGE(INDEX(ISNUMBER(--MID(feed!J931,ROW($1:$19),1))*
ROW($1:$19),0),ROW($1:$19))+1,1)*10^ROW($1:$19)/10)</f>
        <v>12</v>
      </c>
      <c r="K1138">
        <f>SUMPRODUCT(MID(0&amp;feed!K931,LARGE(INDEX(ISNUMBER(--MID(feed!K931,ROW($1:$19),1))*
ROW($1:$19),0),ROW($1:$19))+1,1)*10^ROW($1:$19)/10)</f>
        <v>11</v>
      </c>
      <c r="L1138">
        <f>SUMPRODUCT(MID(0&amp;feed!L931,LARGE(INDEX(ISNUMBER(--MID(feed!L931,ROW($1:$19),1))*
ROW($1:$19),0),ROW($1:$19))+1,1)*10^ROW($1:$19)/10)</f>
        <v>2</v>
      </c>
      <c r="M1138" t="str">
        <f>feed!M931</f>
        <v>Mixed Economy</v>
      </c>
      <c r="N1138">
        <f>SUMPRODUCT(MID(0&amp;feed!N931,LARGE(INDEX(ISNUMBER(--MID(feed!N931,ROW($1:$5),1))*
ROW($1:$5),0),ROW($1:$5))+1,1)*10^ROW($1:$5)/10)</f>
        <v>419</v>
      </c>
      <c r="O1138">
        <f>SUMPRODUCT(MID(0&amp;feed!O931,LARGE(INDEX(ISNUMBER(--MID(feed!O931,ROW($1:$5),1))*
ROW($1:$5),0),ROW($1:$5))+1,1)*10^ROW($1:$5)/10)</f>
        <v>51</v>
      </c>
      <c r="P1138">
        <f>feed!P931</f>
        <v>0</v>
      </c>
      <c r="Q1138">
        <f>IF(P1138=0,40, IF(P1138="Depleted",0, IF(P1138="Near Depletion",10, IF(P1138="Plentiful",70, IF(P1138="Untapped",90,"Error")))))</f>
        <v>40</v>
      </c>
      <c r="R1138" t="str">
        <f>feed!Q931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feed!R931</f>
        <v>Congo</v>
      </c>
      <c r="U1138" t="str">
        <f>feed!S931</f>
        <v>Neutral</v>
      </c>
      <c r="V113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11842</v>
      </c>
      <c r="W1138" t="str">
        <f>feed!U931</f>
        <v>http://blocgame.com/stats.php?id=60448</v>
      </c>
      <c r="X1138" s="4">
        <f>SUMPRODUCT(MID(0&amp;feed!V931,LARGE(INDEX(ISNUMBER(--MID(feed!V931,ROW($1:$5),1))*
ROW($1:$5),0),ROW($1:$5))+1,1)*10^ROW($1:$5)/10)</f>
        <v>0</v>
      </c>
      <c r="Y1138">
        <f>feed!W931</f>
        <v>0</v>
      </c>
      <c r="Z1138" s="4">
        <f>V1138-H1138*750-K1138*375-L1138*375</f>
        <v>6967</v>
      </c>
      <c r="AA1138" s="8">
        <f>V1138/N1138</f>
        <v>28.262529832935559</v>
      </c>
      <c r="AB1138" s="4">
        <f>N1138/6</f>
        <v>69.833333333333329</v>
      </c>
      <c r="AC1138" s="4">
        <f>V1138/6</f>
        <v>1973.6666666666667</v>
      </c>
    </row>
    <row r="1139" spans="1:29" hidden="1" x14ac:dyDescent="0.25">
      <c r="A1139" t="str">
        <f>feed!A784</f>
        <v>New Gloryhole</v>
      </c>
      <c r="B1139" t="str">
        <f>feed!B784</f>
        <v>Doctor Feng</v>
      </c>
      <c r="C1139" t="str">
        <f>feed!C784</f>
        <v>Pact of Red October</v>
      </c>
      <c r="D1139">
        <f>SUMPRODUCT(MID(0&amp;feed!D784,LARGE(INDEX(ISNUMBER(--MID(feed!D784,ROW($1:$19),1))*
ROW($1:$19),0),ROW($1:$19))+1,1)*10^ROW($1:$19)/10)</f>
        <v>20</v>
      </c>
      <c r="E1139">
        <f>SUMPRODUCT(MID(0&amp;feed!E784,LARGE(INDEX(ISNUMBER(--MID(feed!E784,ROW($1:$19),1))*
ROW($1:$19),0),ROW($1:$19))+1,1)*10^ROW($1:$19)/10)</f>
        <v>0</v>
      </c>
      <c r="F1139" t="str">
        <f>feed!F784</f>
        <v>First World War surplus</v>
      </c>
      <c r="G1139" t="str">
        <f>feed!G784</f>
        <v>Good</v>
      </c>
      <c r="H1139">
        <f>SUMPRODUCT(MID(0&amp;feed!H784,LARGE(INDEX(ISNUMBER(--MID(feed!H784,ROW($1:$19),1))*
ROW($1:$19),0),ROW($1:$19))+1,1)*10^ROW($1:$19)/10)</f>
        <v>0</v>
      </c>
      <c r="I1139" t="str">
        <f>feed!I784</f>
        <v>Undisciplined Rabble</v>
      </c>
      <c r="J1139">
        <f>SUMPRODUCT(MID(0&amp;feed!J784,LARGE(INDEX(ISNUMBER(--MID(feed!J784,ROW($1:$19),1))*
ROW($1:$19),0),ROW($1:$19))+1,1)*10^ROW($1:$19)/10)</f>
        <v>12</v>
      </c>
      <c r="K1139">
        <f>SUMPRODUCT(MID(0&amp;feed!K784,LARGE(INDEX(ISNUMBER(--MID(feed!K784,ROW($1:$19),1))*
ROW($1:$19),0),ROW($1:$19))+1,1)*10^ROW($1:$19)/10)</f>
        <v>10</v>
      </c>
      <c r="L1139">
        <f>SUMPRODUCT(MID(0&amp;feed!L784,LARGE(INDEX(ISNUMBER(--MID(feed!L784,ROW($1:$19),1))*
ROW($1:$19),0),ROW($1:$19))+1,1)*10^ROW($1:$19)/10)</f>
        <v>5</v>
      </c>
      <c r="M1139" t="str">
        <f>feed!M784</f>
        <v>Mixed Economy</v>
      </c>
      <c r="N1139">
        <f>SUMPRODUCT(MID(0&amp;feed!N784,LARGE(INDEX(ISNUMBER(--MID(feed!N784,ROW($1:$5),1))*
ROW($1:$5),0),ROW($1:$5))+1,1)*10^ROW($1:$5)/10)</f>
        <v>631</v>
      </c>
      <c r="O1139">
        <f>SUMPRODUCT(MID(0&amp;feed!O784,LARGE(INDEX(ISNUMBER(--MID(feed!O784,ROW($1:$5),1))*
ROW($1:$5),0),ROW($1:$5))+1,1)*10^ROW($1:$5)/10)</f>
        <v>5</v>
      </c>
      <c r="P1139" t="str">
        <f>feed!P784</f>
        <v>Untapped</v>
      </c>
      <c r="Q1139">
        <f>IF(P1139=0,40, IF(P1139="Depleted",0, IF(P1139="Near Depletion",10, IF(P1139="Plentiful",70, IF(P1139="Untapped",90,"Error")))))</f>
        <v>90</v>
      </c>
      <c r="R1139" t="str">
        <f>feed!Q784</f>
        <v>Meagre</v>
      </c>
      <c r="S1139">
        <f>IF(R1139="None",0, IF(R1139="Meagre",1.5, IF(R1139="Small",3, IF(R1139="Mediocre",4.5, IF(R1139="Somewhat Large",6, IF(R1139="Large",7.5, IF(R1139="Powerful",9, IF(R1139="Very Powerful",10,"Error"))))))))</f>
        <v>1.5</v>
      </c>
      <c r="T1139" t="str">
        <f>feed!R784</f>
        <v>East Africa</v>
      </c>
      <c r="U1139" t="str">
        <f>feed!S784</f>
        <v>Neutral</v>
      </c>
      <c r="V1139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17511</v>
      </c>
      <c r="W1139" t="str">
        <f>feed!U784</f>
        <v>http://blocgame.com/stats.php?id=64578</v>
      </c>
      <c r="X1139" s="4">
        <f>SUMPRODUCT(MID(0&amp;feed!V784,LARGE(INDEX(ISNUMBER(--MID(feed!V784,ROW($1:$5),1))*
ROW($1:$5),0),ROW($1:$5))+1,1)*10^ROW($1:$5)/10)</f>
        <v>0</v>
      </c>
      <c r="Y1139">
        <f>feed!W784</f>
        <v>0</v>
      </c>
      <c r="Z1139" s="4">
        <f>V1139-H1139*750-K1139*375-L1139*375</f>
        <v>11886</v>
      </c>
      <c r="AA1139" s="8">
        <f>V1139/N1139</f>
        <v>27.751188589540412</v>
      </c>
      <c r="AB1139" s="4">
        <f>N1139/6</f>
        <v>105.16666666666667</v>
      </c>
      <c r="AC1139" s="4">
        <f>V1139/6</f>
        <v>2918.5</v>
      </c>
    </row>
    <row r="1140" spans="1:29" hidden="1" x14ac:dyDescent="0.25">
      <c r="A1140" t="str">
        <f>feed!A772</f>
        <v>GRAVYPIPE</v>
      </c>
      <c r="B1140" t="str">
        <f>feed!B772</f>
        <v>ElDeuce</v>
      </c>
      <c r="C1140" t="str">
        <f>feed!C772</f>
        <v>SPQR</v>
      </c>
      <c r="D1140">
        <f>SUMPRODUCT(MID(0&amp;feed!D772,LARGE(INDEX(ISNUMBER(--MID(feed!D772,ROW($1:$19),1))*
ROW($1:$19),0),ROW($1:$19))+1,1)*10^ROW($1:$19)/10)</f>
        <v>36</v>
      </c>
      <c r="E1140">
        <f>SUMPRODUCT(MID(0&amp;feed!E772,LARGE(INDEX(ISNUMBER(--MID(feed!E772,ROW($1:$19),1))*
ROW($1:$19),0),ROW($1:$19))+1,1)*10^ROW($1:$19)/10)</f>
        <v>0</v>
      </c>
      <c r="F1140" t="str">
        <f>feed!F772</f>
        <v>First World War surplus</v>
      </c>
      <c r="G1140" t="str">
        <f>feed!G772</f>
        <v>Questionable</v>
      </c>
      <c r="H1140">
        <f>SUMPRODUCT(MID(0&amp;feed!H772,LARGE(INDEX(ISNUMBER(--MID(feed!H772,ROW($1:$19),1))*
ROW($1:$19),0),ROW($1:$19))+1,1)*10^ROW($1:$19)/10)</f>
        <v>0</v>
      </c>
      <c r="I1140" t="str">
        <f>feed!I772</f>
        <v>Undisciplined Rabble</v>
      </c>
      <c r="J1140">
        <f>SUMPRODUCT(MID(0&amp;feed!J772,LARGE(INDEX(ISNUMBER(--MID(feed!J772,ROW($1:$19),1))*
ROW($1:$19),0),ROW($1:$19))+1,1)*10^ROW($1:$19)/10)</f>
        <v>12</v>
      </c>
      <c r="K1140">
        <f>SUMPRODUCT(MID(0&amp;feed!K772,LARGE(INDEX(ISNUMBER(--MID(feed!K772,ROW($1:$19),1))*
ROW($1:$19),0),ROW($1:$19))+1,1)*10^ROW($1:$19)/10)</f>
        <v>6</v>
      </c>
      <c r="L1140">
        <f>SUMPRODUCT(MID(0&amp;feed!L772,LARGE(INDEX(ISNUMBER(--MID(feed!L772,ROW($1:$19),1))*
ROW($1:$19),0),ROW($1:$19))+1,1)*10^ROW($1:$19)/10)</f>
        <v>9</v>
      </c>
      <c r="M1140" t="str">
        <f>feed!M772</f>
        <v>Mixed Economy</v>
      </c>
      <c r="N1140">
        <f>SUMPRODUCT(MID(0&amp;feed!N772,LARGE(INDEX(ISNUMBER(--MID(feed!N772,ROW($1:$5),1))*
ROW($1:$5),0),ROW($1:$5))+1,1)*10^ROW($1:$5)/10)</f>
        <v>650</v>
      </c>
      <c r="O1140">
        <f>SUMPRODUCT(MID(0&amp;feed!O772,LARGE(INDEX(ISNUMBER(--MID(feed!O772,ROW($1:$5),1))*
ROW($1:$5),0),ROW($1:$5))+1,1)*10^ROW($1:$5)/10)</f>
        <v>1489</v>
      </c>
      <c r="P1140" t="str">
        <f>feed!P772</f>
        <v>Plentiful</v>
      </c>
      <c r="Q1140">
        <f>IF(P1140=0,40, IF(P1140="Depleted",0, IF(P1140="Near Depletion",10, IF(P1140="Plentiful",70, IF(P1140="Untapped",90,"Error")))))</f>
        <v>70</v>
      </c>
      <c r="R1140" t="str">
        <f>feed!Q772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feed!R772</f>
        <v>Persia</v>
      </c>
      <c r="U1140" t="str">
        <f>feed!S772</f>
        <v>Neutral</v>
      </c>
      <c r="V1140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12607</v>
      </c>
      <c r="W1140" t="str">
        <f>feed!U772</f>
        <v>http://blocgame.com/stats.php?id=64560</v>
      </c>
      <c r="X1140" s="4">
        <f>SUMPRODUCT(MID(0&amp;feed!V772,LARGE(INDEX(ISNUMBER(--MID(feed!V772,ROW($1:$5),1))*
ROW($1:$5),0),ROW($1:$5))+1,1)*10^ROW($1:$5)/10)</f>
        <v>0</v>
      </c>
      <c r="Y1140">
        <f>feed!W772</f>
        <v>0</v>
      </c>
      <c r="Z1140" s="4">
        <f>V1140-H1140*750-K1140*375-L1140*375</f>
        <v>6982</v>
      </c>
      <c r="AA1140" s="8">
        <f>V1140/N1140</f>
        <v>19.395384615384614</v>
      </c>
      <c r="AB1140" s="4">
        <f>N1140/6</f>
        <v>108.33333333333333</v>
      </c>
      <c r="AC1140" s="4">
        <f>V1140/6</f>
        <v>2101.1666666666665</v>
      </c>
    </row>
    <row r="1141" spans="1:29" hidden="1" x14ac:dyDescent="0.25">
      <c r="A1141" t="str">
        <f>feed!A1144</f>
        <v>Estror</v>
      </c>
      <c r="B1141" t="str">
        <f>feed!B1144</f>
        <v>Fearower</v>
      </c>
      <c r="C1141">
        <f>feed!C1144</f>
        <v>0</v>
      </c>
      <c r="D1141">
        <f>SUMPRODUCT(MID(0&amp;feed!D1144,LARGE(INDEX(ISNUMBER(--MID(feed!D1144,ROW($1:$19),1))*
ROW($1:$19),0),ROW($1:$19))+1,1)*10^ROW($1:$19)/10)</f>
        <v>30</v>
      </c>
      <c r="E1141">
        <f>SUMPRODUCT(MID(0&amp;feed!E1144,LARGE(INDEX(ISNUMBER(--MID(feed!E1144,ROW($1:$19),1))*
ROW($1:$19),0),ROW($1:$19))+1,1)*10^ROW($1:$19)/10)</f>
        <v>0</v>
      </c>
      <c r="F1141" t="str">
        <f>feed!F1144</f>
        <v>First World War surplus</v>
      </c>
      <c r="G1141" t="str">
        <f>feed!G1144</f>
        <v>Good</v>
      </c>
      <c r="H1141">
        <f>SUMPRODUCT(MID(0&amp;feed!H1144,LARGE(INDEX(ISNUMBER(--MID(feed!H1144,ROW($1:$19),1))*
ROW($1:$19),0),ROW($1:$19))+1,1)*10^ROW($1:$19)/10)</f>
        <v>0</v>
      </c>
      <c r="I1141" t="str">
        <f>feed!I1144</f>
        <v>Elite</v>
      </c>
      <c r="J1141">
        <f>SUMPRODUCT(MID(0&amp;feed!J1144,LARGE(INDEX(ISNUMBER(--MID(feed!J1144,ROW($1:$19),1))*
ROW($1:$19),0),ROW($1:$19))+1,1)*10^ROW($1:$19)/10)</f>
        <v>11</v>
      </c>
      <c r="K1141">
        <f>SUMPRODUCT(MID(0&amp;feed!K1144,LARGE(INDEX(ISNUMBER(--MID(feed!K1144,ROW($1:$19),1))*
ROW($1:$19),0),ROW($1:$19))+1,1)*10^ROW($1:$19)/10)</f>
        <v>3</v>
      </c>
      <c r="L1141">
        <f>SUMPRODUCT(MID(0&amp;feed!L1144,LARGE(INDEX(ISNUMBER(--MID(feed!L1144,ROW($1:$19),1))*
ROW($1:$19),0),ROW($1:$19))+1,1)*10^ROW($1:$19)/10)</f>
        <v>2</v>
      </c>
      <c r="M1141" t="str">
        <f>feed!M1144</f>
        <v>Central Planning</v>
      </c>
      <c r="N1141">
        <f>SUMPRODUCT(MID(0&amp;feed!N1144,LARGE(INDEX(ISNUMBER(--MID(feed!N1144,ROW($1:$5),1))*
ROW($1:$5),0),ROW($1:$5))+1,1)*10^ROW($1:$5)/10)</f>
        <v>309</v>
      </c>
      <c r="O1141">
        <f>SUMPRODUCT(MID(0&amp;feed!O1144,LARGE(INDEX(ISNUMBER(--MID(feed!O1144,ROW($1:$5),1))*
ROW($1:$5),0),ROW($1:$5))+1,1)*10^ROW($1:$5)/10)</f>
        <v>4456</v>
      </c>
      <c r="P1141" t="str">
        <f>feed!P1144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feed!Q1144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feed!R1144</f>
        <v>Arabia</v>
      </c>
      <c r="U1141" t="str">
        <f>feed!S1144</f>
        <v>Soviet Union</v>
      </c>
      <c r="V114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1" t="str">
        <f>feed!U1144</f>
        <v>http://blocgame.com/stats.php?id=65684</v>
      </c>
      <c r="X1141" s="4">
        <f>SUMPRODUCT(MID(0&amp;feed!V1144,LARGE(INDEX(ISNUMBER(--MID(feed!V1144,ROW($1:$5),1))*
ROW($1:$5),0),ROW($1:$5))+1,1)*10^ROW($1:$5)/10)</f>
        <v>0</v>
      </c>
      <c r="Y1141">
        <f>feed!W1144</f>
        <v>0</v>
      </c>
      <c r="Z1141" s="4">
        <f>V1141-H1141*750-K1141*375-L1141*375</f>
        <v>18125</v>
      </c>
      <c r="AA1141" s="8">
        <f>V1141/N1141</f>
        <v>64.724919093851128</v>
      </c>
      <c r="AB1141" s="4">
        <f>N1141/6</f>
        <v>51.5</v>
      </c>
      <c r="AC1141" s="4">
        <f>V1141/6</f>
        <v>3333.3333333333335</v>
      </c>
    </row>
    <row r="1142" spans="1:29" x14ac:dyDescent="0.25">
      <c r="A1142" t="str">
        <f>feed!A826</f>
        <v>donaldtrump2016</v>
      </c>
      <c r="B1142" t="str">
        <f>feed!B826</f>
        <v>donaldtrump2016</v>
      </c>
      <c r="C1142">
        <f>feed!C826</f>
        <v>0</v>
      </c>
      <c r="D1142">
        <f>SUMPRODUCT(MID(0&amp;feed!D826,LARGE(INDEX(ISNUMBER(--MID(feed!D826,ROW($1:$19),1))*
ROW($1:$19),0),ROW($1:$19))+1,1)*10^ROW($1:$19)/10)</f>
        <v>4</v>
      </c>
      <c r="E1142">
        <f>SUMPRODUCT(MID(0&amp;feed!E826,LARGE(INDEX(ISNUMBER(--MID(feed!E826,ROW($1:$19),1))*
ROW($1:$19),0),ROW($1:$19))+1,1)*10^ROW($1:$19)/10)</f>
        <v>0</v>
      </c>
      <c r="F1142" t="str">
        <f>feed!F826</f>
        <v>First World War surplus</v>
      </c>
      <c r="G1142" t="str">
        <f>feed!G826</f>
        <v>Questionable</v>
      </c>
      <c r="H1142">
        <f>SUMPRODUCT(MID(0&amp;feed!H826,LARGE(INDEX(ISNUMBER(--MID(feed!H826,ROW($1:$19),1))*
ROW($1:$19),0),ROW($1:$19))+1,1)*10^ROW($1:$19)/10)</f>
        <v>0</v>
      </c>
      <c r="I1142" t="str">
        <f>feed!I826</f>
        <v>Undisciplined Rabble</v>
      </c>
      <c r="J1142">
        <f>SUMPRODUCT(MID(0&amp;feed!J826,LARGE(INDEX(ISNUMBER(--MID(feed!J826,ROW($1:$19),1))*
ROW($1:$19),0),ROW($1:$19))+1,1)*10^ROW($1:$19)/10)</f>
        <v>177</v>
      </c>
      <c r="K1142">
        <f>SUMPRODUCT(MID(0&amp;feed!K826,LARGE(INDEX(ISNUMBER(--MID(feed!K826,ROW($1:$19),1))*
ROW($1:$19),0),ROW($1:$19))+1,1)*10^ROW($1:$19)/10)</f>
        <v>2</v>
      </c>
      <c r="L1142">
        <f>SUMPRODUCT(MID(0&amp;feed!L826,LARGE(INDEX(ISNUMBER(--MID(feed!L826,ROW($1:$19),1))*
ROW($1:$19),0),ROW($1:$19))+1,1)*10^ROW($1:$19)/10)</f>
        <v>0</v>
      </c>
      <c r="M1142" t="str">
        <f>feed!M826</f>
        <v>Mixed Economy</v>
      </c>
      <c r="N1142">
        <f>SUMPRODUCT(MID(0&amp;feed!N826,LARGE(INDEX(ISNUMBER(--MID(feed!N826,ROW($1:$5),1))*
ROW($1:$5),0),ROW($1:$5))+1,1)*10^ROW($1:$5)/10)</f>
        <v>548</v>
      </c>
      <c r="O1142">
        <f>SUMPRODUCT(MID(0&amp;feed!O826,LARGE(INDEX(ISNUMBER(--MID(feed!O826,ROW($1:$5),1))*
ROW($1:$5),0),ROW($1:$5))+1,1)*10^ROW($1:$5)/10)</f>
        <v>0</v>
      </c>
      <c r="P1142" t="str">
        <f>feed!P826</f>
        <v>Untapped</v>
      </c>
      <c r="Q1142">
        <f>IF(P1142=0,40, IF(P1142="Depleted",0, IF(P1142="Near Depletion",10, IF(P1142="Plentiful",70, IF(P1142="Untapped",90,"Error")))))</f>
        <v>90</v>
      </c>
      <c r="R1142" t="str">
        <f>feed!Q826</f>
        <v>Meagre</v>
      </c>
      <c r="S1142">
        <f>IF(R1142="None",0, IF(R1142="Meagre",1.5, IF(R1142="Small",3, IF(R1142="Mediocre",4.5, IF(R1142="Somewhat Large",6, IF(R1142="Large",7.5, IF(R1142="Powerful",9, IF(R1142="Very Powerful",10,"Error"))))))))</f>
        <v>1.5</v>
      </c>
      <c r="T1142" t="str">
        <f>feed!R826</f>
        <v>China</v>
      </c>
      <c r="U1142" t="str">
        <f>feed!S826</f>
        <v>Neutral</v>
      </c>
      <c r="V114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16236</v>
      </c>
      <c r="W1142" t="str">
        <f>feed!U826</f>
        <v>http://blocgame.com/stats.php?id=64293</v>
      </c>
      <c r="X1142" s="4">
        <f>SUMPRODUCT(MID(0&amp;feed!V826,LARGE(INDEX(ISNUMBER(--MID(feed!V826,ROW($1:$5),1))*
ROW($1:$5),0),ROW($1:$5))+1,1)*10^ROW($1:$5)/10)</f>
        <v>0</v>
      </c>
      <c r="Y1142">
        <f>feed!W826</f>
        <v>0</v>
      </c>
      <c r="Z1142" s="4">
        <f>V1142-H1142*750-K1142*375-L1142*375</f>
        <v>15486</v>
      </c>
      <c r="AA1142" s="8">
        <f>V1142/N1142</f>
        <v>29.627737226277372</v>
      </c>
      <c r="AB1142" s="4">
        <f>N1142/6</f>
        <v>91.333333333333329</v>
      </c>
      <c r="AC1142" s="4">
        <f>V1142/6</f>
        <v>2706</v>
      </c>
    </row>
    <row r="1143" spans="1:29" hidden="1" x14ac:dyDescent="0.25">
      <c r="A1143" t="str">
        <f>feed!A1061</f>
        <v>xivers</v>
      </c>
      <c r="B1143" t="str">
        <f>feed!B1061</f>
        <v>xivers</v>
      </c>
      <c r="C1143">
        <f>feed!C1061</f>
        <v>0</v>
      </c>
      <c r="D1143">
        <f>SUMPRODUCT(MID(0&amp;feed!D1061,LARGE(INDEX(ISNUMBER(--MID(feed!D1061,ROW($1:$19),1))*
ROW($1:$19),0),ROW($1:$19))+1,1)*10^ROW($1:$19)/10)</f>
        <v>12</v>
      </c>
      <c r="E1143">
        <f>SUMPRODUCT(MID(0&amp;feed!E1061,LARGE(INDEX(ISNUMBER(--MID(feed!E1061,ROW($1:$19),1))*
ROW($1:$19),0),ROW($1:$19))+1,1)*10^ROW($1:$19)/10)</f>
        <v>0</v>
      </c>
      <c r="F1143" t="str">
        <f>feed!F1061</f>
        <v>First World War surplus</v>
      </c>
      <c r="G1143" t="str">
        <f>feed!G1061</f>
        <v>Normal</v>
      </c>
      <c r="H1143">
        <f>SUMPRODUCT(MID(0&amp;feed!H1061,LARGE(INDEX(ISNUMBER(--MID(feed!H1061,ROW($1:$19),1))*
ROW($1:$19),0),ROW($1:$19))+1,1)*10^ROW($1:$19)/10)</f>
        <v>0</v>
      </c>
      <c r="I1143" t="str">
        <f>feed!I1061</f>
        <v>Undisciplined Rabble</v>
      </c>
      <c r="J1143">
        <f>SUMPRODUCT(MID(0&amp;feed!J1061,LARGE(INDEX(ISNUMBER(--MID(feed!J1061,ROW($1:$19),1))*
ROW($1:$19),0),ROW($1:$19))+1,1)*10^ROW($1:$19)/10)</f>
        <v>11</v>
      </c>
      <c r="K1143">
        <f>SUMPRODUCT(MID(0&amp;feed!K1061,LARGE(INDEX(ISNUMBER(--MID(feed!K1061,ROW($1:$19),1))*
ROW($1:$19),0),ROW($1:$19))+1,1)*10^ROW($1:$19)/10)</f>
        <v>2</v>
      </c>
      <c r="L1143">
        <f>SUMPRODUCT(MID(0&amp;feed!L1061,LARGE(INDEX(ISNUMBER(--MID(feed!L1061,ROW($1:$19),1))*
ROW($1:$19),0),ROW($1:$19))+1,1)*10^ROW($1:$19)/10)</f>
        <v>0</v>
      </c>
      <c r="M1143" t="str">
        <f>feed!M1061</f>
        <v>Mixed Economy</v>
      </c>
      <c r="N1143">
        <f>SUMPRODUCT(MID(0&amp;feed!N1061,LARGE(INDEX(ISNUMBER(--MID(feed!N1061,ROW($1:$5),1))*
ROW($1:$5),0),ROW($1:$5))+1,1)*10^ROW($1:$5)/10)</f>
        <v>330</v>
      </c>
      <c r="O1143">
        <f>SUMPRODUCT(MID(0&amp;feed!O1061,LARGE(INDEX(ISNUMBER(--MID(feed!O1061,ROW($1:$5),1))*
ROW($1:$5),0),ROW($1:$5))+1,1)*10^ROW($1:$5)/10)</f>
        <v>0</v>
      </c>
      <c r="P1143" t="str">
        <f>feed!P1061</f>
        <v>Untapped</v>
      </c>
      <c r="Q1143">
        <f>IF(P1143=0,40, IF(P1143="Depleted",0, IF(P1143="Near Depletion",10, IF(P1143="Plentiful",70, IF(P1143="Untapped",90,"Error")))))</f>
        <v>90</v>
      </c>
      <c r="R1143" t="str">
        <f>feed!Q1061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feed!R1061</f>
        <v>Egypt</v>
      </c>
      <c r="U1143" t="str">
        <f>feed!S1061</f>
        <v>Neutral</v>
      </c>
      <c r="V1143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12506</v>
      </c>
      <c r="W1143" t="str">
        <f>feed!U1061</f>
        <v>http://blocgame.com/stats.php?id=65413</v>
      </c>
      <c r="X1143" s="4">
        <f>SUMPRODUCT(MID(0&amp;feed!V1061,LARGE(INDEX(ISNUMBER(--MID(feed!V1061,ROW($1:$5),1))*
ROW($1:$5),0),ROW($1:$5))+1,1)*10^ROW($1:$5)/10)</f>
        <v>0</v>
      </c>
      <c r="Y1143">
        <f>feed!W1061</f>
        <v>0</v>
      </c>
      <c r="Z1143" s="4">
        <f>V1143-H1143*750-K1143*375-L1143*375</f>
        <v>11756</v>
      </c>
      <c r="AA1143" s="8">
        <f>V1143/N1143</f>
        <v>37.896969696969698</v>
      </c>
      <c r="AB1143" s="4">
        <f>N1143/6</f>
        <v>55</v>
      </c>
      <c r="AC1143" s="4">
        <f>V1143/6</f>
        <v>2084.3333333333335</v>
      </c>
    </row>
    <row r="1144" spans="1:29" hidden="1" x14ac:dyDescent="0.25">
      <c r="A1144" t="str">
        <f>feed!A706</f>
        <v>Slayer Kingdoms</v>
      </c>
      <c r="B1144" t="str">
        <f>feed!B706</f>
        <v>Musashi</v>
      </c>
      <c r="C1144" t="str">
        <f>feed!C706</f>
        <v>Dictators United</v>
      </c>
      <c r="D1144">
        <f>SUMPRODUCT(MID(0&amp;feed!D706,LARGE(INDEX(ISNUMBER(--MID(feed!D706,ROW($1:$19),1))*
ROW($1:$19),0),ROW($1:$19))+1,1)*10^ROW($1:$19)/10)</f>
        <v>45</v>
      </c>
      <c r="E1144">
        <f>SUMPRODUCT(MID(0&amp;feed!E706,LARGE(INDEX(ISNUMBER(--MID(feed!E706,ROW($1:$19),1))*
ROW($1:$19),0),ROW($1:$19))+1,1)*10^ROW($1:$19)/10)</f>
        <v>0</v>
      </c>
      <c r="F1144" t="str">
        <f>feed!F706</f>
        <v>First World War surplus</v>
      </c>
      <c r="G1144" t="str">
        <f>feed!G706</f>
        <v>Nice</v>
      </c>
      <c r="H1144">
        <f>SUMPRODUCT(MID(0&amp;feed!H706,LARGE(INDEX(ISNUMBER(--MID(feed!H706,ROW($1:$19),1))*
ROW($1:$19),0),ROW($1:$19))+1,1)*10^ROW($1:$19)/10)</f>
        <v>0</v>
      </c>
      <c r="I1144" t="str">
        <f>feed!I706</f>
        <v>Undisciplined Rabble</v>
      </c>
      <c r="J1144">
        <f>SUMPRODUCT(MID(0&amp;feed!J706,LARGE(INDEX(ISNUMBER(--MID(feed!J706,ROW($1:$19),1))*
ROW($1:$19),0),ROW($1:$19))+1,1)*10^ROW($1:$19)/10)</f>
        <v>10</v>
      </c>
      <c r="K1144">
        <f>SUMPRODUCT(MID(0&amp;feed!K706,LARGE(INDEX(ISNUMBER(--MID(feed!K706,ROW($1:$19),1))*
ROW($1:$19),0),ROW($1:$19))+1,1)*10^ROW($1:$19)/10)</f>
        <v>6</v>
      </c>
      <c r="L1144">
        <f>SUMPRODUCT(MID(0&amp;feed!L706,LARGE(INDEX(ISNUMBER(--MID(feed!L706,ROW($1:$19),1))*
ROW($1:$19),0),ROW($1:$19))+1,1)*10^ROW($1:$19)/10)</f>
        <v>2</v>
      </c>
      <c r="M1144" t="str">
        <f>feed!M706</f>
        <v>Mixed Economy</v>
      </c>
      <c r="N1144">
        <f>SUMPRODUCT(MID(0&amp;feed!N706,LARGE(INDEX(ISNUMBER(--MID(feed!N706,ROW($1:$5),1))*
ROW($1:$5),0),ROW($1:$5))+1,1)*10^ROW($1:$5)/10)</f>
        <v>794</v>
      </c>
      <c r="O1144">
        <f>SUMPRODUCT(MID(0&amp;feed!O706,LARGE(INDEX(ISNUMBER(--MID(feed!O706,ROW($1:$5),1))*
ROW($1:$5),0),ROW($1:$5))+1,1)*10^ROW($1:$5)/10)</f>
        <v>210</v>
      </c>
      <c r="P1144" t="str">
        <f>feed!P706</f>
        <v>Plentiful</v>
      </c>
      <c r="Q1144">
        <f>IF(P1144=0,40, IF(P1144="Depleted",0, IF(P1144="Near Depletion",10, IF(P1144="Plentiful",70, IF(P1144="Untapped",90,"Error")))))</f>
        <v>70</v>
      </c>
      <c r="R1144" t="str">
        <f>feed!Q706</f>
        <v>Mediocre</v>
      </c>
      <c r="S1144">
        <f>IF(R1144="None",0, IF(R1144="Meagre",1.5, IF(R1144="Small",3, IF(R1144="Mediocre",4.5, IF(R1144="Somewhat Large",6, IF(R1144="Large",7.5, IF(R1144="Powerful",9, IF(R1144="Very Powerful",10,"Error"))))))))</f>
        <v>4.5</v>
      </c>
      <c r="T1144" t="str">
        <f>feed!R706</f>
        <v>China</v>
      </c>
      <c r="U1144" t="str">
        <f>feed!S706</f>
        <v>Neutral</v>
      </c>
      <c r="V114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1144" t="str">
        <f>feed!U706</f>
        <v>http://blocgame.com/stats.php?id=65155</v>
      </c>
      <c r="X1144" s="4">
        <f>SUMPRODUCT(MID(0&amp;feed!V706,LARGE(INDEX(ISNUMBER(--MID(feed!V706,ROW($1:$5),1))*
ROW($1:$5),0),ROW($1:$5))+1,1)*10^ROW($1:$5)/10)</f>
        <v>0</v>
      </c>
      <c r="Y1144">
        <f>feed!W706</f>
        <v>0</v>
      </c>
      <c r="Z1144" s="4">
        <f>V1144-H1144*750-K1144*375-L1144*375</f>
        <v>13538</v>
      </c>
      <c r="AA1144" s="8">
        <f>V1144/N1144</f>
        <v>20.828715365239294</v>
      </c>
      <c r="AB1144" s="4">
        <f>N1144/6</f>
        <v>132.33333333333334</v>
      </c>
      <c r="AC1144" s="4">
        <f>V1144/6</f>
        <v>2756.3333333333335</v>
      </c>
    </row>
    <row r="1145" spans="1:29" hidden="1" x14ac:dyDescent="0.25">
      <c r="A1145" t="str">
        <f>feed!A453</f>
        <v>BaniMelayu</v>
      </c>
      <c r="B1145" t="str">
        <f>feed!B453</f>
        <v>PlayboyMelayu</v>
      </c>
      <c r="C1145" t="str">
        <f>feed!C453</f>
        <v>Pakatan Melayu</v>
      </c>
      <c r="D1145">
        <f>SUMPRODUCT(MID(0&amp;feed!D453,LARGE(INDEX(ISNUMBER(--MID(feed!D453,ROW($1:$19),1))*
ROW($1:$19),0),ROW($1:$19))+1,1)*10^ROW($1:$19)/10)</f>
        <v>3</v>
      </c>
      <c r="E1145">
        <f>SUMPRODUCT(MID(0&amp;feed!E453,LARGE(INDEX(ISNUMBER(--MID(feed!E453,ROW($1:$19),1))*
ROW($1:$19),0),ROW($1:$19))+1,1)*10^ROW($1:$19)/10)</f>
        <v>0</v>
      </c>
      <c r="F1145" t="str">
        <f>feed!F453</f>
        <v>First World War surplus</v>
      </c>
      <c r="G1145" t="str">
        <f>feed!G453</f>
        <v>Good</v>
      </c>
      <c r="H1145">
        <f>SUMPRODUCT(MID(0&amp;feed!H453,LARGE(INDEX(ISNUMBER(--MID(feed!H453,ROW($1:$19),1))*
ROW($1:$19),0),ROW($1:$19))+1,1)*10^ROW($1:$19)/10)</f>
        <v>0</v>
      </c>
      <c r="I1145" t="str">
        <f>feed!I453</f>
        <v>Elite</v>
      </c>
      <c r="J1145">
        <f>SUMPRODUCT(MID(0&amp;feed!J453,LARGE(INDEX(ISNUMBER(--MID(feed!J453,ROW($1:$19),1))*
ROW($1:$19),0),ROW($1:$19))+1,1)*10^ROW($1:$19)/10)</f>
        <v>10</v>
      </c>
      <c r="K1145">
        <f>SUMPRODUCT(MID(0&amp;feed!K453,LARGE(INDEX(ISNUMBER(--MID(feed!K453,ROW($1:$19),1))*
ROW($1:$19),0),ROW($1:$19))+1,1)*10^ROW($1:$19)/10)</f>
        <v>3</v>
      </c>
      <c r="L1145">
        <f>SUMPRODUCT(MID(0&amp;feed!L453,LARGE(INDEX(ISNUMBER(--MID(feed!L453,ROW($1:$19),1))*
ROW($1:$19),0),ROW($1:$19))+1,1)*10^ROW($1:$19)/10)</f>
        <v>3</v>
      </c>
      <c r="M1145" t="str">
        <f>feed!M453</f>
        <v>Central Planning</v>
      </c>
      <c r="N1145">
        <f>SUMPRODUCT(MID(0&amp;feed!N453,LARGE(INDEX(ISNUMBER(--MID(feed!N453,ROW($1:$5),1))*
ROW($1:$5),0),ROW($1:$5))+1,1)*10^ROW($1:$5)/10)</f>
        <v>1456</v>
      </c>
      <c r="O1145">
        <f>SUMPRODUCT(MID(0&amp;feed!O453,LARGE(INDEX(ISNUMBER(--MID(feed!O453,ROW($1:$5),1))*
ROW($1:$5),0),ROW($1:$5))+1,1)*10^ROW($1:$5)/10)</f>
        <v>209</v>
      </c>
      <c r="P1145" t="str">
        <f>feed!P453</f>
        <v>Near Depletion</v>
      </c>
      <c r="Q1145">
        <f>IF(P1145=0,40, IF(P1145="Depleted",0, IF(P1145="Near Depletion",10, IF(P1145="Plentiful",70, IF(P1145="Untapped",90,"Error")))))</f>
        <v>10</v>
      </c>
      <c r="R1145" t="str">
        <f>feed!Q453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feed!R453</f>
        <v>The Subcontinent</v>
      </c>
      <c r="U1145" t="str">
        <f>feed!S453</f>
        <v>Neutral</v>
      </c>
      <c r="V114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2866</v>
      </c>
      <c r="W1145" t="str">
        <f>feed!U453</f>
        <v>http://blocgame.com/stats.php?id=61862</v>
      </c>
      <c r="X1145" s="4">
        <f>SUMPRODUCT(MID(0&amp;feed!V453,LARGE(INDEX(ISNUMBER(--MID(feed!V453,ROW($1:$5),1))*
ROW($1:$5),0),ROW($1:$5))+1,1)*10^ROW($1:$5)/10)</f>
        <v>0</v>
      </c>
      <c r="Y1145">
        <f>feed!W453</f>
        <v>0</v>
      </c>
      <c r="Z1145" s="4">
        <f>V1145-H1145*750-K1145*375-L1145*375</f>
        <v>616</v>
      </c>
      <c r="AA1145" s="8">
        <f>V1145/N1145</f>
        <v>1.9684065934065933</v>
      </c>
      <c r="AB1145" s="4">
        <f>N1145/6</f>
        <v>242.66666666666666</v>
      </c>
      <c r="AC1145" s="4">
        <f>V1145/6</f>
        <v>477.66666666666669</v>
      </c>
    </row>
    <row r="1146" spans="1:29" hidden="1" x14ac:dyDescent="0.25">
      <c r="A1146" t="str">
        <f>feed!A1157</f>
        <v>Couland</v>
      </c>
      <c r="B1146" t="str">
        <f>feed!B1157</f>
        <v>Cozza1908</v>
      </c>
      <c r="C1146" t="str">
        <f>feed!C1157</f>
        <v>Small State Alliance</v>
      </c>
      <c r="D1146">
        <f>SUMPRODUCT(MID(0&amp;feed!D1157,LARGE(INDEX(ISNUMBER(--MID(feed!D1157,ROW($1:$19),1))*
ROW($1:$19),0),ROW($1:$19))+1,1)*10^ROW($1:$19)/10)</f>
        <v>20</v>
      </c>
      <c r="E1146">
        <f>SUMPRODUCT(MID(0&amp;feed!E1157,LARGE(INDEX(ISNUMBER(--MID(feed!E1157,ROW($1:$19),1))*
ROW($1:$19),0),ROW($1:$19))+1,1)*10^ROW($1:$19)/10)</f>
        <v>0</v>
      </c>
      <c r="F1146" t="str">
        <f>feed!F1157</f>
        <v>Finest of the 19th century</v>
      </c>
      <c r="G1146" t="str">
        <f>feed!G1157</f>
        <v>Normal</v>
      </c>
      <c r="H1146">
        <f>SUMPRODUCT(MID(0&amp;feed!H1157,LARGE(INDEX(ISNUMBER(--MID(feed!H1157,ROW($1:$19),1))*
ROW($1:$19),0),ROW($1:$19))+1,1)*10^ROW($1:$19)/10)</f>
        <v>0</v>
      </c>
      <c r="I1146" t="str">
        <f>feed!I1157</f>
        <v>Standard</v>
      </c>
      <c r="J1146">
        <f>SUMPRODUCT(MID(0&amp;feed!J1157,LARGE(INDEX(ISNUMBER(--MID(feed!J1157,ROW($1:$19),1))*
ROW($1:$19),0),ROW($1:$19))+1,1)*10^ROW($1:$19)/10)</f>
        <v>9</v>
      </c>
      <c r="K1146">
        <f>SUMPRODUCT(MID(0&amp;feed!K1157,LARGE(INDEX(ISNUMBER(--MID(feed!K1157,ROW($1:$19),1))*
ROW($1:$19),0),ROW($1:$19))+1,1)*10^ROW($1:$19)/10)</f>
        <v>3</v>
      </c>
      <c r="L1146">
        <f>SUMPRODUCT(MID(0&amp;feed!L1157,LARGE(INDEX(ISNUMBER(--MID(feed!L1157,ROW($1:$19),1))*
ROW($1:$19),0),ROW($1:$19))+1,1)*10^ROW($1:$19)/10)</f>
        <v>1</v>
      </c>
      <c r="M1146" t="str">
        <f>feed!M1157</f>
        <v>Mixed Economy</v>
      </c>
      <c r="N1146">
        <f>SUMPRODUCT(MID(0&amp;feed!N1157,LARGE(INDEX(ISNUMBER(--MID(feed!N1157,ROW($1:$5),1))*
ROW($1:$5),0),ROW($1:$5))+1,1)*10^ROW($1:$5)/10)</f>
        <v>306</v>
      </c>
      <c r="O1146">
        <f>SUMPRODUCT(MID(0&amp;feed!O1157,LARGE(INDEX(ISNUMBER(--MID(feed!O1157,ROW($1:$5),1))*
ROW($1:$5),0),ROW($1:$5))+1,1)*10^ROW($1:$5)/10)</f>
        <v>2351</v>
      </c>
      <c r="P1146" t="str">
        <f>feed!P1157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feed!Q1157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feed!R1157</f>
        <v>Egypt</v>
      </c>
      <c r="U1146" t="str">
        <f>feed!S1157</f>
        <v>United States</v>
      </c>
      <c r="V1146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46" t="str">
        <f>feed!U1157</f>
        <v>http://blocgame.com/stats.php?id=65723</v>
      </c>
      <c r="X1146" s="4">
        <f>SUMPRODUCT(MID(0&amp;feed!V1157,LARGE(INDEX(ISNUMBER(--MID(feed!V1157,ROW($1:$5),1))*
ROW($1:$5),0),ROW($1:$5))+1,1)*10^ROW($1:$5)/10)</f>
        <v>0</v>
      </c>
      <c r="Y1146">
        <f>feed!W1157</f>
        <v>0</v>
      </c>
      <c r="Z1146" s="4">
        <f>V1146-H1146*750-K1146*375-L1146*375</f>
        <v>18500</v>
      </c>
      <c r="AA1146" s="8">
        <f>V1146/N1146</f>
        <v>65.359477124183002</v>
      </c>
      <c r="AB1146" s="4">
        <f>N1146/6</f>
        <v>51</v>
      </c>
      <c r="AC1146" s="4">
        <f>V1146/6</f>
        <v>3333.3333333333335</v>
      </c>
    </row>
    <row r="1147" spans="1:29" hidden="1" x14ac:dyDescent="0.25">
      <c r="A1147" t="str">
        <f>feed!A1135</f>
        <v>Pokkï¿½n</v>
      </c>
      <c r="B1147" t="str">
        <f>feed!B1135</f>
        <v>Pikachu01</v>
      </c>
      <c r="C1147">
        <f>feed!C1135</f>
        <v>0</v>
      </c>
      <c r="D1147">
        <f>SUMPRODUCT(MID(0&amp;feed!D1135,LARGE(INDEX(ISNUMBER(--MID(feed!D1135,ROW($1:$19),1))*
ROW($1:$19),0),ROW($1:$19))+1,1)*10^ROW($1:$19)/10)</f>
        <v>20</v>
      </c>
      <c r="E1147">
        <f>SUMPRODUCT(MID(0&amp;feed!E1135,LARGE(INDEX(ISNUMBER(--MID(feed!E1135,ROW($1:$19),1))*
ROW($1:$19),0),ROW($1:$19))+1,1)*10^ROW($1:$19)/10)</f>
        <v>0</v>
      </c>
      <c r="F1147" t="str">
        <f>feed!F1135</f>
        <v>Finest of the 19th century</v>
      </c>
      <c r="G1147" t="str">
        <f>feed!G1135</f>
        <v>Normal</v>
      </c>
      <c r="H1147">
        <f>SUMPRODUCT(MID(0&amp;feed!H1135,LARGE(INDEX(ISNUMBER(--MID(feed!H1135,ROW($1:$19),1))*
ROW($1:$19),0),ROW($1:$19))+1,1)*10^ROW($1:$19)/10)</f>
        <v>0</v>
      </c>
      <c r="I1147" t="str">
        <f>feed!I1135</f>
        <v>Standard</v>
      </c>
      <c r="J1147">
        <f>SUMPRODUCT(MID(0&amp;feed!J1135,LARGE(INDEX(ISNUMBER(--MID(feed!J1135,ROW($1:$19),1))*
ROW($1:$19),0),ROW($1:$19))+1,1)*10^ROW($1:$19)/10)</f>
        <v>9</v>
      </c>
      <c r="K1147">
        <f>SUMPRODUCT(MID(0&amp;feed!K1135,LARGE(INDEX(ISNUMBER(--MID(feed!K1135,ROW($1:$19),1))*
ROW($1:$19),0),ROW($1:$19))+1,1)*10^ROW($1:$19)/10)</f>
        <v>2</v>
      </c>
      <c r="L1147">
        <f>SUMPRODUCT(MID(0&amp;feed!L1135,LARGE(INDEX(ISNUMBER(--MID(feed!L1135,ROW($1:$19),1))*
ROW($1:$19),0),ROW($1:$19))+1,1)*10^ROW($1:$19)/10)</f>
        <v>0</v>
      </c>
      <c r="M1147" t="str">
        <f>feed!M1135</f>
        <v>Free Market</v>
      </c>
      <c r="N1147">
        <f>SUMPRODUCT(MID(0&amp;feed!N1135,LARGE(INDEX(ISNUMBER(--MID(feed!N1135,ROW($1:$5),1))*
ROW($1:$5),0),ROW($1:$5))+1,1)*10^ROW($1:$5)/10)</f>
        <v>310</v>
      </c>
      <c r="O1147">
        <f>SUMPRODUCT(MID(0&amp;feed!O1135,LARGE(INDEX(ISNUMBER(--MID(feed!O1135,ROW($1:$5),1))*
ROW($1:$5),0),ROW($1:$5))+1,1)*10^ROW($1:$5)/10)</f>
        <v>443</v>
      </c>
      <c r="P1147" t="str">
        <f>feed!P1135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feed!Q1135</f>
        <v>Meagre</v>
      </c>
      <c r="S1147">
        <f>IF(R1147="None",0, IF(R1147="Meagre",1.5, IF(R1147="Small",3, IF(R1147="Mediocre",4.5, IF(R1147="Somewhat Large",6, IF(R1147="Large",7.5, IF(R1147="Powerful",9, IF(R1147="Very Powerful",10,"Error"))))))))</f>
        <v>1.5</v>
      </c>
      <c r="T1147" t="str">
        <f>feed!R1135</f>
        <v>Pacific Rim</v>
      </c>
      <c r="U1147" t="str">
        <f>feed!S1135</f>
        <v>United States</v>
      </c>
      <c r="V1147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47" t="str">
        <f>feed!U1135</f>
        <v>http://blocgame.com/stats.php?id=65714</v>
      </c>
      <c r="X1147" s="4">
        <f>SUMPRODUCT(MID(0&amp;feed!V1135,LARGE(INDEX(ISNUMBER(--MID(feed!V1135,ROW($1:$5),1))*
ROW($1:$5),0),ROW($1:$5))+1,1)*10^ROW($1:$5)/10)</f>
        <v>0</v>
      </c>
      <c r="Y1147">
        <f>feed!W1135</f>
        <v>0</v>
      </c>
      <c r="Z1147" s="4">
        <f>V1147-H1147*750-K1147*375-L1147*375</f>
        <v>19250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hidden="1" x14ac:dyDescent="0.25">
      <c r="A1148" t="str">
        <f>feed!A1117</f>
        <v>Kukuba</v>
      </c>
      <c r="B1148" t="str">
        <f>feed!B1117</f>
        <v>amalya</v>
      </c>
      <c r="C1148" t="str">
        <f>feed!C1117</f>
        <v>Celestial Beingsï¿½</v>
      </c>
      <c r="D1148">
        <f>SUMPRODUCT(MID(0&amp;feed!D1117,LARGE(INDEX(ISNUMBER(--MID(feed!D1117,ROW($1:$19),1))*
ROW($1:$19),0),ROW($1:$19))+1,1)*10^ROW($1:$19)/10)</f>
        <v>20</v>
      </c>
      <c r="E1148">
        <f>SUMPRODUCT(MID(0&amp;feed!E1117,LARGE(INDEX(ISNUMBER(--MID(feed!E1117,ROW($1:$19),1))*
ROW($1:$19),0),ROW($1:$19))+1,1)*10^ROW($1:$19)/10)</f>
        <v>0</v>
      </c>
      <c r="F1148" t="str">
        <f>feed!F1117</f>
        <v>First World War surplus</v>
      </c>
      <c r="G1148" t="str">
        <f>feed!G1117</f>
        <v>Gandhi-like</v>
      </c>
      <c r="H1148">
        <f>SUMPRODUCT(MID(0&amp;feed!H1117,LARGE(INDEX(ISNUMBER(--MID(feed!H1117,ROW($1:$19),1))*
ROW($1:$19),0),ROW($1:$19))+1,1)*10^ROW($1:$19)/10)</f>
        <v>0</v>
      </c>
      <c r="I1148" t="str">
        <f>feed!I1117</f>
        <v>Good</v>
      </c>
      <c r="J1148">
        <f>SUMPRODUCT(MID(0&amp;feed!J1117,LARGE(INDEX(ISNUMBER(--MID(feed!J1117,ROW($1:$19),1))*
ROW($1:$19),0),ROW($1:$19))+1,1)*10^ROW($1:$19)/10)</f>
        <v>9</v>
      </c>
      <c r="K1148">
        <f>SUMPRODUCT(MID(0&amp;feed!K1117,LARGE(INDEX(ISNUMBER(--MID(feed!K1117,ROW($1:$19),1))*
ROW($1:$19),0),ROW($1:$19))+1,1)*10^ROW($1:$19)/10)</f>
        <v>4</v>
      </c>
      <c r="L1148">
        <f>SUMPRODUCT(MID(0&amp;feed!L1117,LARGE(INDEX(ISNUMBER(--MID(feed!L1117,ROW($1:$19),1))*
ROW($1:$19),0),ROW($1:$19))+1,1)*10^ROW($1:$19)/10)</f>
        <v>2</v>
      </c>
      <c r="M1148" t="str">
        <f>feed!M1117</f>
        <v>Free Market</v>
      </c>
      <c r="N1148">
        <f>SUMPRODUCT(MID(0&amp;feed!N1117,LARGE(INDEX(ISNUMBER(--MID(feed!N1117,ROW($1:$5),1))*
ROW($1:$5),0),ROW($1:$5))+1,1)*10^ROW($1:$5)/10)</f>
        <v>314</v>
      </c>
      <c r="O1148">
        <f>SUMPRODUCT(MID(0&amp;feed!O1117,LARGE(INDEX(ISNUMBER(--MID(feed!O1117,ROW($1:$5),1))*
ROW($1:$5),0),ROW($1:$5))+1,1)*10^ROW($1:$5)/10)</f>
        <v>3749</v>
      </c>
      <c r="P1148" t="str">
        <f>feed!P1117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feed!Q1117</f>
        <v>Meagre</v>
      </c>
      <c r="S1148">
        <f>IF(R1148="None",0, IF(R1148="Meagre",1.5, IF(R1148="Small",3, IF(R1148="Mediocre",4.5, IF(R1148="Somewhat Large",6, IF(R1148="Large",7.5, IF(R1148="Powerful",9, IF(R1148="Very Powerful",10,"Error"))))))))</f>
        <v>1.5</v>
      </c>
      <c r="T1148" t="str">
        <f>feed!R1117</f>
        <v>Atlas</v>
      </c>
      <c r="U1148" t="str">
        <f>feed!S1117</f>
        <v>United States</v>
      </c>
      <c r="V114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19900</v>
      </c>
      <c r="W1148" t="str">
        <f>feed!U1117</f>
        <v>http://blocgame.com/stats.php?id=65500</v>
      </c>
      <c r="X1148" s="4">
        <f>SUMPRODUCT(MID(0&amp;feed!V1117,LARGE(INDEX(ISNUMBER(--MID(feed!V1117,ROW($1:$5),1))*
ROW($1:$5),0),ROW($1:$5))+1,1)*10^ROW($1:$5)/10)</f>
        <v>0</v>
      </c>
      <c r="Y1148">
        <f>feed!W1117</f>
        <v>0</v>
      </c>
      <c r="Z1148" s="4">
        <f>V1148-H1148*750-K1148*375-L1148*375</f>
        <v>17650</v>
      </c>
      <c r="AA1148" s="8">
        <f>V1148/N1148</f>
        <v>63.375796178343947</v>
      </c>
      <c r="AB1148" s="4">
        <f>N1148/6</f>
        <v>52.333333333333336</v>
      </c>
      <c r="AC1148" s="4">
        <f>V1148/6</f>
        <v>3316.6666666666665</v>
      </c>
    </row>
    <row r="1149" spans="1:29" hidden="1" x14ac:dyDescent="0.25">
      <c r="A1149" t="str">
        <f>feed!A981</f>
        <v>BullBerserk</v>
      </c>
      <c r="B1149" t="str">
        <f>feed!B981</f>
        <v>Bulldozing</v>
      </c>
      <c r="C1149">
        <f>feed!C981</f>
        <v>0</v>
      </c>
      <c r="D1149">
        <f>SUMPRODUCT(MID(0&amp;feed!D981,LARGE(INDEX(ISNUMBER(--MID(feed!D981,ROW($1:$19),1))*
ROW($1:$19),0),ROW($1:$19))+1,1)*10^ROW($1:$19)/10)</f>
        <v>29</v>
      </c>
      <c r="E1149">
        <f>SUMPRODUCT(MID(0&amp;feed!E981,LARGE(INDEX(ISNUMBER(--MID(feed!E981,ROW($1:$19),1))*
ROW($1:$19),0),ROW($1:$19))+1,1)*10^ROW($1:$19)/10)</f>
        <v>0</v>
      </c>
      <c r="F1149" t="str">
        <f>feed!F981</f>
        <v>First World War surplus</v>
      </c>
      <c r="G1149" t="str">
        <f>feed!G981</f>
        <v>Good</v>
      </c>
      <c r="H1149">
        <f>SUMPRODUCT(MID(0&amp;feed!H981,LARGE(INDEX(ISNUMBER(--MID(feed!H981,ROW($1:$19),1))*
ROW($1:$19),0),ROW($1:$19))+1,1)*10^ROW($1:$19)/10)</f>
        <v>0</v>
      </c>
      <c r="I1149" t="str">
        <f>feed!I981</f>
        <v>Elite</v>
      </c>
      <c r="J1149">
        <f>SUMPRODUCT(MID(0&amp;feed!J981,LARGE(INDEX(ISNUMBER(--MID(feed!J981,ROW($1:$19),1))*
ROW($1:$19),0),ROW($1:$19))+1,1)*10^ROW($1:$19)/10)</f>
        <v>9</v>
      </c>
      <c r="K1149">
        <f>SUMPRODUCT(MID(0&amp;feed!K981,LARGE(INDEX(ISNUMBER(--MID(feed!K981,ROW($1:$19),1))*
ROW($1:$19),0),ROW($1:$19))+1,1)*10^ROW($1:$19)/10)</f>
        <v>3</v>
      </c>
      <c r="L1149">
        <f>SUMPRODUCT(MID(0&amp;feed!L981,LARGE(INDEX(ISNUMBER(--MID(feed!L981,ROW($1:$19),1))*
ROW($1:$19),0),ROW($1:$19))+1,1)*10^ROW($1:$19)/10)</f>
        <v>2</v>
      </c>
      <c r="M1149" t="str">
        <f>feed!M981</f>
        <v>Central Planning</v>
      </c>
      <c r="N1149">
        <f>SUMPRODUCT(MID(0&amp;feed!N981,LARGE(INDEX(ISNUMBER(--MID(feed!N981,ROW($1:$5),1))*
ROW($1:$5),0),ROW($1:$5))+1,1)*10^ROW($1:$5)/10)</f>
        <v>372</v>
      </c>
      <c r="O1149">
        <f>SUMPRODUCT(MID(0&amp;feed!O981,LARGE(INDEX(ISNUMBER(--MID(feed!O981,ROW($1:$5),1))*
ROW($1:$5),0),ROW($1:$5))+1,1)*10^ROW($1:$5)/10)</f>
        <v>1592</v>
      </c>
      <c r="P1149" t="str">
        <f>feed!P981</f>
        <v>Untapped</v>
      </c>
      <c r="Q1149">
        <f>IF(P1149=0,40, IF(P1149="Depleted",0, IF(P1149="Near Depletion",10, IF(P1149="Plentiful",70, IF(P1149="Untapped",90,"Error")))))</f>
        <v>90</v>
      </c>
      <c r="R1149" t="str">
        <f>feed!Q981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feed!R981</f>
        <v>Egypt</v>
      </c>
      <c r="U1149" t="str">
        <f>feed!S981</f>
        <v>Neutral</v>
      </c>
      <c r="V1149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23555</v>
      </c>
      <c r="W1149" t="str">
        <f>feed!U981</f>
        <v>http://blocgame.com/stats.php?id=65671</v>
      </c>
      <c r="X1149" s="4">
        <f>SUMPRODUCT(MID(0&amp;feed!V981,LARGE(INDEX(ISNUMBER(--MID(feed!V981,ROW($1:$5),1))*
ROW($1:$5),0),ROW($1:$5))+1,1)*10^ROW($1:$5)/10)</f>
        <v>0</v>
      </c>
      <c r="Y1149">
        <f>feed!W981</f>
        <v>0</v>
      </c>
      <c r="Z1149" s="4">
        <f>V1149-H1149*750-K1149*375-L1149*375</f>
        <v>21680</v>
      </c>
      <c r="AA1149" s="8">
        <f>V1149/N1149</f>
        <v>63.31989247311828</v>
      </c>
      <c r="AB1149" s="4">
        <f>N1149/6</f>
        <v>62</v>
      </c>
      <c r="AC1149" s="4">
        <f>V1149/6</f>
        <v>3925.8333333333335</v>
      </c>
    </row>
    <row r="1150" spans="1:29" hidden="1" x14ac:dyDescent="0.25">
      <c r="A1150" t="str">
        <f>feed!A1074</f>
        <v>Ramen</v>
      </c>
      <c r="B1150" t="str">
        <f>feed!B1074</f>
        <v>Kim Jong Kardashian</v>
      </c>
      <c r="C1150" t="str">
        <f>feed!C1074</f>
        <v>Shkreli's Soldiers</v>
      </c>
      <c r="D1150">
        <f>SUMPRODUCT(MID(0&amp;feed!D1074,LARGE(INDEX(ISNUMBER(--MID(feed!D1074,ROW($1:$19),1))*
ROW($1:$19),0),ROW($1:$19))+1,1)*10^ROW($1:$19)/10)</f>
        <v>23</v>
      </c>
      <c r="E1150">
        <f>SUMPRODUCT(MID(0&amp;feed!E1074,LARGE(INDEX(ISNUMBER(--MID(feed!E1074,ROW($1:$19),1))*
ROW($1:$19),0),ROW($1:$19))+1,1)*10^ROW($1:$19)/10)</f>
        <v>0</v>
      </c>
      <c r="F1150" t="str">
        <f>feed!F1074</f>
        <v>First World War surplus</v>
      </c>
      <c r="G1150" t="str">
        <f>feed!G1074</f>
        <v>Gandhi-like</v>
      </c>
      <c r="H1150">
        <f>SUMPRODUCT(MID(0&amp;feed!H1074,LARGE(INDEX(ISNUMBER(--MID(feed!H1074,ROW($1:$19),1))*
ROW($1:$19),0),ROW($1:$19))+1,1)*10^ROW($1:$19)/10)</f>
        <v>0</v>
      </c>
      <c r="I1150" t="str">
        <f>feed!I1074</f>
        <v>Standard</v>
      </c>
      <c r="J1150">
        <f>SUMPRODUCT(MID(0&amp;feed!J1074,LARGE(INDEX(ISNUMBER(--MID(feed!J1074,ROW($1:$19),1))*
ROW($1:$19),0),ROW($1:$19))+1,1)*10^ROW($1:$19)/10)</f>
        <v>9</v>
      </c>
      <c r="K1150">
        <f>SUMPRODUCT(MID(0&amp;feed!K1074,LARGE(INDEX(ISNUMBER(--MID(feed!K1074,ROW($1:$19),1))*
ROW($1:$19),0),ROW($1:$19))+1,1)*10^ROW($1:$19)/10)</f>
        <v>2</v>
      </c>
      <c r="L1150">
        <f>SUMPRODUCT(MID(0&amp;feed!L1074,LARGE(INDEX(ISNUMBER(--MID(feed!L1074,ROW($1:$19),1))*
ROW($1:$19),0),ROW($1:$19))+1,1)*10^ROW($1:$19)/10)</f>
        <v>0</v>
      </c>
      <c r="M1150" t="str">
        <f>feed!M1074</f>
        <v>Central Planning</v>
      </c>
      <c r="N1150">
        <f>SUMPRODUCT(MID(0&amp;feed!N1074,LARGE(INDEX(ISNUMBER(--MID(feed!N1074,ROW($1:$5),1))*
ROW($1:$5),0),ROW($1:$5))+1,1)*10^ROW($1:$5)/10)</f>
        <v>326</v>
      </c>
      <c r="O1150">
        <f>SUMPRODUCT(MID(0&amp;feed!O1074,LARGE(INDEX(ISNUMBER(--MID(feed!O1074,ROW($1:$5),1))*
ROW($1:$5),0),ROW($1:$5))+1,1)*10^ROW($1:$5)/10)</f>
        <v>0</v>
      </c>
      <c r="P1150" t="str">
        <f>feed!P1074</f>
        <v>Untapped</v>
      </c>
      <c r="Q1150">
        <f>IF(P1150=0,40, IF(P1150="Depleted",0, IF(P1150="Near Depletion",10, IF(P1150="Plentiful",70, IF(P1150="Untapped",90,"Error")))))</f>
        <v>90</v>
      </c>
      <c r="R1150" t="str">
        <f>feed!Q1074</f>
        <v>Mediocre</v>
      </c>
      <c r="S1150">
        <f>IF(R1150="None",0, IF(R1150="Meagre",1.5, IF(R1150="Small",3, IF(R1150="Mediocre",4.5, IF(R1150="Somewhat Large",6, IF(R1150="Large",7.5, IF(R1150="Powerful",9, IF(R1150="Very Powerful",10,"Error"))))))))</f>
        <v>4.5</v>
      </c>
      <c r="T1150" t="str">
        <f>feed!R1074</f>
        <v>Pacific Rim</v>
      </c>
      <c r="U1150" t="str">
        <f>feed!S1074</f>
        <v>Soviet Union</v>
      </c>
      <c r="V115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20200</v>
      </c>
      <c r="W1150" t="str">
        <f>feed!U1074</f>
        <v>http://blocgame.com/stats.php?id=64803</v>
      </c>
      <c r="X1150" s="4">
        <f>SUMPRODUCT(MID(0&amp;feed!V1074,LARGE(INDEX(ISNUMBER(--MID(feed!V1074,ROW($1:$5),1))*
ROW($1:$5),0),ROW($1:$5))+1,1)*10^ROW($1:$5)/10)</f>
        <v>0</v>
      </c>
      <c r="Y1150">
        <f>feed!W1074</f>
        <v>0</v>
      </c>
      <c r="Z1150" s="4">
        <f>V1150-H1150*750-K1150*375-L1150*375</f>
        <v>19450</v>
      </c>
      <c r="AA1150" s="8">
        <f>V1150/N1150</f>
        <v>61.963190184049083</v>
      </c>
      <c r="AB1150" s="4">
        <f>N1150/6</f>
        <v>54.333333333333336</v>
      </c>
      <c r="AC1150" s="4">
        <f>V1150/6</f>
        <v>3366.6666666666665</v>
      </c>
    </row>
    <row r="1151" spans="1:29" hidden="1" x14ac:dyDescent="0.25">
      <c r="A1151" t="str">
        <f>feed!A1179</f>
        <v>bovian</v>
      </c>
      <c r="B1151" t="str">
        <f>feed!B1179</f>
        <v>bos21</v>
      </c>
      <c r="C1151">
        <f>feed!C1179</f>
        <v>0</v>
      </c>
      <c r="D1151">
        <f>SUMPRODUCT(MID(0&amp;feed!D1179,LARGE(INDEX(ISNUMBER(--MID(feed!D1179,ROW($1:$19),1))*
ROW($1:$19),0),ROW($1:$19))+1,1)*10^ROW($1:$19)/10)</f>
        <v>2</v>
      </c>
      <c r="E1151">
        <f>SUMPRODUCT(MID(0&amp;feed!E1179,LARGE(INDEX(ISNUMBER(--MID(feed!E1179,ROW($1:$19),1))*
ROW($1:$19),0),ROW($1:$19))+1,1)*10^ROW($1:$19)/10)</f>
        <v>0</v>
      </c>
      <c r="F1151" t="str">
        <f>feed!F1179</f>
        <v>First World War surplus</v>
      </c>
      <c r="G1151" t="str">
        <f>feed!G1179</f>
        <v>Normal</v>
      </c>
      <c r="H1151">
        <f>SUMPRODUCT(MID(0&amp;feed!H1179,LARGE(INDEX(ISNUMBER(--MID(feed!H1179,ROW($1:$19),1))*
ROW($1:$19),0),ROW($1:$19))+1,1)*10^ROW($1:$19)/10)</f>
        <v>0</v>
      </c>
      <c r="I1151" t="str">
        <f>feed!I1179</f>
        <v>Undisciplined Rabble</v>
      </c>
      <c r="J1151">
        <f>SUMPRODUCT(MID(0&amp;feed!J1179,LARGE(INDEX(ISNUMBER(--MID(feed!J1179,ROW($1:$19),1))*
ROW($1:$19),0),ROW($1:$19))+1,1)*10^ROW($1:$19)/10)</f>
        <v>9</v>
      </c>
      <c r="K1151">
        <f>SUMPRODUCT(MID(0&amp;feed!K1179,LARGE(INDEX(ISNUMBER(--MID(feed!K1179,ROW($1:$19),1))*
ROW($1:$19),0),ROW($1:$19))+1,1)*10^ROW($1:$19)/10)</f>
        <v>3</v>
      </c>
      <c r="L1151">
        <f>SUMPRODUCT(MID(0&amp;feed!L1179,LARGE(INDEX(ISNUMBER(--MID(feed!L1179,ROW($1:$19),1))*
ROW($1:$19),0),ROW($1:$19))+1,1)*10^ROW($1:$19)/10)</f>
        <v>1</v>
      </c>
      <c r="M1151" t="str">
        <f>feed!M1179</f>
        <v>Mixed Economy</v>
      </c>
      <c r="N1151">
        <f>SUMPRODUCT(MID(0&amp;feed!N1179,LARGE(INDEX(ISNUMBER(--MID(feed!N1179,ROW($1:$5),1))*
ROW($1:$5),0),ROW($1:$5))+1,1)*10^ROW($1:$5)/10)</f>
        <v>298</v>
      </c>
      <c r="O1151">
        <f>SUMPRODUCT(MID(0&amp;feed!O1179,LARGE(INDEX(ISNUMBER(--MID(feed!O1179,ROW($1:$5),1))*
ROW($1:$5),0),ROW($1:$5))+1,1)*10^ROW($1:$5)/10)</f>
        <v>1798</v>
      </c>
      <c r="P1151" t="str">
        <f>feed!P1179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feed!Q1179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feed!R1179</f>
        <v>Atlas</v>
      </c>
      <c r="U1151" t="str">
        <f>feed!S1179</f>
        <v>Neutral</v>
      </c>
      <c r="V1151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10013</v>
      </c>
      <c r="W1151" t="str">
        <f>feed!U1179</f>
        <v>http://blocgame.com/stats.php?id=65151</v>
      </c>
      <c r="X1151" s="4">
        <f>SUMPRODUCT(MID(0&amp;feed!V1179,LARGE(INDEX(ISNUMBER(--MID(feed!V1179,ROW($1:$5),1))*
ROW($1:$5),0),ROW($1:$5))+1,1)*10^ROW($1:$5)/10)</f>
        <v>0</v>
      </c>
      <c r="Y1151">
        <f>feed!W1179</f>
        <v>0</v>
      </c>
      <c r="Z1151" s="4">
        <f>V1151-H1151*750-K1151*375-L1151*375</f>
        <v>8513</v>
      </c>
      <c r="AA1151" s="8">
        <f>V1151/N1151</f>
        <v>33.600671140939596</v>
      </c>
      <c r="AB1151" s="4">
        <f>N1151/6</f>
        <v>49.666666666666664</v>
      </c>
      <c r="AC1151" s="4">
        <f>V1151/6</f>
        <v>1668.8333333333333</v>
      </c>
    </row>
    <row r="1152" spans="1:29" hidden="1" x14ac:dyDescent="0.25">
      <c r="A1152" t="str">
        <f>feed!A887</f>
        <v>Kryzirstan</v>
      </c>
      <c r="B1152" t="str">
        <f>feed!B887</f>
        <v>Carl Coleman</v>
      </c>
      <c r="C1152">
        <f>feed!C887</f>
        <v>0</v>
      </c>
      <c r="D1152">
        <f>SUMPRODUCT(MID(0&amp;feed!D887,LARGE(INDEX(ISNUMBER(--MID(feed!D887,ROW($1:$19),1))*
ROW($1:$19),0),ROW($1:$19))+1,1)*10^ROW($1:$19)/10)</f>
        <v>6</v>
      </c>
      <c r="E1152">
        <f>SUMPRODUCT(MID(0&amp;feed!E887,LARGE(INDEX(ISNUMBER(--MID(feed!E887,ROW($1:$19),1))*
ROW($1:$19),0),ROW($1:$19))+1,1)*10^ROW($1:$19)/10)</f>
        <v>0</v>
      </c>
      <c r="F1152" t="str">
        <f>feed!F887</f>
        <v>Finest of the 19th century</v>
      </c>
      <c r="G1152" t="str">
        <f>feed!G887</f>
        <v>Good</v>
      </c>
      <c r="H1152">
        <f>SUMPRODUCT(MID(0&amp;feed!H887,LARGE(INDEX(ISNUMBER(--MID(feed!H887,ROW($1:$19),1))*
ROW($1:$19),0),ROW($1:$19))+1,1)*10^ROW($1:$19)/10)</f>
        <v>0</v>
      </c>
      <c r="I1152" t="str">
        <f>feed!I887</f>
        <v>Undisciplined Rabble</v>
      </c>
      <c r="J1152">
        <f>SUMPRODUCT(MID(0&amp;feed!J887,LARGE(INDEX(ISNUMBER(--MID(feed!J887,ROW($1:$19),1))*
ROW($1:$19),0),ROW($1:$19))+1,1)*10^ROW($1:$19)/10)</f>
        <v>9</v>
      </c>
      <c r="K1152">
        <f>SUMPRODUCT(MID(0&amp;feed!K887,LARGE(INDEX(ISNUMBER(--MID(feed!K887,ROW($1:$19),1))*
ROW($1:$19),0),ROW($1:$19))+1,1)*10^ROW($1:$19)/10)</f>
        <v>2</v>
      </c>
      <c r="L1152">
        <f>SUMPRODUCT(MID(0&amp;feed!L887,LARGE(INDEX(ISNUMBER(--MID(feed!L887,ROW($1:$19),1))*
ROW($1:$19),0),ROW($1:$19))+1,1)*10^ROW($1:$19)/10)</f>
        <v>1</v>
      </c>
      <c r="M1152" t="str">
        <f>feed!M887</f>
        <v>Mixed Economy</v>
      </c>
      <c r="N1152">
        <f>SUMPRODUCT(MID(0&amp;feed!N887,LARGE(INDEX(ISNUMBER(--MID(feed!N887,ROW($1:$5),1))*
ROW($1:$5),0),ROW($1:$5))+1,1)*10^ROW($1:$5)/10)</f>
        <v>462</v>
      </c>
      <c r="O1152">
        <f>SUMPRODUCT(MID(0&amp;feed!O887,LARGE(INDEX(ISNUMBER(--MID(feed!O887,ROW($1:$5),1))*
ROW($1:$5),0),ROW($1:$5))+1,1)*10^ROW($1:$5)/10)</f>
        <v>2297</v>
      </c>
      <c r="P1152" t="str">
        <f>feed!P887</f>
        <v>Untapped</v>
      </c>
      <c r="Q1152">
        <f>IF(P1152=0,40, IF(P1152="Depleted",0, IF(P1152="Near Depletion",10, IF(P1152="Plentiful",70, IF(P1152="Untapped",90,"Error")))))</f>
        <v>90</v>
      </c>
      <c r="R1152" t="str">
        <f>feed!Q887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feed!R887</f>
        <v>Egypt</v>
      </c>
      <c r="U1152" t="str">
        <f>feed!S887</f>
        <v>Neutral</v>
      </c>
      <c r="V1152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6480</v>
      </c>
      <c r="W1152" t="str">
        <f>feed!U887</f>
        <v>http://blocgame.com/stats.php?id=64854</v>
      </c>
      <c r="X1152" s="4">
        <f>SUMPRODUCT(MID(0&amp;feed!V887,LARGE(INDEX(ISNUMBER(--MID(feed!V887,ROW($1:$5),1))*
ROW($1:$5),0),ROW($1:$5))+1,1)*10^ROW($1:$5)/10)</f>
        <v>0</v>
      </c>
      <c r="Y1152">
        <f>feed!W887</f>
        <v>0</v>
      </c>
      <c r="Z1152" s="4">
        <f>V1152-H1152*750-K1152*375-L1152*375</f>
        <v>5355</v>
      </c>
      <c r="AA1152" s="8">
        <f>V1152/N1152</f>
        <v>14.025974025974026</v>
      </c>
      <c r="AB1152" s="4">
        <f>N1152/6</f>
        <v>77</v>
      </c>
      <c r="AC1152" s="4">
        <f>V1152/6</f>
        <v>1080</v>
      </c>
    </row>
    <row r="1153" spans="1:29" hidden="1" x14ac:dyDescent="0.25">
      <c r="A1153" t="str">
        <f>feed!A276</f>
        <v>Kyranistan</v>
      </c>
      <c r="B1153" t="str">
        <f>feed!B276</f>
        <v>Michael Hussain</v>
      </c>
      <c r="C1153">
        <f>feed!C276</f>
        <v>0</v>
      </c>
      <c r="D1153">
        <f>SUMPRODUCT(MID(0&amp;feed!D276,LARGE(INDEX(ISNUMBER(--MID(feed!D276,ROW($1:$19),1))*
ROW($1:$19),0),ROW($1:$19))+1,1)*10^ROW($1:$19)/10)</f>
        <v>23</v>
      </c>
      <c r="E1153">
        <f>SUMPRODUCT(MID(0&amp;feed!E276,LARGE(INDEX(ISNUMBER(--MID(feed!E276,ROW($1:$19),1))*
ROW($1:$19),0),ROW($1:$19))+1,1)*10^ROW($1:$19)/10)</f>
        <v>0</v>
      </c>
      <c r="F1153" t="str">
        <f>feed!F276</f>
        <v>First World War surplus</v>
      </c>
      <c r="G1153" t="str">
        <f>feed!G276</f>
        <v>Normal</v>
      </c>
      <c r="H1153">
        <f>SUMPRODUCT(MID(0&amp;feed!H276,LARGE(INDEX(ISNUMBER(--MID(feed!H276,ROW($1:$19),1))*
ROW($1:$19),0),ROW($1:$19))+1,1)*10^ROW($1:$19)/10)</f>
        <v>0</v>
      </c>
      <c r="I1153" t="str">
        <f>feed!I276</f>
        <v>Undisciplined Rabble</v>
      </c>
      <c r="J1153">
        <f>SUMPRODUCT(MID(0&amp;feed!J276,LARGE(INDEX(ISNUMBER(--MID(feed!J276,ROW($1:$19),1))*
ROW($1:$19),0),ROW($1:$19))+1,1)*10^ROW($1:$19)/10)</f>
        <v>9</v>
      </c>
      <c r="K1153">
        <f>SUMPRODUCT(MID(0&amp;feed!K276,LARGE(INDEX(ISNUMBER(--MID(feed!K276,ROW($1:$19),1))*
ROW($1:$19),0),ROW($1:$19))+1,1)*10^ROW($1:$19)/10)</f>
        <v>2</v>
      </c>
      <c r="L1153">
        <f>SUMPRODUCT(MID(0&amp;feed!L276,LARGE(INDEX(ISNUMBER(--MID(feed!L276,ROW($1:$19),1))*
ROW($1:$19),0),ROW($1:$19))+1,1)*10^ROW($1:$19)/10)</f>
        <v>3</v>
      </c>
      <c r="M1153" t="str">
        <f>feed!M276</f>
        <v>Mixed Economy</v>
      </c>
      <c r="N1153">
        <f>SUMPRODUCT(MID(0&amp;feed!N276,LARGE(INDEX(ISNUMBER(--MID(feed!N276,ROW($1:$5),1))*
ROW($1:$5),0),ROW($1:$5))+1,1)*10^ROW($1:$5)/10)</f>
        <v>2136</v>
      </c>
      <c r="O1153">
        <f>SUMPRODUCT(MID(0&amp;feed!O276,LARGE(INDEX(ISNUMBER(--MID(feed!O276,ROW($1:$5),1))*
ROW($1:$5),0),ROW($1:$5))+1,1)*10^ROW($1:$5)/10)</f>
        <v>696</v>
      </c>
      <c r="P1153" t="str">
        <f>feed!P276</f>
        <v>Near Depletion</v>
      </c>
      <c r="Q1153">
        <f>IF(P1153=0,40, IF(P1153="Depleted",0, IF(P1153="Near Depletion",10, IF(P1153="Plentiful",70, IF(P1153="Untapped",90,"Error")))))</f>
        <v>10</v>
      </c>
      <c r="R1153" t="str">
        <f>feed!Q276</f>
        <v>Mediocre</v>
      </c>
      <c r="S1153">
        <f>IF(R1153="None",0, IF(R1153="Meagre",1.5, IF(R1153="Small",3, IF(R1153="Mediocre",4.5, IF(R1153="Somewhat Large",6, IF(R1153="Large",7.5, IF(R1153="Powerful",9, IF(R1153="Very Powerful",10,"Error"))))))))</f>
        <v>4.5</v>
      </c>
      <c r="T1153" t="str">
        <f>feed!R276</f>
        <v>Persia</v>
      </c>
      <c r="U1153" t="str">
        <f>feed!S276</f>
        <v>Neutral</v>
      </c>
      <c r="V1153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1153" t="str">
        <f>feed!U276</f>
        <v>http://blocgame.com/stats.php?id=61263</v>
      </c>
      <c r="X1153" s="4">
        <f>SUMPRODUCT(MID(0&amp;feed!V276,LARGE(INDEX(ISNUMBER(--MID(feed!V276,ROW($1:$5),1))*
ROW($1:$5),0),ROW($1:$5))+1,1)*10^ROW($1:$5)/10)</f>
        <v>0</v>
      </c>
      <c r="Y1153">
        <f>feed!W276</f>
        <v>0</v>
      </c>
      <c r="Z1153" s="4">
        <f>V1153-H1153*750-K1153*375-L1153*375</f>
        <v>270</v>
      </c>
      <c r="AA1153" s="8">
        <f>V1153/N1153</f>
        <v>1.0042134831460674</v>
      </c>
      <c r="AB1153" s="4">
        <f>N1153/6</f>
        <v>356</v>
      </c>
      <c r="AC1153" s="4">
        <f>V1153/6</f>
        <v>357.5</v>
      </c>
    </row>
    <row r="1154" spans="1:29" hidden="1" x14ac:dyDescent="0.25">
      <c r="A1154" t="str">
        <f>feed!A1148</f>
        <v>Segothia</v>
      </c>
      <c r="B1154" t="str">
        <f>feed!B1148</f>
        <v>King Anders</v>
      </c>
      <c r="C1154">
        <f>feed!C1148</f>
        <v>0</v>
      </c>
      <c r="D1154">
        <f>SUMPRODUCT(MID(0&amp;feed!D1148,LARGE(INDEX(ISNUMBER(--MID(feed!D1148,ROW($1:$19),1))*
ROW($1:$19),0),ROW($1:$19))+1,1)*10^ROW($1:$19)/10)</f>
        <v>30</v>
      </c>
      <c r="E1154">
        <f>SUMPRODUCT(MID(0&amp;feed!E1148,LARGE(INDEX(ISNUMBER(--MID(feed!E1148,ROW($1:$19),1))*
ROW($1:$19),0),ROW($1:$19))+1,1)*10^ROW($1:$19)/10)</f>
        <v>0</v>
      </c>
      <c r="F1154" t="str">
        <f>feed!F1148</f>
        <v>First World War surplus</v>
      </c>
      <c r="G1154" t="str">
        <f>feed!G1148</f>
        <v>Normal</v>
      </c>
      <c r="H1154">
        <f>SUMPRODUCT(MID(0&amp;feed!H1148,LARGE(INDEX(ISNUMBER(--MID(feed!H1148,ROW($1:$19),1))*
ROW($1:$19),0),ROW($1:$19))+1,1)*10^ROW($1:$19)/10)</f>
        <v>0</v>
      </c>
      <c r="I1154" t="str">
        <f>feed!I1148</f>
        <v>Elite</v>
      </c>
      <c r="J1154">
        <f>SUMPRODUCT(MID(0&amp;feed!J1148,LARGE(INDEX(ISNUMBER(--MID(feed!J1148,ROW($1:$19),1))*
ROW($1:$19),0),ROW($1:$19))+1,1)*10^ROW($1:$19)/10)</f>
        <v>8</v>
      </c>
      <c r="K1154">
        <f>SUMPRODUCT(MID(0&amp;feed!K1148,LARGE(INDEX(ISNUMBER(--MID(feed!K1148,ROW($1:$19),1))*
ROW($1:$19),0),ROW($1:$19))+1,1)*10^ROW($1:$19)/10)</f>
        <v>3</v>
      </c>
      <c r="L1154">
        <f>SUMPRODUCT(MID(0&amp;feed!L1148,LARGE(INDEX(ISNUMBER(--MID(feed!L1148,ROW($1:$19),1))*
ROW($1:$19),0),ROW($1:$19))+1,1)*10^ROW($1:$19)/10)</f>
        <v>0</v>
      </c>
      <c r="M1154" t="str">
        <f>feed!M1148</f>
        <v>Free Market</v>
      </c>
      <c r="N1154">
        <f>SUMPRODUCT(MID(0&amp;feed!N1148,LARGE(INDEX(ISNUMBER(--MID(feed!N1148,ROW($1:$5),1))*
ROW($1:$5),0),ROW($1:$5))+1,1)*10^ROW($1:$5)/10)</f>
        <v>308</v>
      </c>
      <c r="O1154">
        <f>SUMPRODUCT(MID(0&amp;feed!O1148,LARGE(INDEX(ISNUMBER(--MID(feed!O1148,ROW($1:$5),1))*
ROW($1:$5),0),ROW($1:$5))+1,1)*10^ROW($1:$5)/10)</f>
        <v>113</v>
      </c>
      <c r="P1154" t="str">
        <f>feed!P1148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feed!Q1148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feed!R1148</f>
        <v>East Indies</v>
      </c>
      <c r="U1154" t="str">
        <f>feed!S1148</f>
        <v>Neutral</v>
      </c>
      <c r="V1154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54" t="str">
        <f>feed!U1148</f>
        <v>http://blocgame.com/stats.php?id=65710</v>
      </c>
      <c r="X1154" s="4">
        <f>SUMPRODUCT(MID(0&amp;feed!V1148,LARGE(INDEX(ISNUMBER(--MID(feed!V1148,ROW($1:$5),1))*
ROW($1:$5),0),ROW($1:$5))+1,1)*10^ROW($1:$5)/10)</f>
        <v>0</v>
      </c>
      <c r="Y1154">
        <f>feed!W1148</f>
        <v>0</v>
      </c>
      <c r="Z1154" s="4">
        <f>V1154-H1154*750-K1154*375-L1154*375</f>
        <v>18875</v>
      </c>
      <c r="AA1154" s="8">
        <f>V1154/N1154</f>
        <v>64.935064935064929</v>
      </c>
      <c r="AB1154" s="4">
        <f>N1154/6</f>
        <v>51.333333333333336</v>
      </c>
      <c r="AC1154" s="4">
        <f>V1154/6</f>
        <v>3333.3333333333335</v>
      </c>
    </row>
    <row r="1155" spans="1:29" x14ac:dyDescent="0.25">
      <c r="A1155" t="str">
        <f>feed!A818</f>
        <v>deicide</v>
      </c>
      <c r="B1155" t="str">
        <f>feed!B818</f>
        <v>THE AVENGER213</v>
      </c>
      <c r="C1155" t="str">
        <f>feed!C818</f>
        <v>HellYeah</v>
      </c>
      <c r="D1155">
        <f>SUMPRODUCT(MID(0&amp;feed!D818,LARGE(INDEX(ISNUMBER(--MID(feed!D818,ROW($1:$19),1))*
ROW($1:$19),0),ROW($1:$19))+1,1)*10^ROW($1:$19)/10)</f>
        <v>19</v>
      </c>
      <c r="E1155">
        <f>SUMPRODUCT(MID(0&amp;feed!E818,LARGE(INDEX(ISNUMBER(--MID(feed!E818,ROW($1:$19),1))*
ROW($1:$19),0),ROW($1:$19))+1,1)*10^ROW($1:$19)/10)</f>
        <v>0</v>
      </c>
      <c r="F1155" t="str">
        <f>feed!F818</f>
        <v>First World War surplus</v>
      </c>
      <c r="G1155" t="str">
        <f>feed!G818</f>
        <v>Gandhi-like</v>
      </c>
      <c r="H1155">
        <f>SUMPRODUCT(MID(0&amp;feed!H818,LARGE(INDEX(ISNUMBER(--MID(feed!H818,ROW($1:$19),1))*
ROW($1:$19),0),ROW($1:$19))+1,1)*10^ROW($1:$19)/10)</f>
        <v>0</v>
      </c>
      <c r="I1155" t="str">
        <f>feed!I818</f>
        <v>Undisciplined Rabble</v>
      </c>
      <c r="J1155">
        <f>SUMPRODUCT(MID(0&amp;feed!J818,LARGE(INDEX(ISNUMBER(--MID(feed!J818,ROW($1:$19),1))*
ROW($1:$19),0),ROW($1:$19))+1,1)*10^ROW($1:$19)/10)</f>
        <v>169</v>
      </c>
      <c r="K1155">
        <f>SUMPRODUCT(MID(0&amp;feed!K818,LARGE(INDEX(ISNUMBER(--MID(feed!K818,ROW($1:$19),1))*
ROW($1:$19),0),ROW($1:$19))+1,1)*10^ROW($1:$19)/10)</f>
        <v>3</v>
      </c>
      <c r="L1155">
        <f>SUMPRODUCT(MID(0&amp;feed!L818,LARGE(INDEX(ISNUMBER(--MID(feed!L818,ROW($1:$19),1))*
ROW($1:$19),0),ROW($1:$19))+1,1)*10^ROW($1:$19)/10)</f>
        <v>3</v>
      </c>
      <c r="M1155" t="str">
        <f>feed!M818</f>
        <v>Central Planning</v>
      </c>
      <c r="N1155">
        <f>SUMPRODUCT(MID(0&amp;feed!N818,LARGE(INDEX(ISNUMBER(--MID(feed!N818,ROW($1:$5),1))*
ROW($1:$5),0),ROW($1:$5))+1,1)*10^ROW($1:$5)/10)</f>
        <v>571</v>
      </c>
      <c r="O1155">
        <f>SUMPRODUCT(MID(0&amp;feed!O818,LARGE(INDEX(ISNUMBER(--MID(feed!O818,ROW($1:$5),1))*
ROW($1:$5),0),ROW($1:$5))+1,1)*10^ROW($1:$5)/10)</f>
        <v>1526</v>
      </c>
      <c r="P1155" t="str">
        <f>feed!P818</f>
        <v>Untapped</v>
      </c>
      <c r="Q1155">
        <f>IF(P1155=0,40, IF(P1155="Depleted",0, IF(P1155="Near Depletion",10, IF(P1155="Plentiful",70, IF(P1155="Untapped",90,"Error")))))</f>
        <v>90</v>
      </c>
      <c r="R1155" t="str">
        <f>feed!Q818</f>
        <v>Somewhat Large</v>
      </c>
      <c r="S1155">
        <f>IF(R1155="None",0, IF(R1155="Meagre",1.5, IF(R1155="Small",3, IF(R1155="Mediocre",4.5, IF(R1155="Somewhat Large",6, IF(R1155="Large",7.5, IF(R1155="Powerful",9, IF(R1155="Very Powerful",10,"Error"))))))))</f>
        <v>6</v>
      </c>
      <c r="T1155" t="str">
        <f>feed!R818</f>
        <v>Persia</v>
      </c>
      <c r="U1155" t="str">
        <f>feed!S818</f>
        <v>Soviet Union</v>
      </c>
      <c r="V115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1155" t="str">
        <f>feed!U818</f>
        <v>http://blocgame.com/stats.php?id=64818</v>
      </c>
      <c r="X1155" s="4">
        <f>SUMPRODUCT(MID(0&amp;feed!V818,LARGE(INDEX(ISNUMBER(--MID(feed!V818,ROW($1:$5),1))*
ROW($1:$5),0),ROW($1:$5))+1,1)*10^ROW($1:$5)/10)</f>
        <v>0</v>
      </c>
      <c r="Y1155">
        <f>feed!W818</f>
        <v>0</v>
      </c>
      <c r="Z1155" s="4">
        <f>V1155-H1155*750-K1155*375-L1155*375</f>
        <v>13922</v>
      </c>
      <c r="AA1155" s="8">
        <f>V1155/N1155</f>
        <v>28.322241681260945</v>
      </c>
      <c r="AB1155" s="4">
        <f>N1155/6</f>
        <v>95.166666666666671</v>
      </c>
      <c r="AC1155" s="4">
        <f>V1155/6</f>
        <v>2695.3333333333335</v>
      </c>
    </row>
    <row r="1156" spans="1:29" hidden="1" x14ac:dyDescent="0.25">
      <c r="A1156" t="str">
        <f>feed!A215</f>
        <v>awanghitam</v>
      </c>
      <c r="B1156" t="str">
        <f>feed!B215</f>
        <v>awanghitam</v>
      </c>
      <c r="C1156" t="str">
        <f>feed!C215</f>
        <v>Interpol</v>
      </c>
      <c r="D1156">
        <f>SUMPRODUCT(MID(0&amp;feed!D215,LARGE(INDEX(ISNUMBER(--MID(feed!D215,ROW($1:$19),1))*
ROW($1:$19),0),ROW($1:$19))+1,1)*10^ROW($1:$19)/10)</f>
        <v>65</v>
      </c>
      <c r="E1156">
        <f>SUMPRODUCT(MID(0&amp;feed!E215,LARGE(INDEX(ISNUMBER(--MID(feed!E215,ROW($1:$19),1))*
ROW($1:$19),0),ROW($1:$19))+1,1)*10^ROW($1:$19)/10)</f>
        <v>0</v>
      </c>
      <c r="F1156" t="str">
        <f>feed!F215</f>
        <v>Korean War surplus</v>
      </c>
      <c r="G1156" t="str">
        <f>feed!G215</f>
        <v>Gandhi-like</v>
      </c>
      <c r="H1156">
        <f>SUMPRODUCT(MID(0&amp;feed!H215,LARGE(INDEX(ISNUMBER(--MID(feed!H215,ROW($1:$19),1))*
ROW($1:$19),0),ROW($1:$19))+1,1)*10^ROW($1:$19)/10)</f>
        <v>0</v>
      </c>
      <c r="I1156" t="str">
        <f>feed!I215</f>
        <v>Elite</v>
      </c>
      <c r="J1156">
        <f>SUMPRODUCT(MID(0&amp;feed!J215,LARGE(INDEX(ISNUMBER(--MID(feed!J215,ROW($1:$19),1))*
ROW($1:$19),0),ROW($1:$19))+1,1)*10^ROW($1:$19)/10)</f>
        <v>8</v>
      </c>
      <c r="K1156">
        <f>SUMPRODUCT(MID(0&amp;feed!K215,LARGE(INDEX(ISNUMBER(--MID(feed!K215,ROW($1:$19),1))*
ROW($1:$19),0),ROW($1:$19))+1,1)*10^ROW($1:$19)/10)</f>
        <v>22</v>
      </c>
      <c r="L1156">
        <f>SUMPRODUCT(MID(0&amp;feed!L215,LARGE(INDEX(ISNUMBER(--MID(feed!L215,ROW($1:$19),1))*
ROW($1:$19),0),ROW($1:$19))+1,1)*10^ROW($1:$19)/10)</f>
        <v>1</v>
      </c>
      <c r="M1156" t="str">
        <f>feed!M215</f>
        <v>Central Planning</v>
      </c>
      <c r="N1156">
        <f>SUMPRODUCT(MID(0&amp;feed!N215,LARGE(INDEX(ISNUMBER(--MID(feed!N215,ROW($1:$5),1))*
ROW($1:$5),0),ROW($1:$5))+1,1)*10^ROW($1:$5)/10)</f>
        <v>2481</v>
      </c>
      <c r="O1156">
        <f>SUMPRODUCT(MID(0&amp;feed!O215,LARGE(INDEX(ISNUMBER(--MID(feed!O215,ROW($1:$5),1))*
ROW($1:$5),0),ROW($1:$5))+1,1)*10^ROW($1:$5)/10)</f>
        <v>169</v>
      </c>
      <c r="P1156" t="str">
        <f>feed!P215</f>
        <v>Untapped</v>
      </c>
      <c r="Q1156">
        <f>IF(P1156=0,40, IF(P1156="Depleted",0, IF(P1156="Near Depletion",10, IF(P1156="Plentiful",70, IF(P1156="Untapped",90,"Error")))))</f>
        <v>90</v>
      </c>
      <c r="R1156" t="str">
        <f>feed!Q215</f>
        <v>Powerful</v>
      </c>
      <c r="S1156">
        <f>IF(R1156="None",0, IF(R1156="Meagre",1.5, IF(R1156="Small",3, IF(R1156="Mediocre",4.5, IF(R1156="Somewhat Large",6, IF(R1156="Large",7.5, IF(R1156="Powerful",9, IF(R1156="Very Powerful",10,"Error"))))))))</f>
        <v>9</v>
      </c>
      <c r="T1156" t="str">
        <f>feed!R215</f>
        <v>East Indies</v>
      </c>
      <c r="U1156" t="str">
        <f>feed!S215</f>
        <v>Soviet Union</v>
      </c>
      <c r="V115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9558</v>
      </c>
      <c r="W1156" t="str">
        <f>feed!U215</f>
        <v>http://blocgame.com/stats.php?id=60739</v>
      </c>
      <c r="X1156" s="4">
        <f>SUMPRODUCT(MID(0&amp;feed!V215,LARGE(INDEX(ISNUMBER(--MID(feed!V215,ROW($1:$5),1))*
ROW($1:$5),0),ROW($1:$5))+1,1)*10^ROW($1:$5)/10)</f>
        <v>0</v>
      </c>
      <c r="Y1156">
        <f>feed!W215</f>
        <v>0</v>
      </c>
      <c r="Z1156" s="4">
        <f>V1156-H1156*750-K1156*375-L1156*375</f>
        <v>933</v>
      </c>
      <c r="AA1156" s="8">
        <f>V1156/N1156</f>
        <v>3.8524788391777509</v>
      </c>
      <c r="AB1156" s="4">
        <f>N1156/6</f>
        <v>413.5</v>
      </c>
      <c r="AC1156" s="4">
        <f>V1156/6</f>
        <v>1593</v>
      </c>
    </row>
    <row r="1157" spans="1:29" hidden="1" x14ac:dyDescent="0.25">
      <c r="A1157" t="str">
        <f>feed!A1170</f>
        <v>Bombania</v>
      </c>
      <c r="B1157" t="str">
        <f>feed!B1170</f>
        <v>227bomber</v>
      </c>
      <c r="C1157" t="str">
        <f>feed!C1170</f>
        <v>New Pacific Order</v>
      </c>
      <c r="D1157">
        <f>SUMPRODUCT(MID(0&amp;feed!D1170,LARGE(INDEX(ISNUMBER(--MID(feed!D1170,ROW($1:$19),1))*
ROW($1:$19),0),ROW($1:$19))+1,1)*10^ROW($1:$19)/10)</f>
        <v>29</v>
      </c>
      <c r="E1157">
        <f>SUMPRODUCT(MID(0&amp;feed!E1170,LARGE(INDEX(ISNUMBER(--MID(feed!E1170,ROW($1:$19),1))*
ROW($1:$19),0),ROW($1:$19))+1,1)*10^ROW($1:$19)/10)</f>
        <v>0</v>
      </c>
      <c r="F1157" t="str">
        <f>feed!F1170</f>
        <v>First World War surplus</v>
      </c>
      <c r="G1157" t="str">
        <f>feed!G1170</f>
        <v>Gandhi-like</v>
      </c>
      <c r="H1157">
        <f>SUMPRODUCT(MID(0&amp;feed!H1170,LARGE(INDEX(ISNUMBER(--MID(feed!H1170,ROW($1:$19),1))*
ROW($1:$19),0),ROW($1:$19))+1,1)*10^ROW($1:$19)/10)</f>
        <v>0</v>
      </c>
      <c r="I1157" t="str">
        <f>feed!I1170</f>
        <v>Good</v>
      </c>
      <c r="J1157">
        <f>SUMPRODUCT(MID(0&amp;feed!J1170,LARGE(INDEX(ISNUMBER(--MID(feed!J1170,ROW($1:$19),1))*
ROW($1:$19),0),ROW($1:$19))+1,1)*10^ROW($1:$19)/10)</f>
        <v>7</v>
      </c>
      <c r="K1157">
        <f>SUMPRODUCT(MID(0&amp;feed!K1170,LARGE(INDEX(ISNUMBER(--MID(feed!K1170,ROW($1:$19),1))*
ROW($1:$19),0),ROW($1:$19))+1,1)*10^ROW($1:$19)/10)</f>
        <v>2</v>
      </c>
      <c r="L1157">
        <f>SUMPRODUCT(MID(0&amp;feed!L1170,LARGE(INDEX(ISNUMBER(--MID(feed!L1170,ROW($1:$19),1))*
ROW($1:$19),0),ROW($1:$19))+1,1)*10^ROW($1:$19)/10)</f>
        <v>2</v>
      </c>
      <c r="M1157" t="str">
        <f>feed!M1170</f>
        <v>Free Market</v>
      </c>
      <c r="N1157">
        <f>SUMPRODUCT(MID(0&amp;feed!N1170,LARGE(INDEX(ISNUMBER(--MID(feed!N1170,ROW($1:$5),1))*
ROW($1:$5),0),ROW($1:$5))+1,1)*10^ROW($1:$5)/10)</f>
        <v>300</v>
      </c>
      <c r="O1157">
        <f>SUMPRODUCT(MID(0&amp;feed!O1170,LARGE(INDEX(ISNUMBER(--MID(feed!O1170,ROW($1:$5),1))*
ROW($1:$5),0),ROW($1:$5))+1,1)*10^ROW($1:$5)/10)</f>
        <v>2</v>
      </c>
      <c r="P1157" t="str">
        <f>feed!P1170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feed!Q1170</f>
        <v>Meagre</v>
      </c>
      <c r="S1157">
        <f>IF(R1157="None",0, IF(R1157="Meagre",1.5, IF(R1157="Small",3, IF(R1157="Mediocre",4.5, IF(R1157="Somewhat Large",6, IF(R1157="Large",7.5, IF(R1157="Powerful",9, IF(R1157="Very Powerful",10,"Error"))))))))</f>
        <v>1.5</v>
      </c>
      <c r="T1157" t="str">
        <f>feed!R1170</f>
        <v>Pacific Rim</v>
      </c>
      <c r="U1157" t="str">
        <f>feed!S1170</f>
        <v>United States</v>
      </c>
      <c r="V115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57" t="str">
        <f>feed!U1170</f>
        <v>http://blocgame.com/stats.php?id=65546</v>
      </c>
      <c r="X1157" s="4">
        <f>SUMPRODUCT(MID(0&amp;feed!V1170,LARGE(INDEX(ISNUMBER(--MID(feed!V1170,ROW($1:$5),1))*
ROW($1:$5),0),ROW($1:$5))+1,1)*10^ROW($1:$5)/10)</f>
        <v>0</v>
      </c>
      <c r="Y1157">
        <f>feed!W1170</f>
        <v>0</v>
      </c>
      <c r="Z1157" s="4">
        <f>V1157-H1157*750-K1157*375-L1157*375</f>
        <v>18500</v>
      </c>
      <c r="AA1157" s="8">
        <f>V1157/N1157</f>
        <v>66.666666666666671</v>
      </c>
      <c r="AB1157" s="4">
        <f>N1157/6</f>
        <v>50</v>
      </c>
      <c r="AC1157" s="4">
        <f>V1157/6</f>
        <v>3333.3333333333335</v>
      </c>
    </row>
    <row r="1158" spans="1:29" hidden="1" x14ac:dyDescent="0.25">
      <c r="A1158" t="str">
        <f>feed!A948</f>
        <v>The inquisitors</v>
      </c>
      <c r="B1158" t="str">
        <f>feed!B948</f>
        <v>inquisiters</v>
      </c>
      <c r="C1158">
        <f>feed!C948</f>
        <v>0</v>
      </c>
      <c r="D1158">
        <f>SUMPRODUCT(MID(0&amp;feed!D948,LARGE(INDEX(ISNUMBER(--MID(feed!D948,ROW($1:$19),1))*
ROW($1:$19),0),ROW($1:$19))+1,1)*10^ROW($1:$19)/10)</f>
        <v>30</v>
      </c>
      <c r="E1158">
        <f>SUMPRODUCT(MID(0&amp;feed!E948,LARGE(INDEX(ISNUMBER(--MID(feed!E948,ROW($1:$19),1))*
ROW($1:$19),0),ROW($1:$19))+1,1)*10^ROW($1:$19)/10)</f>
        <v>0</v>
      </c>
      <c r="F1158" t="str">
        <f>feed!F948</f>
        <v>Second World War surplus</v>
      </c>
      <c r="G1158" t="str">
        <f>feed!G948</f>
        <v>Gandhi-like</v>
      </c>
      <c r="H1158">
        <f>SUMPRODUCT(MID(0&amp;feed!H948,LARGE(INDEX(ISNUMBER(--MID(feed!H948,ROW($1:$19),1))*
ROW($1:$19),0),ROW($1:$19))+1,1)*10^ROW($1:$19)/10)</f>
        <v>0</v>
      </c>
      <c r="I1158" t="str">
        <f>feed!I948</f>
        <v>Elite</v>
      </c>
      <c r="J1158">
        <f>SUMPRODUCT(MID(0&amp;feed!J948,LARGE(INDEX(ISNUMBER(--MID(feed!J948,ROW($1:$19),1))*
ROW($1:$19),0),ROW($1:$19))+1,1)*10^ROW($1:$19)/10)</f>
        <v>7</v>
      </c>
      <c r="K1158">
        <f>SUMPRODUCT(MID(0&amp;feed!K948,LARGE(INDEX(ISNUMBER(--MID(feed!K948,ROW($1:$19),1))*
ROW($1:$19),0),ROW($1:$19))+1,1)*10^ROW($1:$19)/10)</f>
        <v>4</v>
      </c>
      <c r="L1158">
        <f>SUMPRODUCT(MID(0&amp;feed!L948,LARGE(INDEX(ISNUMBER(--MID(feed!L948,ROW($1:$19),1))*
ROW($1:$19),0),ROW($1:$19))+1,1)*10^ROW($1:$19)/10)</f>
        <v>2</v>
      </c>
      <c r="M1158" t="str">
        <f>feed!M948</f>
        <v>Free Market</v>
      </c>
      <c r="N1158">
        <f>SUMPRODUCT(MID(0&amp;feed!N948,LARGE(INDEX(ISNUMBER(--MID(feed!N948,ROW($1:$5),1))*
ROW($1:$5),0),ROW($1:$5))+1,1)*10^ROW($1:$5)/10)</f>
        <v>404</v>
      </c>
      <c r="O1158">
        <f>SUMPRODUCT(MID(0&amp;feed!O948,LARGE(INDEX(ISNUMBER(--MID(feed!O948,ROW($1:$5),1))*
ROW($1:$5),0),ROW($1:$5))+1,1)*10^ROW($1:$5)/10)</f>
        <v>0</v>
      </c>
      <c r="P1158" t="str">
        <f>feed!P948</f>
        <v>Untapped</v>
      </c>
      <c r="Q1158">
        <f>IF(P1158=0,40, IF(P1158="Depleted",0, IF(P1158="Near Depletion",10, IF(P1158="Plentiful",70, IF(P1158="Untapped",90,"Error")))))</f>
        <v>90</v>
      </c>
      <c r="R1158" t="str">
        <f>feed!Q948</f>
        <v>Meagre</v>
      </c>
      <c r="S1158">
        <f>IF(R1158="None",0, IF(R1158="Meagre",1.5, IF(R1158="Small",3, IF(R1158="Mediocre",4.5, IF(R1158="Somewhat Large",6, IF(R1158="Large",7.5, IF(R1158="Powerful",9, IF(R1158="Very Powerful",10,"Error"))))))))</f>
        <v>1.5</v>
      </c>
      <c r="T1158" t="str">
        <f>feed!R948</f>
        <v>Pacific Rim</v>
      </c>
      <c r="U1158" t="str">
        <f>feed!S948</f>
        <v>United States</v>
      </c>
      <c r="V115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1158" t="str">
        <f>feed!U948</f>
        <v>http://blocgame.com/stats.php?id=65222</v>
      </c>
      <c r="X1158" s="4">
        <f>SUMPRODUCT(MID(0&amp;feed!V948,LARGE(INDEX(ISNUMBER(--MID(feed!V948,ROW($1:$5),1))*
ROW($1:$5),0),ROW($1:$5))+1,1)*10^ROW($1:$5)/10)</f>
        <v>0</v>
      </c>
      <c r="Y1158">
        <f>feed!W948</f>
        <v>0</v>
      </c>
      <c r="Z1158" s="4">
        <f>V1158-H1158*750-K1158*375-L1158*375</f>
        <v>17750</v>
      </c>
      <c r="AA1158" s="8">
        <f>V1158/N1158</f>
        <v>49.504950495049506</v>
      </c>
      <c r="AB1158" s="4">
        <f>N1158/6</f>
        <v>67.333333333333329</v>
      </c>
      <c r="AC1158" s="4">
        <f>V1158/6</f>
        <v>3333.3333333333335</v>
      </c>
    </row>
    <row r="1159" spans="1:29" hidden="1" x14ac:dyDescent="0.25">
      <c r="A1159" t="str">
        <f>feed!A1042</f>
        <v>Gondollin</v>
      </c>
      <c r="B1159" t="str">
        <f>feed!B1042</f>
        <v>Aragorn of Aragon</v>
      </c>
      <c r="C1159">
        <f>feed!C1042</f>
        <v>0</v>
      </c>
      <c r="D1159">
        <f>SUMPRODUCT(MID(0&amp;feed!D1042,LARGE(INDEX(ISNUMBER(--MID(feed!D1042,ROW($1:$19),1))*
ROW($1:$19),0),ROW($1:$19))+1,1)*10^ROW($1:$19)/10)</f>
        <v>2</v>
      </c>
      <c r="E1159">
        <f>SUMPRODUCT(MID(0&amp;feed!E1042,LARGE(INDEX(ISNUMBER(--MID(feed!E1042,ROW($1:$19),1))*
ROW($1:$19),0),ROW($1:$19))+1,1)*10^ROW($1:$19)/10)</f>
        <v>0</v>
      </c>
      <c r="F1159" t="str">
        <f>feed!F1042</f>
        <v>Finest of the 19th century</v>
      </c>
      <c r="G1159" t="str">
        <f>feed!G1042</f>
        <v>Normal</v>
      </c>
      <c r="H1159">
        <f>SUMPRODUCT(MID(0&amp;feed!H1042,LARGE(INDEX(ISNUMBER(--MID(feed!H1042,ROW($1:$19),1))*
ROW($1:$19),0),ROW($1:$19))+1,1)*10^ROW($1:$19)/10)</f>
        <v>0</v>
      </c>
      <c r="I1159" t="str">
        <f>feed!I1042</f>
        <v>Undisciplined Rabble</v>
      </c>
      <c r="J1159">
        <f>SUMPRODUCT(MID(0&amp;feed!J1042,LARGE(INDEX(ISNUMBER(--MID(feed!J1042,ROW($1:$19),1))*
ROW($1:$19),0),ROW($1:$19))+1,1)*10^ROW($1:$19)/10)</f>
        <v>7</v>
      </c>
      <c r="K1159">
        <f>SUMPRODUCT(MID(0&amp;feed!K1042,LARGE(INDEX(ISNUMBER(--MID(feed!K1042,ROW($1:$19),1))*
ROW($1:$19),0),ROW($1:$19))+1,1)*10^ROW($1:$19)/10)</f>
        <v>2</v>
      </c>
      <c r="L1159">
        <f>SUMPRODUCT(MID(0&amp;feed!L1042,LARGE(INDEX(ISNUMBER(--MID(feed!L1042,ROW($1:$19),1))*
ROW($1:$19),0),ROW($1:$19))+1,1)*10^ROW($1:$19)/10)</f>
        <v>0</v>
      </c>
      <c r="M1159" t="str">
        <f>feed!M1042</f>
        <v>Mixed Economy</v>
      </c>
      <c r="N1159">
        <f>SUMPRODUCT(MID(0&amp;feed!N1042,LARGE(INDEX(ISNUMBER(--MID(feed!N1042,ROW($1:$5),1))*
ROW($1:$5),0),ROW($1:$5))+1,1)*10^ROW($1:$5)/10)</f>
        <v>336</v>
      </c>
      <c r="O1159">
        <f>SUMPRODUCT(MID(0&amp;feed!O1042,LARGE(INDEX(ISNUMBER(--MID(feed!O1042,ROW($1:$5),1))*
ROW($1:$5),0),ROW($1:$5))+1,1)*10^ROW($1:$5)/10)</f>
        <v>0</v>
      </c>
      <c r="P1159" t="str">
        <f>feed!P1042</f>
        <v>Untapped</v>
      </c>
      <c r="Q1159">
        <f>IF(P1159=0,40, IF(P1159="Depleted",0, IF(P1159="Near Depletion",10, IF(P1159="Plentiful",70, IF(P1159="Untapped",90,"Error")))))</f>
        <v>90</v>
      </c>
      <c r="R1159" t="str">
        <f>feed!Q1042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feed!R1042</f>
        <v>Gran Colombia</v>
      </c>
      <c r="U1159" t="str">
        <f>feed!S1042</f>
        <v>Neutral</v>
      </c>
      <c r="V1159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9934</v>
      </c>
      <c r="W1159" t="str">
        <f>feed!U1042</f>
        <v>http://blocgame.com/stats.php?id=65003</v>
      </c>
      <c r="X1159" s="4">
        <f>SUMPRODUCT(MID(0&amp;feed!V1042,LARGE(INDEX(ISNUMBER(--MID(feed!V1042,ROW($1:$5),1))*
ROW($1:$5),0),ROW($1:$5))+1,1)*10^ROW($1:$5)/10)</f>
        <v>0</v>
      </c>
      <c r="Y1159">
        <f>feed!W1042</f>
        <v>0</v>
      </c>
      <c r="Z1159" s="4">
        <f>V1159-H1159*750-K1159*375-L1159*375</f>
        <v>9184</v>
      </c>
      <c r="AA1159" s="8">
        <f>V1159/N1159</f>
        <v>29.56547619047619</v>
      </c>
      <c r="AB1159" s="4">
        <f>N1159/6</f>
        <v>56</v>
      </c>
      <c r="AC1159" s="4">
        <f>V1159/6</f>
        <v>1655.6666666666667</v>
      </c>
    </row>
    <row r="1160" spans="1:29" hidden="1" x14ac:dyDescent="0.25">
      <c r="A1160" t="str">
        <f>feed!A774</f>
        <v>Carteles</v>
      </c>
      <c r="B1160" t="str">
        <f>feed!B774</f>
        <v>Miss Senza</v>
      </c>
      <c r="C1160">
        <f>feed!C774</f>
        <v>0</v>
      </c>
      <c r="D1160">
        <f>SUMPRODUCT(MID(0&amp;feed!D774,LARGE(INDEX(ISNUMBER(--MID(feed!D774,ROW($1:$19),1))*
ROW($1:$19),0),ROW($1:$19))+1,1)*10^ROW($1:$19)/10)</f>
        <v>9</v>
      </c>
      <c r="E1160">
        <f>SUMPRODUCT(MID(0&amp;feed!E774,LARGE(INDEX(ISNUMBER(--MID(feed!E774,ROW($1:$19),1))*
ROW($1:$19),0),ROW($1:$19))+1,1)*10^ROW($1:$19)/10)</f>
        <v>0</v>
      </c>
      <c r="F1160" t="str">
        <f>feed!F774</f>
        <v>First World War surplus</v>
      </c>
      <c r="G1160" t="str">
        <f>feed!G774</f>
        <v>Questionable</v>
      </c>
      <c r="H1160">
        <f>SUMPRODUCT(MID(0&amp;feed!H774,LARGE(INDEX(ISNUMBER(--MID(feed!H774,ROW($1:$19),1))*
ROW($1:$19),0),ROW($1:$19))+1,1)*10^ROW($1:$19)/10)</f>
        <v>0</v>
      </c>
      <c r="I1160" t="str">
        <f>feed!I774</f>
        <v>Undisciplined Rabble</v>
      </c>
      <c r="J1160">
        <f>SUMPRODUCT(MID(0&amp;feed!J774,LARGE(INDEX(ISNUMBER(--MID(feed!J774,ROW($1:$19),1))*
ROW($1:$19),0),ROW($1:$19))+1,1)*10^ROW($1:$19)/10)</f>
        <v>7</v>
      </c>
      <c r="K1160">
        <f>SUMPRODUCT(MID(0&amp;feed!K774,LARGE(INDEX(ISNUMBER(--MID(feed!K774,ROW($1:$19),1))*
ROW($1:$19),0),ROW($1:$19))+1,1)*10^ROW($1:$19)/10)</f>
        <v>2</v>
      </c>
      <c r="L1160">
        <f>SUMPRODUCT(MID(0&amp;feed!L774,LARGE(INDEX(ISNUMBER(--MID(feed!L774,ROW($1:$19),1))*
ROW($1:$19),0),ROW($1:$19))+1,1)*10^ROW($1:$19)/10)</f>
        <v>0</v>
      </c>
      <c r="M1160" t="str">
        <f>feed!M774</f>
        <v>Mixed Economy</v>
      </c>
      <c r="N1160">
        <f>SUMPRODUCT(MID(0&amp;feed!N774,LARGE(INDEX(ISNUMBER(--MID(feed!N774,ROW($1:$5),1))*
ROW($1:$5),0),ROW($1:$5))+1,1)*10^ROW($1:$5)/10)</f>
        <v>646</v>
      </c>
      <c r="O1160">
        <f>SUMPRODUCT(MID(0&amp;feed!O774,LARGE(INDEX(ISNUMBER(--MID(feed!O774,ROW($1:$5),1))*
ROW($1:$5),0),ROW($1:$5))+1,1)*10^ROW($1:$5)/10)</f>
        <v>0</v>
      </c>
      <c r="P1160" t="str">
        <f>feed!P774</f>
        <v>Untapped</v>
      </c>
      <c r="Q1160">
        <f>IF(P1160=0,40, IF(P1160="Depleted",0, IF(P1160="Near Depletion",10, IF(P1160="Plentiful",70, IF(P1160="Untapped",90,"Error")))))</f>
        <v>90</v>
      </c>
      <c r="R1160" t="str">
        <f>feed!Q774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feed!R774</f>
        <v>Mesoamerica</v>
      </c>
      <c r="U1160" t="str">
        <f>feed!S774</f>
        <v>Neutral</v>
      </c>
      <c r="V116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4515</v>
      </c>
      <c r="W1160" t="str">
        <f>feed!U774</f>
        <v>http://blocgame.com/stats.php?id=63771</v>
      </c>
      <c r="X1160" s="4">
        <f>SUMPRODUCT(MID(0&amp;feed!V774,LARGE(INDEX(ISNUMBER(--MID(feed!V774,ROW($1:$5),1))*
ROW($1:$5),0),ROW($1:$5))+1,1)*10^ROW($1:$5)/10)</f>
        <v>0</v>
      </c>
      <c r="Y1160">
        <f>feed!W774</f>
        <v>0</v>
      </c>
      <c r="Z1160" s="4">
        <f>V1160-H1160*750-K1160*375-L1160*375</f>
        <v>3765</v>
      </c>
      <c r="AA1160" s="8">
        <f>V1160/N1160</f>
        <v>6.9891640866873068</v>
      </c>
      <c r="AB1160" s="4">
        <f>N1160/6</f>
        <v>107.66666666666667</v>
      </c>
      <c r="AC1160" s="4">
        <f>V1160/6</f>
        <v>752.5</v>
      </c>
    </row>
    <row r="1161" spans="1:29" x14ac:dyDescent="0.25">
      <c r="A1161" t="str">
        <f>feed!A998</f>
        <v>Tom and Jerry</v>
      </c>
      <c r="B1161" t="str">
        <f>feed!B998</f>
        <v>Tom and Jerry</v>
      </c>
      <c r="C1161">
        <f>feed!C998</f>
        <v>0</v>
      </c>
      <c r="D1161">
        <f>SUMPRODUCT(MID(0&amp;feed!D998,LARGE(INDEX(ISNUMBER(--MID(feed!D998,ROW($1:$19),1))*
ROW($1:$19),0),ROW($1:$19))+1,1)*10^ROW($1:$19)/10)</f>
        <v>2</v>
      </c>
      <c r="E1161">
        <f>SUMPRODUCT(MID(0&amp;feed!E998,LARGE(INDEX(ISNUMBER(--MID(feed!E998,ROW($1:$19),1))*
ROW($1:$19),0),ROW($1:$19))+1,1)*10^ROW($1:$19)/10)</f>
        <v>0</v>
      </c>
      <c r="F1161" t="str">
        <f>feed!F998</f>
        <v>First World War surplus</v>
      </c>
      <c r="G1161" t="str">
        <f>feed!G998</f>
        <v>Good</v>
      </c>
      <c r="H1161">
        <f>SUMPRODUCT(MID(0&amp;feed!H998,LARGE(INDEX(ISNUMBER(--MID(feed!H998,ROW($1:$19),1))*
ROW($1:$19),0),ROW($1:$19))+1,1)*10^ROW($1:$19)/10)</f>
        <v>0</v>
      </c>
      <c r="I1161" t="str">
        <f>feed!I998</f>
        <v>Poor</v>
      </c>
      <c r="J1161">
        <f>SUMPRODUCT(MID(0&amp;feed!J998,LARGE(INDEX(ISNUMBER(--MID(feed!J998,ROW($1:$19),1))*
ROW($1:$19),0),ROW($1:$19))+1,1)*10^ROW($1:$19)/10)</f>
        <v>177</v>
      </c>
      <c r="K1161">
        <f>SUMPRODUCT(MID(0&amp;feed!K998,LARGE(INDEX(ISNUMBER(--MID(feed!K998,ROW($1:$19),1))*
ROW($1:$19),0),ROW($1:$19))+1,1)*10^ROW($1:$19)/10)</f>
        <v>2</v>
      </c>
      <c r="L1161">
        <f>SUMPRODUCT(MID(0&amp;feed!L998,LARGE(INDEX(ISNUMBER(--MID(feed!L998,ROW($1:$19),1))*
ROW($1:$19),0),ROW($1:$19))+1,1)*10^ROW($1:$19)/10)</f>
        <v>0</v>
      </c>
      <c r="M1161" t="str">
        <f>feed!M998</f>
        <v>Mixed Economy</v>
      </c>
      <c r="N1161">
        <f>SUMPRODUCT(MID(0&amp;feed!N998,LARGE(INDEX(ISNUMBER(--MID(feed!N998,ROW($1:$5),1))*
ROW($1:$5),0),ROW($1:$5))+1,1)*10^ROW($1:$5)/10)</f>
        <v>363</v>
      </c>
      <c r="O1161">
        <f>SUMPRODUCT(MID(0&amp;feed!O998,LARGE(INDEX(ISNUMBER(--MID(feed!O998,ROW($1:$5),1))*
ROW($1:$5),0),ROW($1:$5))+1,1)*10^ROW($1:$5)/10)</f>
        <v>0</v>
      </c>
      <c r="P1161" t="str">
        <f>feed!P998</f>
        <v>Untapped</v>
      </c>
      <c r="Q1161">
        <f>IF(P1161=0,40, IF(P1161="Depleted",0, IF(P1161="Near Depletion",10, IF(P1161="Plentiful",70, IF(P1161="Untapped",90,"Error")))))</f>
        <v>90</v>
      </c>
      <c r="R1161" t="str">
        <f>feed!Q998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feed!R998</f>
        <v>China</v>
      </c>
      <c r="U1161" t="str">
        <f>feed!S998</f>
        <v>Neutral</v>
      </c>
      <c r="V1161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13613</v>
      </c>
      <c r="W1161" t="str">
        <f>feed!U998</f>
        <v>http://blocgame.com/stats.php?id=64288</v>
      </c>
      <c r="X1161" s="4">
        <f>SUMPRODUCT(MID(0&amp;feed!V998,LARGE(INDEX(ISNUMBER(--MID(feed!V998,ROW($1:$5),1))*
ROW($1:$5),0),ROW($1:$5))+1,1)*10^ROW($1:$5)/10)</f>
        <v>0</v>
      </c>
      <c r="Y1161">
        <f>feed!W998</f>
        <v>0</v>
      </c>
      <c r="Z1161" s="4">
        <f>V1161-H1161*750-K1161*375-L1161*375</f>
        <v>12863</v>
      </c>
      <c r="AA1161" s="8">
        <f>V1161/N1161</f>
        <v>37.501377410468322</v>
      </c>
      <c r="AB1161" s="4">
        <f>N1161/6</f>
        <v>60.5</v>
      </c>
      <c r="AC1161" s="4">
        <f>V1161/6</f>
        <v>2268.8333333333335</v>
      </c>
    </row>
    <row r="1162" spans="1:29" x14ac:dyDescent="0.25">
      <c r="A1162" t="str">
        <f>feed!A1007</f>
        <v>COIN Operations</v>
      </c>
      <c r="B1162" t="str">
        <f>feed!B1007</f>
        <v>Super Tucano</v>
      </c>
      <c r="C1162">
        <f>feed!C1007</f>
        <v>0</v>
      </c>
      <c r="D1162">
        <f>SUMPRODUCT(MID(0&amp;feed!D1007,LARGE(INDEX(ISNUMBER(--MID(feed!D1007,ROW($1:$19),1))*
ROW($1:$19),0),ROW($1:$19))+1,1)*10^ROW($1:$19)/10)</f>
        <v>3</v>
      </c>
      <c r="E1162">
        <f>SUMPRODUCT(MID(0&amp;feed!E1007,LARGE(INDEX(ISNUMBER(--MID(feed!E1007,ROW($1:$19),1))*
ROW($1:$19),0),ROW($1:$19))+1,1)*10^ROW($1:$19)/10)</f>
        <v>0</v>
      </c>
      <c r="F1162" t="str">
        <f>feed!F1007</f>
        <v>First World War surplus</v>
      </c>
      <c r="G1162" t="str">
        <f>feed!G1007</f>
        <v>Nice</v>
      </c>
      <c r="H1162">
        <f>SUMPRODUCT(MID(0&amp;feed!H1007,LARGE(INDEX(ISNUMBER(--MID(feed!H1007,ROW($1:$19),1))*
ROW($1:$19),0),ROW($1:$19))+1,1)*10^ROW($1:$19)/10)</f>
        <v>1</v>
      </c>
      <c r="I1162" t="str">
        <f>feed!I1007</f>
        <v>Good</v>
      </c>
      <c r="J1162">
        <f>SUMPRODUCT(MID(0&amp;feed!J1007,LARGE(INDEX(ISNUMBER(--MID(feed!J1007,ROW($1:$19),1))*
ROW($1:$19),0),ROW($1:$19))+1,1)*10^ROW($1:$19)/10)</f>
        <v>6</v>
      </c>
      <c r="K1162">
        <f>SUMPRODUCT(MID(0&amp;feed!K1007,LARGE(INDEX(ISNUMBER(--MID(feed!K1007,ROW($1:$19),1))*
ROW($1:$19),0),ROW($1:$19))+1,1)*10^ROW($1:$19)/10)</f>
        <v>4</v>
      </c>
      <c r="L1162">
        <f>SUMPRODUCT(MID(0&amp;feed!L1007,LARGE(INDEX(ISNUMBER(--MID(feed!L1007,ROW($1:$19),1))*
ROW($1:$19),0),ROW($1:$19))+1,1)*10^ROW($1:$19)/10)</f>
        <v>1</v>
      </c>
      <c r="M1162" t="str">
        <f>feed!M1007</f>
        <v>Mixed Economy</v>
      </c>
      <c r="N1162">
        <f>SUMPRODUCT(MID(0&amp;feed!N1007,LARGE(INDEX(ISNUMBER(--MID(feed!N1007,ROW($1:$5),1))*
ROW($1:$5),0),ROW($1:$5))+1,1)*10^ROW($1:$5)/10)</f>
        <v>355</v>
      </c>
      <c r="O1162">
        <f>SUMPRODUCT(MID(0&amp;feed!O1007,LARGE(INDEX(ISNUMBER(--MID(feed!O1007,ROW($1:$5),1))*
ROW($1:$5),0),ROW($1:$5))+1,1)*10^ROW($1:$5)/10)</f>
        <v>1</v>
      </c>
      <c r="P1162" t="str">
        <f>feed!P1007</f>
        <v>Untapped</v>
      </c>
      <c r="Q1162">
        <f>IF(P1162=0,40, IF(P1162="Depleted",0, IF(P1162="Near Depletion",10, IF(P1162="Plentiful",70, IF(P1162="Untapped",90,"Error")))))</f>
        <v>90</v>
      </c>
      <c r="R1162" t="str">
        <f>feed!Q1007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feed!R1007</f>
        <v>The Subcontinent</v>
      </c>
      <c r="U1162" t="str">
        <f>feed!S1007</f>
        <v>Neutral</v>
      </c>
      <c r="V1162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162" t="str">
        <f>feed!U1007</f>
        <v>http://blocgame.com/stats.php?id=65035</v>
      </c>
      <c r="X1162" s="4">
        <f>SUMPRODUCT(MID(0&amp;feed!V1007,LARGE(INDEX(ISNUMBER(--MID(feed!V1007,ROW($1:$5),1))*
ROW($1:$5),0),ROW($1:$5))+1,1)*10^ROW($1:$5)/10)</f>
        <v>0</v>
      </c>
      <c r="Y1162">
        <f>feed!W1007</f>
        <v>0</v>
      </c>
      <c r="Z1162" s="4">
        <f>V1162-H1162*750-K1162*375-L1162*375</f>
        <v>10169</v>
      </c>
      <c r="AA1162" s="8">
        <f>V1162/N1162</f>
        <v>36.039436619718309</v>
      </c>
      <c r="AB1162" s="4">
        <f>N1162/6</f>
        <v>59.166666666666664</v>
      </c>
      <c r="AC1162" s="4">
        <f>V1162/6</f>
        <v>2132.3333333333335</v>
      </c>
    </row>
    <row r="1163" spans="1:29" hidden="1" x14ac:dyDescent="0.25">
      <c r="A1163" t="str">
        <f>feed!A1008</f>
        <v>Mortdecai</v>
      </c>
      <c r="B1163" t="str">
        <f>feed!B1008</f>
        <v>mortdecai</v>
      </c>
      <c r="C1163" t="str">
        <f>feed!C1008</f>
        <v>PIRATES</v>
      </c>
      <c r="D1163">
        <f>SUMPRODUCT(MID(0&amp;feed!D1008,LARGE(INDEX(ISNUMBER(--MID(feed!D1008,ROW($1:$19),1))*
ROW($1:$19),0),ROW($1:$19))+1,1)*10^ROW($1:$19)/10)</f>
        <v>15</v>
      </c>
      <c r="E1163">
        <f>SUMPRODUCT(MID(0&amp;feed!E1008,LARGE(INDEX(ISNUMBER(--MID(feed!E1008,ROW($1:$19),1))*
ROW($1:$19),0),ROW($1:$19))+1,1)*10^ROW($1:$19)/10)</f>
        <v>0</v>
      </c>
      <c r="F1163" t="str">
        <f>feed!F1008</f>
        <v>Second World War surplus</v>
      </c>
      <c r="G1163" t="str">
        <f>feed!G1008</f>
        <v>Nice</v>
      </c>
      <c r="H1163">
        <f>SUMPRODUCT(MID(0&amp;feed!H1008,LARGE(INDEX(ISNUMBER(--MID(feed!H1008,ROW($1:$19),1))*
ROW($1:$19),0),ROW($1:$19))+1,1)*10^ROW($1:$19)/10)</f>
        <v>0</v>
      </c>
      <c r="I1163" t="str">
        <f>feed!I1008</f>
        <v>Undisciplined Rabble</v>
      </c>
      <c r="J1163">
        <f>SUMPRODUCT(MID(0&amp;feed!J1008,LARGE(INDEX(ISNUMBER(--MID(feed!J1008,ROW($1:$19),1))*
ROW($1:$19),0),ROW($1:$19))+1,1)*10^ROW($1:$19)/10)</f>
        <v>6</v>
      </c>
      <c r="K1163">
        <f>SUMPRODUCT(MID(0&amp;feed!K1008,LARGE(INDEX(ISNUMBER(--MID(feed!K1008,ROW($1:$19),1))*
ROW($1:$19),0),ROW($1:$19))+1,1)*10^ROW($1:$19)/10)</f>
        <v>5</v>
      </c>
      <c r="L1163">
        <f>SUMPRODUCT(MID(0&amp;feed!L1008,LARGE(INDEX(ISNUMBER(--MID(feed!L1008,ROW($1:$19),1))*
ROW($1:$19),0),ROW($1:$19))+1,1)*10^ROW($1:$19)/10)</f>
        <v>5</v>
      </c>
      <c r="M1163" t="str">
        <f>feed!M1008</f>
        <v>Mixed Economy</v>
      </c>
      <c r="N1163">
        <f>SUMPRODUCT(MID(0&amp;feed!N1008,LARGE(INDEX(ISNUMBER(--MID(feed!N1008,ROW($1:$5),1))*
ROW($1:$5),0),ROW($1:$5))+1,1)*10^ROW($1:$5)/10)</f>
        <v>355</v>
      </c>
      <c r="O1163">
        <f>SUMPRODUCT(MID(0&amp;feed!O1008,LARGE(INDEX(ISNUMBER(--MID(feed!O1008,ROW($1:$5),1))*
ROW($1:$5),0),ROW($1:$5))+1,1)*10^ROW($1:$5)/10)</f>
        <v>1128</v>
      </c>
      <c r="P1163" t="str">
        <f>feed!P1008</f>
        <v>Near Depletion</v>
      </c>
      <c r="Q1163">
        <f>IF(P1163=0,40, IF(P1163="Depleted",0, IF(P1163="Near Depletion",10, IF(P1163="Plentiful",70, IF(P1163="Untapped",90,"Error")))))</f>
        <v>10</v>
      </c>
      <c r="R1163" t="str">
        <f>feed!Q1008</f>
        <v>Mediocre</v>
      </c>
      <c r="S1163">
        <f>IF(R1163="None",0, IF(R1163="Meagre",1.5, IF(R1163="Small",3, IF(R1163="Mediocre",4.5, IF(R1163="Somewhat Large",6, IF(R1163="Large",7.5, IF(R1163="Powerful",9, IF(R1163="Very Powerful",10,"Error"))))))))</f>
        <v>4.5</v>
      </c>
      <c r="T1163" t="str">
        <f>feed!R1008</f>
        <v>Arabia</v>
      </c>
      <c r="U1163" t="str">
        <f>feed!S1008</f>
        <v>Soviet Union</v>
      </c>
      <c r="V1163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163" t="str">
        <f>feed!U1008</f>
        <v>http://blocgame.com/stats.php?id=65055</v>
      </c>
      <c r="X1163" s="4">
        <f>SUMPRODUCT(MID(0&amp;feed!V1008,LARGE(INDEX(ISNUMBER(--MID(feed!V1008,ROW($1:$5),1))*
ROW($1:$5),0),ROW($1:$5))+1,1)*10^ROW($1:$5)/10)</f>
        <v>0</v>
      </c>
      <c r="Y1163">
        <f>feed!W1008</f>
        <v>0</v>
      </c>
      <c r="Z1163" s="4">
        <f>V1163-H1163*750-K1163*375-L1163*375</f>
        <v>12585</v>
      </c>
      <c r="AA1163" s="8">
        <f>V1163/N1163</f>
        <v>46.014084507042256</v>
      </c>
      <c r="AB1163" s="4">
        <f>N1163/6</f>
        <v>59.166666666666664</v>
      </c>
      <c r="AC1163" s="4">
        <f>V1163/6</f>
        <v>2722.5</v>
      </c>
    </row>
    <row r="1164" spans="1:29" hidden="1" x14ac:dyDescent="0.25">
      <c r="A1164" t="str">
        <f>feed!A1161</f>
        <v>Southslaven</v>
      </c>
      <c r="B1164" t="str">
        <f>feed!B1161</f>
        <v>Mato Vidakovic</v>
      </c>
      <c r="C1164">
        <f>feed!C1161</f>
        <v>0</v>
      </c>
      <c r="D1164">
        <f>SUMPRODUCT(MID(0&amp;feed!D1161,LARGE(INDEX(ISNUMBER(--MID(feed!D1161,ROW($1:$19),1))*
ROW($1:$19),0),ROW($1:$19))+1,1)*10^ROW($1:$19)/10)</f>
        <v>20</v>
      </c>
      <c r="E1164">
        <f>SUMPRODUCT(MID(0&amp;feed!E1161,LARGE(INDEX(ISNUMBER(--MID(feed!E1161,ROW($1:$19),1))*
ROW($1:$19),0),ROW($1:$19))+1,1)*10^ROW($1:$19)/10)</f>
        <v>0</v>
      </c>
      <c r="F1164" t="str">
        <f>feed!F1161</f>
        <v>Finest of the 19th century</v>
      </c>
      <c r="G1164" t="str">
        <f>feed!G1161</f>
        <v>Normal</v>
      </c>
      <c r="H1164">
        <f>SUMPRODUCT(MID(0&amp;feed!H1161,LARGE(INDEX(ISNUMBER(--MID(feed!H1161,ROW($1:$19),1))*
ROW($1:$19),0),ROW($1:$19))+1,1)*10^ROW($1:$19)/10)</f>
        <v>0</v>
      </c>
      <c r="I1164" t="str">
        <f>feed!I1161</f>
        <v>Standard</v>
      </c>
      <c r="J1164">
        <f>SUMPRODUCT(MID(0&amp;feed!J1161,LARGE(INDEX(ISNUMBER(--MID(feed!J1161,ROW($1:$19),1))*
ROW($1:$19),0),ROW($1:$19))+1,1)*10^ROW($1:$19)/10)</f>
        <v>5</v>
      </c>
      <c r="K1164">
        <f>SUMPRODUCT(MID(0&amp;feed!K1161,LARGE(INDEX(ISNUMBER(--MID(feed!K1161,ROW($1:$19),1))*
ROW($1:$19),0),ROW($1:$19))+1,1)*10^ROW($1:$19)/10)</f>
        <v>2</v>
      </c>
      <c r="L1164">
        <f>SUMPRODUCT(MID(0&amp;feed!L1161,LARGE(INDEX(ISNUMBER(--MID(feed!L1161,ROW($1:$19),1))*
ROW($1:$19),0),ROW($1:$19))+1,1)*10^ROW($1:$19)/10)</f>
        <v>0</v>
      </c>
      <c r="M1164" t="str">
        <f>feed!M1161</f>
        <v>Central Planning</v>
      </c>
      <c r="N1164">
        <f>SUMPRODUCT(MID(0&amp;feed!N1161,LARGE(INDEX(ISNUMBER(--MID(feed!N1161,ROW($1:$5),1))*
ROW($1:$5),0),ROW($1:$5))+1,1)*10^ROW($1:$5)/10)</f>
        <v>305</v>
      </c>
      <c r="O1164">
        <f>SUMPRODUCT(MID(0&amp;feed!O1161,LARGE(INDEX(ISNUMBER(--MID(feed!O1161,ROW($1:$5),1))*
ROW($1:$5),0),ROW($1:$5))+1,1)*10^ROW($1:$5)/10)</f>
        <v>0</v>
      </c>
      <c r="P1164" t="str">
        <f>feed!P1161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feed!Q1161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feed!R1161</f>
        <v>Mesoamerica</v>
      </c>
      <c r="U1164" t="str">
        <f>feed!S1161</f>
        <v>Neutral</v>
      </c>
      <c r="V1164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4" t="str">
        <f>feed!U1161</f>
        <v>http://blocgame.com/stats.php?id=65726</v>
      </c>
      <c r="X1164" s="4">
        <f>SUMPRODUCT(MID(0&amp;feed!V1161,LARGE(INDEX(ISNUMBER(--MID(feed!V1161,ROW($1:$5),1))*
ROW($1:$5),0),ROW($1:$5))+1,1)*10^ROW($1:$5)/10)</f>
        <v>0</v>
      </c>
      <c r="Y1164">
        <f>feed!W1161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hidden="1" x14ac:dyDescent="0.25">
      <c r="A1165" t="str">
        <f>feed!A1162</f>
        <v>Vithi Arabia</v>
      </c>
      <c r="B1165" t="str">
        <f>feed!B1162</f>
        <v>Shapizzle II</v>
      </c>
      <c r="C1165">
        <f>feed!C1162</f>
        <v>0</v>
      </c>
      <c r="D1165">
        <f>SUMPRODUCT(MID(0&amp;feed!D1162,LARGE(INDEX(ISNUMBER(--MID(feed!D1162,ROW($1:$19),1))*
ROW($1:$19),0),ROW($1:$19))+1,1)*10^ROW($1:$19)/10)</f>
        <v>20</v>
      </c>
      <c r="E1165">
        <f>SUMPRODUCT(MID(0&amp;feed!E1162,LARGE(INDEX(ISNUMBER(--MID(feed!E1162,ROW($1:$19),1))*
ROW($1:$19),0),ROW($1:$19))+1,1)*10^ROW($1:$19)/10)</f>
        <v>0</v>
      </c>
      <c r="F1165" t="str">
        <f>feed!F1162</f>
        <v>Finest of the 19th century</v>
      </c>
      <c r="G1165" t="str">
        <f>feed!G1162</f>
        <v>Normal</v>
      </c>
      <c r="H1165">
        <f>SUMPRODUCT(MID(0&amp;feed!H1162,LARGE(INDEX(ISNUMBER(--MID(feed!H1162,ROW($1:$19),1))*
ROW($1:$19),0),ROW($1:$19))+1,1)*10^ROW($1:$19)/10)</f>
        <v>0</v>
      </c>
      <c r="I1165" t="str">
        <f>feed!I1162</f>
        <v>Standard</v>
      </c>
      <c r="J1165">
        <f>SUMPRODUCT(MID(0&amp;feed!J1162,LARGE(INDEX(ISNUMBER(--MID(feed!J1162,ROW($1:$19),1))*
ROW($1:$19),0),ROW($1:$19))+1,1)*10^ROW($1:$19)/10)</f>
        <v>5</v>
      </c>
      <c r="K1165">
        <f>SUMPRODUCT(MID(0&amp;feed!K1162,LARGE(INDEX(ISNUMBER(--MID(feed!K1162,ROW($1:$19),1))*
ROW($1:$19),0),ROW($1:$19))+1,1)*10^ROW($1:$19)/10)</f>
        <v>2</v>
      </c>
      <c r="L1165">
        <f>SUMPRODUCT(MID(0&amp;feed!L1162,LARGE(INDEX(ISNUMBER(--MID(feed!L1162,ROW($1:$19),1))*
ROW($1:$19),0),ROW($1:$19))+1,1)*10^ROW($1:$19)/10)</f>
        <v>0</v>
      </c>
      <c r="M1165" t="str">
        <f>feed!M1162</f>
        <v>Mixed Economy</v>
      </c>
      <c r="N1165">
        <f>SUMPRODUCT(MID(0&amp;feed!N1162,LARGE(INDEX(ISNUMBER(--MID(feed!N1162,ROW($1:$5),1))*
ROW($1:$5),0),ROW($1:$5))+1,1)*10^ROW($1:$5)/10)</f>
        <v>305</v>
      </c>
      <c r="O1165">
        <f>SUMPRODUCT(MID(0&amp;feed!O1162,LARGE(INDEX(ISNUMBER(--MID(feed!O1162,ROW($1:$5),1))*
ROW($1:$5),0),ROW($1:$5))+1,1)*10^ROW($1:$5)/10)</f>
        <v>0</v>
      </c>
      <c r="P1165" t="str">
        <f>feed!P1162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feed!Q1162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feed!R1162</f>
        <v>Arabia</v>
      </c>
      <c r="U1165" t="str">
        <f>feed!S1162</f>
        <v>Neutral</v>
      </c>
      <c r="V1165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5" t="str">
        <f>feed!U1162</f>
        <v>http://blocgame.com/stats.php?id=65727</v>
      </c>
      <c r="X1165" s="4">
        <f>SUMPRODUCT(MID(0&amp;feed!V1162,LARGE(INDEX(ISNUMBER(--MID(feed!V1162,ROW($1:$5),1))*
ROW($1:$5),0),ROW($1:$5))+1,1)*10^ROW($1:$5)/10)</f>
        <v>0</v>
      </c>
      <c r="Y1165">
        <f>feed!W1162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hidden="1" x14ac:dyDescent="0.25">
      <c r="A1166" t="str">
        <f>feed!A1247</f>
        <v>hidupmumati</v>
      </c>
      <c r="B1166" t="str">
        <f>feed!B1247</f>
        <v>killerh</v>
      </c>
      <c r="C1166">
        <f>feed!C1247</f>
        <v>0</v>
      </c>
      <c r="D1166">
        <f>SUMPRODUCT(MID(0&amp;feed!D1247,LARGE(INDEX(ISNUMBER(--MID(feed!D1247,ROW($1:$19),1))*
ROW($1:$19),0),ROW($1:$19))+1,1)*10^ROW($1:$19)/10)</f>
        <v>8</v>
      </c>
      <c r="E1166">
        <f>SUMPRODUCT(MID(0&amp;feed!E1247,LARGE(INDEX(ISNUMBER(--MID(feed!E1247,ROW($1:$19),1))*
ROW($1:$19),0),ROW($1:$19))+1,1)*10^ROW($1:$19)/10)</f>
        <v>0</v>
      </c>
      <c r="F1166" t="str">
        <f>feed!F1247</f>
        <v>Finest of the 19th century</v>
      </c>
      <c r="G1166" t="str">
        <f>feed!G1247</f>
        <v>Nice</v>
      </c>
      <c r="H1166">
        <f>SUMPRODUCT(MID(0&amp;feed!H1247,LARGE(INDEX(ISNUMBER(--MID(feed!H1247,ROW($1:$19),1))*
ROW($1:$19),0),ROW($1:$19))+1,1)*10^ROW($1:$19)/10)</f>
        <v>0</v>
      </c>
      <c r="I1166" t="str">
        <f>feed!I1247</f>
        <v>Poor</v>
      </c>
      <c r="J1166">
        <f>SUMPRODUCT(MID(0&amp;feed!J1247,LARGE(INDEX(ISNUMBER(--MID(feed!J1247,ROW($1:$19),1))*
ROW($1:$19),0),ROW($1:$19))+1,1)*10^ROW($1:$19)/10)</f>
        <v>5</v>
      </c>
      <c r="K1166">
        <f>SUMPRODUCT(MID(0&amp;feed!K1247,LARGE(INDEX(ISNUMBER(--MID(feed!K1247,ROW($1:$19),1))*
ROW($1:$19),0),ROW($1:$19))+1,1)*10^ROW($1:$19)/10)</f>
        <v>3</v>
      </c>
      <c r="L1166">
        <f>SUMPRODUCT(MID(0&amp;feed!L1247,LARGE(INDEX(ISNUMBER(--MID(feed!L1247,ROW($1:$19),1))*
ROW($1:$19),0),ROW($1:$19))+1,1)*10^ROW($1:$19)/10)</f>
        <v>0</v>
      </c>
      <c r="M1166" t="str">
        <f>feed!M1247</f>
        <v>Mixed Economy</v>
      </c>
      <c r="N1166">
        <f>SUMPRODUCT(MID(0&amp;feed!N1247,LARGE(INDEX(ISNUMBER(--MID(feed!N1247,ROW($1:$5),1))*
ROW($1:$5),0),ROW($1:$5))+1,1)*10^ROW($1:$5)/10)</f>
        <v>214</v>
      </c>
      <c r="O1166">
        <f>SUMPRODUCT(MID(0&amp;feed!O1247,LARGE(INDEX(ISNUMBER(--MID(feed!O1247,ROW($1:$5),1))*
ROW($1:$5),0),ROW($1:$5))+1,1)*10^ROW($1:$5)/10)</f>
        <v>0</v>
      </c>
      <c r="P1166" t="str">
        <f>feed!P1247</f>
        <v>Untapped</v>
      </c>
      <c r="Q1166">
        <f>IF(P1166=0,40, IF(P1166="Depleted",0, IF(P1166="Near Depletion",10, IF(P1166="Plentiful",70, IF(P1166="Untapped",90,"Error")))))</f>
        <v>90</v>
      </c>
      <c r="R1166" t="str">
        <f>feed!Q1247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feed!R1247</f>
        <v>Indochina</v>
      </c>
      <c r="U1166" t="str">
        <f>feed!S1247</f>
        <v>Neutral</v>
      </c>
      <c r="V1166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13598</v>
      </c>
      <c r="W1166" t="str">
        <f>feed!U1247</f>
        <v>http://blocgame.com/stats.php?id=65574</v>
      </c>
      <c r="X1166" s="4">
        <f>SUMPRODUCT(MID(0&amp;feed!V1247,LARGE(INDEX(ISNUMBER(--MID(feed!V1247,ROW($1:$5),1))*
ROW($1:$5),0),ROW($1:$5))+1,1)*10^ROW($1:$5)/10)</f>
        <v>0</v>
      </c>
      <c r="Y1166">
        <f>feed!W1247</f>
        <v>0</v>
      </c>
      <c r="Z1166" s="4">
        <f>V1166-H1166*750-K1166*375-L1166*375</f>
        <v>12473</v>
      </c>
      <c r="AA1166" s="8">
        <f>V1166/N1166</f>
        <v>63.542056074766357</v>
      </c>
      <c r="AB1166" s="4">
        <f>N1166/6</f>
        <v>35.666666666666664</v>
      </c>
      <c r="AC1166" s="4">
        <f>V1166/6</f>
        <v>2266.3333333333335</v>
      </c>
    </row>
    <row r="1167" spans="1:29" x14ac:dyDescent="0.25">
      <c r="A1167" t="str">
        <f>feed!A906</f>
        <v>bosspizzpls</v>
      </c>
      <c r="B1167" t="str">
        <f>feed!B906</f>
        <v>bosspizzpls</v>
      </c>
      <c r="C1167">
        <f>feed!C906</f>
        <v>0</v>
      </c>
      <c r="D1167">
        <f>SUMPRODUCT(MID(0&amp;feed!D906,LARGE(INDEX(ISNUMBER(--MID(feed!D906,ROW($1:$19),1))*
ROW($1:$19),0),ROW($1:$19))+1,1)*10^ROW($1:$19)/10)</f>
        <v>2</v>
      </c>
      <c r="E1167">
        <f>SUMPRODUCT(MID(0&amp;feed!E906,LARGE(INDEX(ISNUMBER(--MID(feed!E906,ROW($1:$19),1))*
ROW($1:$19),0),ROW($1:$19))+1,1)*10^ROW($1:$19)/10)</f>
        <v>0</v>
      </c>
      <c r="F1167" t="str">
        <f>feed!F906</f>
        <v>First World War surplus</v>
      </c>
      <c r="G1167" t="str">
        <f>feed!G906</f>
        <v>Questionable</v>
      </c>
      <c r="H1167">
        <f>SUMPRODUCT(MID(0&amp;feed!H906,LARGE(INDEX(ISNUMBER(--MID(feed!H906,ROW($1:$19),1))*
ROW($1:$19),0),ROW($1:$19))+1,1)*10^ROW($1:$19)/10)</f>
        <v>0</v>
      </c>
      <c r="I1167" t="str">
        <f>feed!I906</f>
        <v>Poor</v>
      </c>
      <c r="J1167">
        <f>SUMPRODUCT(MID(0&amp;feed!J906,LARGE(INDEX(ISNUMBER(--MID(feed!J906,ROW($1:$19),1))*
ROW($1:$19),0),ROW($1:$19))+1,1)*10^ROW($1:$19)/10)</f>
        <v>176</v>
      </c>
      <c r="K1167">
        <f>SUMPRODUCT(MID(0&amp;feed!K906,LARGE(INDEX(ISNUMBER(--MID(feed!K906,ROW($1:$19),1))*
ROW($1:$19),0),ROW($1:$19))+1,1)*10^ROW($1:$19)/10)</f>
        <v>2</v>
      </c>
      <c r="L1167">
        <f>SUMPRODUCT(MID(0&amp;feed!L906,LARGE(INDEX(ISNUMBER(--MID(feed!L906,ROW($1:$19),1))*
ROW($1:$19),0),ROW($1:$19))+1,1)*10^ROW($1:$19)/10)</f>
        <v>0</v>
      </c>
      <c r="M1167" t="str">
        <f>feed!M906</f>
        <v>Mixed Economy</v>
      </c>
      <c r="N1167">
        <f>SUMPRODUCT(MID(0&amp;feed!N906,LARGE(INDEX(ISNUMBER(--MID(feed!N906,ROW($1:$5),1))*
ROW($1:$5),0),ROW($1:$5))+1,1)*10^ROW($1:$5)/10)</f>
        <v>439</v>
      </c>
      <c r="O1167">
        <f>SUMPRODUCT(MID(0&amp;feed!O906,LARGE(INDEX(ISNUMBER(--MID(feed!O906,ROW($1:$5),1))*
ROW($1:$5),0),ROW($1:$5))+1,1)*10^ROW($1:$5)/10)</f>
        <v>0</v>
      </c>
      <c r="P1167" t="str">
        <f>feed!P906</f>
        <v>Untapped</v>
      </c>
      <c r="Q1167">
        <f>IF(P1167=0,40, IF(P1167="Depleted",0, IF(P1167="Near Depletion",10, IF(P1167="Plentiful",70, IF(P1167="Untapped",90,"Error")))))</f>
        <v>90</v>
      </c>
      <c r="R1167" t="str">
        <f>feed!Q906</f>
        <v>Meagre</v>
      </c>
      <c r="S1167">
        <f>IF(R1167="None",0, IF(R1167="Meagre",1.5, IF(R1167="Small",3, IF(R1167="Mediocre",4.5, IF(R1167="Somewhat Large",6, IF(R1167="Large",7.5, IF(R1167="Powerful",9, IF(R1167="Very Powerful",10,"Error"))))))))</f>
        <v>1.5</v>
      </c>
      <c r="T1167" t="str">
        <f>feed!R906</f>
        <v>China</v>
      </c>
      <c r="U1167" t="str">
        <f>feed!S906</f>
        <v>Neutral</v>
      </c>
      <c r="V1167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11459</v>
      </c>
      <c r="W1167" t="str">
        <f>feed!U906</f>
        <v>http://blocgame.com/stats.php?id=64296</v>
      </c>
      <c r="X1167" s="4">
        <f>SUMPRODUCT(MID(0&amp;feed!V906,LARGE(INDEX(ISNUMBER(--MID(feed!V906,ROW($1:$5),1))*
ROW($1:$5),0),ROW($1:$5))+1,1)*10^ROW($1:$5)/10)</f>
        <v>0</v>
      </c>
      <c r="Y1167">
        <f>feed!W906</f>
        <v>0</v>
      </c>
      <c r="Z1167" s="4">
        <f>V1167-H1167*750-K1167*375-L1167*375</f>
        <v>10709</v>
      </c>
      <c r="AA1167" s="8">
        <f>V1167/N1167</f>
        <v>26.102505694760818</v>
      </c>
      <c r="AB1167" s="4">
        <f>N1167/6</f>
        <v>73.166666666666671</v>
      </c>
      <c r="AC1167" s="4">
        <f>V1167/6</f>
        <v>1909.8333333333333</v>
      </c>
    </row>
    <row r="1168" spans="1:29" hidden="1" x14ac:dyDescent="0.25">
      <c r="A1168" t="str">
        <f>feed!A840</f>
        <v>qwertyuioppp</v>
      </c>
      <c r="B1168" t="str">
        <f>feed!B840</f>
        <v>qwertyuioppp</v>
      </c>
      <c r="C1168" t="str">
        <f>feed!C840</f>
        <v>Brotherhood of Nod</v>
      </c>
      <c r="D1168">
        <f>SUMPRODUCT(MID(0&amp;feed!D840,LARGE(INDEX(ISNUMBER(--MID(feed!D840,ROW($1:$19),1))*
ROW($1:$19),0),ROW($1:$19))+1,1)*10^ROW($1:$19)/10)</f>
        <v>44</v>
      </c>
      <c r="E1168">
        <f>SUMPRODUCT(MID(0&amp;feed!E840,LARGE(INDEX(ISNUMBER(--MID(feed!E840,ROW($1:$19),1))*
ROW($1:$19),0),ROW($1:$19))+1,1)*10^ROW($1:$19)/10)</f>
        <v>0</v>
      </c>
      <c r="F1168" t="str">
        <f>feed!F840</f>
        <v>Second World War surplus</v>
      </c>
      <c r="G1168" t="str">
        <f>feed!G840</f>
        <v>Normal</v>
      </c>
      <c r="H1168">
        <f>SUMPRODUCT(MID(0&amp;feed!H840,LARGE(INDEX(ISNUMBER(--MID(feed!H840,ROW($1:$19),1))*
ROW($1:$19),0),ROW($1:$19))+1,1)*10^ROW($1:$19)/10)</f>
        <v>0</v>
      </c>
      <c r="I1168" t="str">
        <f>feed!I840</f>
        <v>Undisciplined Rabble</v>
      </c>
      <c r="J1168">
        <f>SUMPRODUCT(MID(0&amp;feed!J840,LARGE(INDEX(ISNUMBER(--MID(feed!J840,ROW($1:$19),1))*
ROW($1:$19),0),ROW($1:$19))+1,1)*10^ROW($1:$19)/10)</f>
        <v>5</v>
      </c>
      <c r="K1168">
        <f>SUMPRODUCT(MID(0&amp;feed!K840,LARGE(INDEX(ISNUMBER(--MID(feed!K840,ROW($1:$19),1))*
ROW($1:$19),0),ROW($1:$19))+1,1)*10^ROW($1:$19)/10)</f>
        <v>2</v>
      </c>
      <c r="L1168">
        <f>SUMPRODUCT(MID(0&amp;feed!L840,LARGE(INDEX(ISNUMBER(--MID(feed!L840,ROW($1:$19),1))*
ROW($1:$19),0),ROW($1:$19))+1,1)*10^ROW($1:$19)/10)</f>
        <v>0</v>
      </c>
      <c r="M1168" t="str">
        <f>feed!M840</f>
        <v>Central Planning</v>
      </c>
      <c r="N1168">
        <f>SUMPRODUCT(MID(0&amp;feed!N840,LARGE(INDEX(ISNUMBER(--MID(feed!N840,ROW($1:$5),1))*
ROW($1:$5),0),ROW($1:$5))+1,1)*10^ROW($1:$5)/10)</f>
        <v>528</v>
      </c>
      <c r="O1168">
        <f>SUMPRODUCT(MID(0&amp;feed!O840,LARGE(INDEX(ISNUMBER(--MID(feed!O840,ROW($1:$5),1))*
ROW($1:$5),0),ROW($1:$5))+1,1)*10^ROW($1:$5)/10)</f>
        <v>0</v>
      </c>
      <c r="P1168">
        <f>feed!P840</f>
        <v>0</v>
      </c>
      <c r="Q1168">
        <f>IF(P1168=0,40, IF(P1168="Depleted",0, IF(P1168="Near Depletion",10, IF(P1168="Plentiful",70, IF(P1168="Untapped",90,"Error")))))</f>
        <v>40</v>
      </c>
      <c r="R1168" t="str">
        <f>feed!Q840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feed!R840</f>
        <v>Arabia</v>
      </c>
      <c r="U1168" t="str">
        <f>feed!S840</f>
        <v>Neutral</v>
      </c>
      <c r="V1168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20886</v>
      </c>
      <c r="W1168" t="str">
        <f>feed!U840</f>
        <v>http://blocgame.com/stats.php?id=61873</v>
      </c>
      <c r="X1168" s="4">
        <f>SUMPRODUCT(MID(0&amp;feed!V840,LARGE(INDEX(ISNUMBER(--MID(feed!V840,ROW($1:$5),1))*
ROW($1:$5),0),ROW($1:$5))+1,1)*10^ROW($1:$5)/10)</f>
        <v>0</v>
      </c>
      <c r="Y1168">
        <f>feed!W840</f>
        <v>0</v>
      </c>
      <c r="Z1168" s="4">
        <f>V1168-H1168*750-K1168*375-L1168*375</f>
        <v>20136</v>
      </c>
      <c r="AA1168" s="8">
        <f>V1168/N1168</f>
        <v>39.55681818181818</v>
      </c>
      <c r="AB1168" s="4">
        <f>N1168/6</f>
        <v>88</v>
      </c>
      <c r="AC1168" s="4">
        <f>V1168/6</f>
        <v>3481</v>
      </c>
    </row>
    <row r="1169" spans="1:29" hidden="1" x14ac:dyDescent="0.25">
      <c r="A1169" t="str">
        <f>feed!A729</f>
        <v>TPInc.</v>
      </c>
      <c r="B1169" t="str">
        <f>feed!B729</f>
        <v>cledes123</v>
      </c>
      <c r="C1169" t="str">
        <f>feed!C729</f>
        <v>The Federal Colonies</v>
      </c>
      <c r="D1169">
        <f>SUMPRODUCT(MID(0&amp;feed!D729,LARGE(INDEX(ISNUMBER(--MID(feed!D729,ROW($1:$19),1))*
ROW($1:$19),0),ROW($1:$19))+1,1)*10^ROW($1:$19)/10)</f>
        <v>28</v>
      </c>
      <c r="E1169">
        <f>SUMPRODUCT(MID(0&amp;feed!E729,LARGE(INDEX(ISNUMBER(--MID(feed!E729,ROW($1:$19),1))*
ROW($1:$19),0),ROW($1:$19))+1,1)*10^ROW($1:$19)/10)</f>
        <v>0</v>
      </c>
      <c r="F1169" t="str">
        <f>feed!F729</f>
        <v>First World War surplus</v>
      </c>
      <c r="G1169" t="str">
        <f>feed!G729</f>
        <v>Gandhi-like</v>
      </c>
      <c r="H1169">
        <f>SUMPRODUCT(MID(0&amp;feed!H729,LARGE(INDEX(ISNUMBER(--MID(feed!H729,ROW($1:$19),1))*
ROW($1:$19),0),ROW($1:$19))+1,1)*10^ROW($1:$19)/10)</f>
        <v>0</v>
      </c>
      <c r="I1169" t="str">
        <f>feed!I729</f>
        <v>Standard</v>
      </c>
      <c r="J1169">
        <f>SUMPRODUCT(MID(0&amp;feed!J729,LARGE(INDEX(ISNUMBER(--MID(feed!J729,ROW($1:$19),1))*
ROW($1:$19),0),ROW($1:$19))+1,1)*10^ROW($1:$19)/10)</f>
        <v>5</v>
      </c>
      <c r="K1169">
        <f>SUMPRODUCT(MID(0&amp;feed!K729,LARGE(INDEX(ISNUMBER(--MID(feed!K729,ROW($1:$19),1))*
ROW($1:$19),0),ROW($1:$19))+1,1)*10^ROW($1:$19)/10)</f>
        <v>3</v>
      </c>
      <c r="L1169">
        <f>SUMPRODUCT(MID(0&amp;feed!L729,LARGE(INDEX(ISNUMBER(--MID(feed!L729,ROW($1:$19),1))*
ROW($1:$19),0),ROW($1:$19))+1,1)*10^ROW($1:$19)/10)</f>
        <v>0</v>
      </c>
      <c r="M1169" t="str">
        <f>feed!M729</f>
        <v>Free Market</v>
      </c>
      <c r="N1169">
        <f>SUMPRODUCT(MID(0&amp;feed!N729,LARGE(INDEX(ISNUMBER(--MID(feed!N729,ROW($1:$5),1))*
ROW($1:$5),0),ROW($1:$5))+1,1)*10^ROW($1:$5)/10)</f>
        <v>740</v>
      </c>
      <c r="O1169">
        <f>SUMPRODUCT(MID(0&amp;feed!O729,LARGE(INDEX(ISNUMBER(--MID(feed!O729,ROW($1:$5),1))*
ROW($1:$5),0),ROW($1:$5))+1,1)*10^ROW($1:$5)/10)</f>
        <v>130</v>
      </c>
      <c r="P1169" t="str">
        <f>feed!P729</f>
        <v>Untapped</v>
      </c>
      <c r="Q1169">
        <f>IF(P1169=0,40, IF(P1169="Depleted",0, IF(P1169="Near Depletion",10, IF(P1169="Plentiful",70, IF(P1169="Untapped",90,"Error")))))</f>
        <v>90</v>
      </c>
      <c r="R1169" t="str">
        <f>feed!Q729</f>
        <v>Small</v>
      </c>
      <c r="S1169">
        <f>IF(R1169="None",0, IF(R1169="Meagre",1.5, IF(R1169="Small",3, IF(R1169="Mediocre",4.5, IF(R1169="Somewhat Large",6, IF(R1169="Large",7.5, IF(R1169="Powerful",9, IF(R1169="Very Powerful",10,"Error"))))))))</f>
        <v>3</v>
      </c>
      <c r="T1169" t="str">
        <f>feed!R729</f>
        <v>Caribbean</v>
      </c>
      <c r="U1169" t="str">
        <f>feed!S729</f>
        <v>United States</v>
      </c>
      <c r="V116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1169" t="str">
        <f>feed!U729</f>
        <v>http://blocgame.com/stats.php?id=65102</v>
      </c>
      <c r="X1169" s="4">
        <f>SUMPRODUCT(MID(0&amp;feed!V729,LARGE(INDEX(ISNUMBER(--MID(feed!V729,ROW($1:$5),1))*
ROW($1:$5),0),ROW($1:$5))+1,1)*10^ROW($1:$5)/10)</f>
        <v>0</v>
      </c>
      <c r="Y1169">
        <f>feed!W729</f>
        <v>0</v>
      </c>
      <c r="Z1169" s="4">
        <f>V1169-H1169*750-K1169*375-L1169*375</f>
        <v>18875</v>
      </c>
      <c r="AA1169" s="8">
        <f>V1169/N1169</f>
        <v>27.027027027027028</v>
      </c>
      <c r="AB1169" s="4">
        <f>N1169/6</f>
        <v>123.33333333333333</v>
      </c>
      <c r="AC1169" s="4">
        <f>V1169/6</f>
        <v>3333.3333333333335</v>
      </c>
    </row>
    <row r="1170" spans="1:29" hidden="1" x14ac:dyDescent="0.25">
      <c r="A1170" t="str">
        <f>feed!A617</f>
        <v>Notrealistan</v>
      </c>
      <c r="B1170" t="str">
        <f>feed!B617</f>
        <v>braderrrs</v>
      </c>
      <c r="C1170" t="str">
        <f>feed!C617</f>
        <v>Schutzstaffel</v>
      </c>
      <c r="D1170">
        <f>SUMPRODUCT(MID(0&amp;feed!D617,LARGE(INDEX(ISNUMBER(--MID(feed!D617,ROW($1:$19),1))*
ROW($1:$19),0),ROW($1:$19))+1,1)*10^ROW($1:$19)/10)</f>
        <v>0</v>
      </c>
      <c r="E1170">
        <f>SUMPRODUCT(MID(0&amp;feed!E617,LARGE(INDEX(ISNUMBER(--MID(feed!E617,ROW($1:$19),1))*
ROW($1:$19),0),ROW($1:$19))+1,1)*10^ROW($1:$19)/10)</f>
        <v>0</v>
      </c>
      <c r="F1170" t="str">
        <f>feed!F617</f>
        <v>First World War surplus</v>
      </c>
      <c r="G1170" t="str">
        <f>feed!G617</f>
        <v>Axis of Evil</v>
      </c>
      <c r="H1170">
        <f>SUMPRODUCT(MID(0&amp;feed!H617,LARGE(INDEX(ISNUMBER(--MID(feed!H617,ROW($1:$19),1))*
ROW($1:$19),0),ROW($1:$19))+1,1)*10^ROW($1:$19)/10)</f>
        <v>0</v>
      </c>
      <c r="I1170" t="str">
        <f>feed!I617</f>
        <v>Elite</v>
      </c>
      <c r="J1170">
        <f>SUMPRODUCT(MID(0&amp;feed!J617,LARGE(INDEX(ISNUMBER(--MID(feed!J617,ROW($1:$19),1))*
ROW($1:$19),0),ROW($1:$19))+1,1)*10^ROW($1:$19)/10)</f>
        <v>5</v>
      </c>
      <c r="K1170">
        <f>SUMPRODUCT(MID(0&amp;feed!K617,LARGE(INDEX(ISNUMBER(--MID(feed!K617,ROW($1:$19),1))*
ROW($1:$19),0),ROW($1:$19))+1,1)*10^ROW($1:$19)/10)</f>
        <v>2</v>
      </c>
      <c r="L1170">
        <f>SUMPRODUCT(MID(0&amp;feed!L617,LARGE(INDEX(ISNUMBER(--MID(feed!L617,ROW($1:$19),1))*
ROW($1:$19),0),ROW($1:$19))+1,1)*10^ROW($1:$19)/10)</f>
        <v>0</v>
      </c>
      <c r="M1170" t="str">
        <f>feed!M617</f>
        <v>Central Planning</v>
      </c>
      <c r="N1170">
        <f>SUMPRODUCT(MID(0&amp;feed!N617,LARGE(INDEX(ISNUMBER(--MID(feed!N617,ROW($1:$5),1))*
ROW($1:$5),0),ROW($1:$5))+1,1)*10^ROW($1:$5)/10)</f>
        <v>970</v>
      </c>
      <c r="O1170">
        <f>SUMPRODUCT(MID(0&amp;feed!O617,LARGE(INDEX(ISNUMBER(--MID(feed!O617,ROW($1:$5),1))*
ROW($1:$5),0),ROW($1:$5))+1,1)*10^ROW($1:$5)/10)</f>
        <v>0</v>
      </c>
      <c r="P1170" t="str">
        <f>feed!P617</f>
        <v>Untapped</v>
      </c>
      <c r="Q1170">
        <f>IF(P1170=0,40, IF(P1170="Depleted",0, IF(P1170="Near Depletion",10, IF(P1170="Plentiful",70, IF(P1170="Untapped",90,"Error")))))</f>
        <v>90</v>
      </c>
      <c r="R1170" t="str">
        <f>feed!Q617</f>
        <v>Meagre</v>
      </c>
      <c r="S1170">
        <f>IF(R1170="None",0, IF(R1170="Meagre",1.5, IF(R1170="Small",3, IF(R1170="Mediocre",4.5, IF(R1170="Somewhat Large",6, IF(R1170="Large",7.5, IF(R1170="Powerful",9, IF(R1170="Very Powerful",10,"Error"))))))))</f>
        <v>1.5</v>
      </c>
      <c r="T1170" t="str">
        <f>feed!R617</f>
        <v>Arabia</v>
      </c>
      <c r="U1170" t="str">
        <f>feed!S617</f>
        <v>Neutral</v>
      </c>
      <c r="V1170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9360</v>
      </c>
      <c r="W1170" t="str">
        <f>feed!U617</f>
        <v>http://blocgame.com/stats.php?id=64801</v>
      </c>
      <c r="X1170" s="4">
        <f>SUMPRODUCT(MID(0&amp;feed!V617,LARGE(INDEX(ISNUMBER(--MID(feed!V617,ROW($1:$5),1))*
ROW($1:$5),0),ROW($1:$5))+1,1)*10^ROW($1:$5)/10)</f>
        <v>0</v>
      </c>
      <c r="Y1170">
        <f>feed!W617</f>
        <v>0</v>
      </c>
      <c r="Z1170" s="4">
        <f>V1170-H1170*750-K1170*375-L1170*375</f>
        <v>8610</v>
      </c>
      <c r="AA1170" s="8">
        <f>V1170/N1170</f>
        <v>9.6494845360824737</v>
      </c>
      <c r="AB1170" s="4">
        <f>N1170/6</f>
        <v>161.66666666666666</v>
      </c>
      <c r="AC1170" s="4">
        <f>V1170/6</f>
        <v>1560</v>
      </c>
    </row>
    <row r="1171" spans="1:29" hidden="1" x14ac:dyDescent="0.25">
      <c r="A1171" t="str">
        <f>feed!A678</f>
        <v>Yar</v>
      </c>
      <c r="B1171" t="str">
        <f>feed!B678</f>
        <v>Johnny Depth</v>
      </c>
      <c r="C1171">
        <f>feed!C678</f>
        <v>0</v>
      </c>
      <c r="D1171">
        <f>SUMPRODUCT(MID(0&amp;feed!D678,LARGE(INDEX(ISNUMBER(--MID(feed!D678,ROW($1:$19),1))*
ROW($1:$19),0),ROW($1:$19))+1,1)*10^ROW($1:$19)/10)</f>
        <v>11</v>
      </c>
      <c r="E1171">
        <f>SUMPRODUCT(MID(0&amp;feed!E678,LARGE(INDEX(ISNUMBER(--MID(feed!E678,ROW($1:$19),1))*
ROW($1:$19),0),ROW($1:$19))+1,1)*10^ROW($1:$19)/10)</f>
        <v>0</v>
      </c>
      <c r="F1171" t="str">
        <f>feed!F678</f>
        <v>First World War surplus</v>
      </c>
      <c r="G1171" t="str">
        <f>feed!G678</f>
        <v>Angelic</v>
      </c>
      <c r="H1171">
        <f>SUMPRODUCT(MID(0&amp;feed!H678,LARGE(INDEX(ISNUMBER(--MID(feed!H678,ROW($1:$19),1))*
ROW($1:$19),0),ROW($1:$19))+1,1)*10^ROW($1:$19)/10)</f>
        <v>0</v>
      </c>
      <c r="I1171" t="str">
        <f>feed!I678</f>
        <v>Good</v>
      </c>
      <c r="J1171">
        <f>SUMPRODUCT(MID(0&amp;feed!J678,LARGE(INDEX(ISNUMBER(--MID(feed!J678,ROW($1:$19),1))*
ROW($1:$19),0),ROW($1:$19))+1,1)*10^ROW($1:$19)/10)</f>
        <v>5</v>
      </c>
      <c r="K1171">
        <f>SUMPRODUCT(MID(0&amp;feed!K678,LARGE(INDEX(ISNUMBER(--MID(feed!K678,ROW($1:$19),1))*
ROW($1:$19),0),ROW($1:$19))+1,1)*10^ROW($1:$19)/10)</f>
        <v>1</v>
      </c>
      <c r="L1171">
        <f>SUMPRODUCT(MID(0&amp;feed!L678,LARGE(INDEX(ISNUMBER(--MID(feed!L678,ROW($1:$19),1))*
ROW($1:$19),0),ROW($1:$19))+1,1)*10^ROW($1:$19)/10)</f>
        <v>1</v>
      </c>
      <c r="M1171" t="str">
        <f>feed!M678</f>
        <v>Mixed Economy</v>
      </c>
      <c r="N1171">
        <f>SUMPRODUCT(MID(0&amp;feed!N678,LARGE(INDEX(ISNUMBER(--MID(feed!N678,ROW($1:$5),1))*
ROW($1:$5),0),ROW($1:$5))+1,1)*10^ROW($1:$5)/10)</f>
        <v>849</v>
      </c>
      <c r="O1171">
        <f>SUMPRODUCT(MID(0&amp;feed!O678,LARGE(INDEX(ISNUMBER(--MID(feed!O678,ROW($1:$5),1))*
ROW($1:$5),0),ROW($1:$5))+1,1)*10^ROW($1:$5)/10)</f>
        <v>1</v>
      </c>
      <c r="P1171" t="str">
        <f>feed!P678</f>
        <v>Untapped</v>
      </c>
      <c r="Q1171">
        <f>IF(P1171=0,40, IF(P1171="Depleted",0, IF(P1171="Near Depletion",10, IF(P1171="Plentiful",70, IF(P1171="Untapped",90,"Error")))))</f>
        <v>90</v>
      </c>
      <c r="R1171" t="str">
        <f>feed!Q678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feed!R678</f>
        <v>East Indies</v>
      </c>
      <c r="U1171" t="str">
        <f>feed!S678</f>
        <v>Neutral</v>
      </c>
      <c r="V1171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1011</v>
      </c>
      <c r="W1171" t="str">
        <f>feed!U678</f>
        <v>http://blocgame.com/stats.php?id=62769</v>
      </c>
      <c r="X1171" s="4">
        <f>SUMPRODUCT(MID(0&amp;feed!V678,LARGE(INDEX(ISNUMBER(--MID(feed!V678,ROW($1:$5),1))*
ROW($1:$5),0),ROW($1:$5))+1,1)*10^ROW($1:$5)/10)</f>
        <v>0</v>
      </c>
      <c r="Y1171">
        <f>feed!W678</f>
        <v>0</v>
      </c>
      <c r="Z1171" s="4">
        <f>V1171-H1171*750-K1171*375-L1171*375</f>
        <v>261</v>
      </c>
      <c r="AA1171" s="8">
        <f>V1171/N1171</f>
        <v>1.1908127208480566</v>
      </c>
      <c r="AB1171" s="4">
        <f>N1171/6</f>
        <v>141.5</v>
      </c>
      <c r="AC1171" s="4">
        <f>V1171/6</f>
        <v>168.5</v>
      </c>
    </row>
    <row r="1172" spans="1:29" hidden="1" x14ac:dyDescent="0.25">
      <c r="A1172" t="str">
        <f>feed!A570</f>
        <v>West Pacific</v>
      </c>
      <c r="B1172" t="str">
        <f>feed!B570</f>
        <v>Thunder Eagle</v>
      </c>
      <c r="C1172" t="str">
        <f>feed!C570</f>
        <v>The Khilafah</v>
      </c>
      <c r="D1172">
        <f>SUMPRODUCT(MID(0&amp;feed!D570,LARGE(INDEX(ISNUMBER(--MID(feed!D570,ROW($1:$19),1))*
ROW($1:$19),0),ROW($1:$19))+1,1)*10^ROW($1:$19)/10)</f>
        <v>11</v>
      </c>
      <c r="E1172">
        <f>SUMPRODUCT(MID(0&amp;feed!E570,LARGE(INDEX(ISNUMBER(--MID(feed!E570,ROW($1:$19),1))*
ROW($1:$19),0),ROW($1:$19))+1,1)*10^ROW($1:$19)/10)</f>
        <v>0</v>
      </c>
      <c r="F1172" t="str">
        <f>feed!F570</f>
        <v>First World War surplus</v>
      </c>
      <c r="G1172" t="str">
        <f>feed!G570</f>
        <v>Angelic</v>
      </c>
      <c r="H1172">
        <f>SUMPRODUCT(MID(0&amp;feed!H570,LARGE(INDEX(ISNUMBER(--MID(feed!H570,ROW($1:$19),1))*
ROW($1:$19),0),ROW($1:$19))+1,1)*10^ROW($1:$19)/10)</f>
        <v>0</v>
      </c>
      <c r="I1172" t="str">
        <f>feed!I570</f>
        <v>Elite</v>
      </c>
      <c r="J1172">
        <f>SUMPRODUCT(MID(0&amp;feed!J570,LARGE(INDEX(ISNUMBER(--MID(feed!J570,ROW($1:$19),1))*
ROW($1:$19),0),ROW($1:$19))+1,1)*10^ROW($1:$19)/10)</f>
        <v>5</v>
      </c>
      <c r="K1172">
        <f>SUMPRODUCT(MID(0&amp;feed!K570,LARGE(INDEX(ISNUMBER(--MID(feed!K570,ROW($1:$19),1))*
ROW($1:$19),0),ROW($1:$19))+1,1)*10^ROW($1:$19)/10)</f>
        <v>0</v>
      </c>
      <c r="L1172">
        <f>SUMPRODUCT(MID(0&amp;feed!L570,LARGE(INDEX(ISNUMBER(--MID(feed!L570,ROW($1:$19),1))*
ROW($1:$19),0),ROW($1:$19))+1,1)*10^ROW($1:$19)/10)</f>
        <v>0</v>
      </c>
      <c r="M1172" t="str">
        <f>feed!M570</f>
        <v>Mixed Economy</v>
      </c>
      <c r="N1172">
        <f>SUMPRODUCT(MID(0&amp;feed!N570,LARGE(INDEX(ISNUMBER(--MID(feed!N570,ROW($1:$5),1))*
ROW($1:$5),0),ROW($1:$5))+1,1)*10^ROW($1:$5)/10)</f>
        <v>1083</v>
      </c>
      <c r="O1172">
        <f>SUMPRODUCT(MID(0&amp;feed!O570,LARGE(INDEX(ISNUMBER(--MID(feed!O570,ROW($1:$5),1))*
ROW($1:$5),0),ROW($1:$5))+1,1)*10^ROW($1:$5)/10)</f>
        <v>141</v>
      </c>
      <c r="P1172">
        <f>feed!P570</f>
        <v>0</v>
      </c>
      <c r="Q1172">
        <f>IF(P1172=0,40, IF(P1172="Depleted",0, IF(P1172="Near Depletion",10, IF(P1172="Plentiful",70, IF(P1172="Untapped",90,"Error")))))</f>
        <v>40</v>
      </c>
      <c r="R1172" t="str">
        <f>feed!Q570</f>
        <v>Large</v>
      </c>
      <c r="S1172">
        <f>IF(R1172="None",0, IF(R1172="Meagre",1.5, IF(R1172="Small",3, IF(R1172="Mediocre",4.5, IF(R1172="Somewhat Large",6, IF(R1172="Large",7.5, IF(R1172="Powerful",9, IF(R1172="Very Powerful",10,"Error"))))))))</f>
        <v>7.5</v>
      </c>
      <c r="T1172" t="str">
        <f>feed!R570</f>
        <v>Pacific Rim</v>
      </c>
      <c r="U1172" t="str">
        <f>feed!S570</f>
        <v>Neutral</v>
      </c>
      <c r="V1172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290</v>
      </c>
      <c r="W1172" t="str">
        <f>feed!U570</f>
        <v>http://blocgame.com/stats.php?id=62429</v>
      </c>
      <c r="X1172" s="4">
        <f>SUMPRODUCT(MID(0&amp;feed!V570,LARGE(INDEX(ISNUMBER(--MID(feed!V570,ROW($1:$5),1))*
ROW($1:$5),0),ROW($1:$5))+1,1)*10^ROW($1:$5)/10)</f>
        <v>0</v>
      </c>
      <c r="Y1172">
        <f>feed!W570</f>
        <v>0</v>
      </c>
      <c r="Z1172" s="4">
        <f>V1172-H1172*750-K1172*375-L1172*375</f>
        <v>290</v>
      </c>
      <c r="AA1172" s="8">
        <f>V1172/N1172</f>
        <v>0.26777469990766389</v>
      </c>
      <c r="AB1172" s="4">
        <f>N1172/6</f>
        <v>180.5</v>
      </c>
      <c r="AC1172" s="4">
        <f>V1172/6</f>
        <v>48.333333333333336</v>
      </c>
    </row>
    <row r="1173" spans="1:29" hidden="1" x14ac:dyDescent="0.25">
      <c r="A1173" t="str">
        <f>feed!A1189</f>
        <v>Fluff</v>
      </c>
      <c r="B1173" t="str">
        <f>feed!B1189</f>
        <v>Dangleberry</v>
      </c>
      <c r="C1173">
        <f>feed!C1189</f>
        <v>0</v>
      </c>
      <c r="D1173">
        <f>SUMPRODUCT(MID(0&amp;feed!D1189,LARGE(INDEX(ISNUMBER(--MID(feed!D1189,ROW($1:$19),1))*
ROW($1:$19),0),ROW($1:$19))+1,1)*10^ROW($1:$19)/10)</f>
        <v>32</v>
      </c>
      <c r="E1173">
        <f>SUMPRODUCT(MID(0&amp;feed!E1189,LARGE(INDEX(ISNUMBER(--MID(feed!E1189,ROW($1:$19),1))*
ROW($1:$19),0),ROW($1:$19))+1,1)*10^ROW($1:$19)/10)</f>
        <v>0</v>
      </c>
      <c r="F1173" t="str">
        <f>feed!F1189</f>
        <v>Finest of the 19th century</v>
      </c>
      <c r="G1173" t="str">
        <f>feed!G1189</f>
        <v>Normal</v>
      </c>
      <c r="H1173">
        <f>SUMPRODUCT(MID(0&amp;feed!H1189,LARGE(INDEX(ISNUMBER(--MID(feed!H1189,ROW($1:$19),1))*
ROW($1:$19),0),ROW($1:$19))+1,1)*10^ROW($1:$19)/10)</f>
        <v>0</v>
      </c>
      <c r="I1173" t="str">
        <f>feed!I1189</f>
        <v>Good</v>
      </c>
      <c r="J1173">
        <f>SUMPRODUCT(MID(0&amp;feed!J1189,LARGE(INDEX(ISNUMBER(--MID(feed!J1189,ROW($1:$19),1))*
ROW($1:$19),0),ROW($1:$19))+1,1)*10^ROW($1:$19)/10)</f>
        <v>4</v>
      </c>
      <c r="K1173">
        <f>SUMPRODUCT(MID(0&amp;feed!K1189,LARGE(INDEX(ISNUMBER(--MID(feed!K1189,ROW($1:$19),1))*
ROW($1:$19),0),ROW($1:$19))+1,1)*10^ROW($1:$19)/10)</f>
        <v>2</v>
      </c>
      <c r="L1173">
        <f>SUMPRODUCT(MID(0&amp;feed!L1189,LARGE(INDEX(ISNUMBER(--MID(feed!L1189,ROW($1:$19),1))*
ROW($1:$19),0),ROW($1:$19))+1,1)*10^ROW($1:$19)/10)</f>
        <v>0</v>
      </c>
      <c r="M1173" t="str">
        <f>feed!M1189</f>
        <v>Central Planning</v>
      </c>
      <c r="N1173">
        <f>SUMPRODUCT(MID(0&amp;feed!N1189,LARGE(INDEX(ISNUMBER(--MID(feed!N1189,ROW($1:$5),1))*
ROW($1:$5),0),ROW($1:$5))+1,1)*10^ROW($1:$5)/10)</f>
        <v>298</v>
      </c>
      <c r="O1173">
        <f>SUMPRODUCT(MID(0&amp;feed!O1189,LARGE(INDEX(ISNUMBER(--MID(feed!O1189,ROW($1:$5),1))*
ROW($1:$5),0),ROW($1:$5))+1,1)*10^ROW($1:$5)/10)</f>
        <v>0</v>
      </c>
      <c r="P1173" t="str">
        <f>feed!P1189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feed!Q1189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feed!R1189</f>
        <v>Caribbean</v>
      </c>
      <c r="U1173" t="str">
        <f>feed!S1189</f>
        <v>United States</v>
      </c>
      <c r="V1173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73" t="str">
        <f>feed!U1189</f>
        <v>http://blocgame.com/stats.php?id=65729</v>
      </c>
      <c r="X1173" s="4">
        <f>SUMPRODUCT(MID(0&amp;feed!V1189,LARGE(INDEX(ISNUMBER(--MID(feed!V1189,ROW($1:$5),1))*
ROW($1:$5),0),ROW($1:$5))+1,1)*10^ROW($1:$5)/10)</f>
        <v>0</v>
      </c>
      <c r="Y1173">
        <f>feed!W1189</f>
        <v>0</v>
      </c>
      <c r="Z1173" s="4">
        <f>V1173-H1173*750-K1173*375-L1173*375</f>
        <v>19250</v>
      </c>
      <c r="AA1173" s="8">
        <f>V1173/N1173</f>
        <v>67.114093959731548</v>
      </c>
      <c r="AB1173" s="4">
        <f>N1173/6</f>
        <v>49.666666666666664</v>
      </c>
      <c r="AC1173" s="4">
        <f>V1173/6</f>
        <v>3333.3333333333335</v>
      </c>
    </row>
    <row r="1174" spans="1:29" hidden="1" x14ac:dyDescent="0.25">
      <c r="A1174" t="str">
        <f>feed!A1163</f>
        <v>DwarfyTown</v>
      </c>
      <c r="B1174" t="str">
        <f>feed!B1163</f>
        <v>ErectileReptile</v>
      </c>
      <c r="C1174">
        <f>feed!C1163</f>
        <v>0</v>
      </c>
      <c r="D1174">
        <f>SUMPRODUCT(MID(0&amp;feed!D1163,LARGE(INDEX(ISNUMBER(--MID(feed!D1163,ROW($1:$19),1))*
ROW($1:$19),0),ROW($1:$19))+1,1)*10^ROW($1:$19)/10)</f>
        <v>25</v>
      </c>
      <c r="E1174">
        <f>SUMPRODUCT(MID(0&amp;feed!E1163,LARGE(INDEX(ISNUMBER(--MID(feed!E1163,ROW($1:$19),1))*
ROW($1:$19),0),ROW($1:$19))+1,1)*10^ROW($1:$19)/10)</f>
        <v>0</v>
      </c>
      <c r="F1174" t="str">
        <f>feed!F1163</f>
        <v>First World War surplus</v>
      </c>
      <c r="G1174" t="str">
        <f>feed!G1163</f>
        <v>Normal</v>
      </c>
      <c r="H1174">
        <f>SUMPRODUCT(MID(0&amp;feed!H1163,LARGE(INDEX(ISNUMBER(--MID(feed!H1163,ROW($1:$19),1))*
ROW($1:$19),0),ROW($1:$19))+1,1)*10^ROW($1:$19)/10)</f>
        <v>0</v>
      </c>
      <c r="I1174" t="str">
        <f>feed!I1163</f>
        <v>Elite</v>
      </c>
      <c r="J1174">
        <f>SUMPRODUCT(MID(0&amp;feed!J1163,LARGE(INDEX(ISNUMBER(--MID(feed!J1163,ROW($1:$19),1))*
ROW($1:$19),0),ROW($1:$19))+1,1)*10^ROW($1:$19)/10)</f>
        <v>4</v>
      </c>
      <c r="K1174">
        <f>SUMPRODUCT(MID(0&amp;feed!K1163,LARGE(INDEX(ISNUMBER(--MID(feed!K1163,ROW($1:$19),1))*
ROW($1:$19),0),ROW($1:$19))+1,1)*10^ROW($1:$19)/10)</f>
        <v>2</v>
      </c>
      <c r="L1174">
        <f>SUMPRODUCT(MID(0&amp;feed!L1163,LARGE(INDEX(ISNUMBER(--MID(feed!L1163,ROW($1:$19),1))*
ROW($1:$19),0),ROW($1:$19))+1,1)*10^ROW($1:$19)/10)</f>
        <v>0</v>
      </c>
      <c r="M1174" t="str">
        <f>feed!M1163</f>
        <v>Mixed Economy</v>
      </c>
      <c r="N1174">
        <f>SUMPRODUCT(MID(0&amp;feed!N1163,LARGE(INDEX(ISNUMBER(--MID(feed!N1163,ROW($1:$5),1))*
ROW($1:$5),0),ROW($1:$5))+1,1)*10^ROW($1:$5)/10)</f>
        <v>305</v>
      </c>
      <c r="O1174">
        <f>SUMPRODUCT(MID(0&amp;feed!O1163,LARGE(INDEX(ISNUMBER(--MID(feed!O1163,ROW($1:$5),1))*
ROW($1:$5),0),ROW($1:$5))+1,1)*10^ROW($1:$5)/10)</f>
        <v>0</v>
      </c>
      <c r="P1174" t="str">
        <f>feed!P1163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feed!Q1163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feed!R1163</f>
        <v>Pacific Rim</v>
      </c>
      <c r="U1174" t="str">
        <f>feed!S1163</f>
        <v>Soviet Union</v>
      </c>
      <c r="V1174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74" t="str">
        <f>feed!U1163</f>
        <v>http://blocgame.com/stats.php?id=65730</v>
      </c>
      <c r="X1174" s="4">
        <f>SUMPRODUCT(MID(0&amp;feed!V1163,LARGE(INDEX(ISNUMBER(--MID(feed!V1163,ROW($1:$5),1))*
ROW($1:$5),0),ROW($1:$5))+1,1)*10^ROW($1:$5)/10)</f>
        <v>0</v>
      </c>
      <c r="Y1174">
        <f>feed!W1163</f>
        <v>0</v>
      </c>
      <c r="Z1174" s="4">
        <f>V1174-H1174*750-K1174*375-L1174*375</f>
        <v>19250</v>
      </c>
      <c r="AA1174" s="8">
        <f>V1174/N1174</f>
        <v>65.573770491803273</v>
      </c>
      <c r="AB1174" s="4">
        <f>N1174/6</f>
        <v>50.833333333333336</v>
      </c>
      <c r="AC1174" s="4">
        <f>V1174/6</f>
        <v>3333.3333333333335</v>
      </c>
    </row>
    <row r="1175" spans="1:29" x14ac:dyDescent="0.25">
      <c r="A1175" t="str">
        <f>feed!A892</f>
        <v>Puncak Alam</v>
      </c>
      <c r="B1175" t="str">
        <f>feed!B892</f>
        <v>Abg Ami</v>
      </c>
      <c r="C1175">
        <f>feed!C892</f>
        <v>0</v>
      </c>
      <c r="D1175">
        <f>SUMPRODUCT(MID(0&amp;feed!D892,LARGE(INDEX(ISNUMBER(--MID(feed!D892,ROW($1:$19),1))*
ROW($1:$19),0),ROW($1:$19))+1,1)*10^ROW($1:$19)/10)</f>
        <v>4</v>
      </c>
      <c r="E1175">
        <f>SUMPRODUCT(MID(0&amp;feed!E892,LARGE(INDEX(ISNUMBER(--MID(feed!E892,ROW($1:$19),1))*
ROW($1:$19),0),ROW($1:$19))+1,1)*10^ROW($1:$19)/10)</f>
        <v>0</v>
      </c>
      <c r="F1175" t="str">
        <f>feed!F892</f>
        <v>First World War surplus</v>
      </c>
      <c r="G1175" t="str">
        <f>feed!G892</f>
        <v>Nice</v>
      </c>
      <c r="H1175">
        <f>SUMPRODUCT(MID(0&amp;feed!H892,LARGE(INDEX(ISNUMBER(--MID(feed!H892,ROW($1:$19),1))*
ROW($1:$19),0),ROW($1:$19))+1,1)*10^ROW($1:$19)/10)</f>
        <v>0</v>
      </c>
      <c r="I1175" t="str">
        <f>feed!I892</f>
        <v>Elite</v>
      </c>
      <c r="J1175">
        <f>SUMPRODUCT(MID(0&amp;feed!J892,LARGE(INDEX(ISNUMBER(--MID(feed!J892,ROW($1:$19),1))*
ROW($1:$19),0),ROW($1:$19))+1,1)*10^ROW($1:$19)/10)</f>
        <v>3</v>
      </c>
      <c r="K1175">
        <f>SUMPRODUCT(MID(0&amp;feed!K892,LARGE(INDEX(ISNUMBER(--MID(feed!K892,ROW($1:$19),1))*
ROW($1:$19),0),ROW($1:$19))+1,1)*10^ROW($1:$19)/10)</f>
        <v>2</v>
      </c>
      <c r="L1175">
        <f>SUMPRODUCT(MID(0&amp;feed!L892,LARGE(INDEX(ISNUMBER(--MID(feed!L892,ROW($1:$19),1))*
ROW($1:$19),0),ROW($1:$19))+1,1)*10^ROW($1:$19)/10)</f>
        <v>1</v>
      </c>
      <c r="M1175" t="str">
        <f>feed!M892</f>
        <v>Mixed Economy</v>
      </c>
      <c r="N1175">
        <f>SUMPRODUCT(MID(0&amp;feed!N892,LARGE(INDEX(ISNUMBER(--MID(feed!N892,ROW($1:$5),1))*
ROW($1:$5),0),ROW($1:$5))+1,1)*10^ROW($1:$5)/10)</f>
        <v>453</v>
      </c>
      <c r="O1175">
        <f>SUMPRODUCT(MID(0&amp;feed!O892,LARGE(INDEX(ISNUMBER(--MID(feed!O892,ROW($1:$5),1))*
ROW($1:$5),0),ROW($1:$5))+1,1)*10^ROW($1:$5)/10)</f>
        <v>0</v>
      </c>
      <c r="P1175" t="str">
        <f>feed!P892</f>
        <v>Untapped</v>
      </c>
      <c r="Q1175">
        <f>IF(P1175=0,40, IF(P1175="Depleted",0, IF(P1175="Near Depletion",10, IF(P1175="Plentiful",70, IF(P1175="Untapped",90,"Error")))))</f>
        <v>90</v>
      </c>
      <c r="R1175" t="str">
        <f>feed!Q892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feed!R892</f>
        <v>Indochina</v>
      </c>
      <c r="U1175" t="str">
        <f>feed!S892</f>
        <v>Soviet Union</v>
      </c>
      <c r="V1175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11231</v>
      </c>
      <c r="W1175" t="str">
        <f>feed!U892</f>
        <v>http://blocgame.com/stats.php?id=60373</v>
      </c>
      <c r="X1175" s="4">
        <f>SUMPRODUCT(MID(0&amp;feed!V892,LARGE(INDEX(ISNUMBER(--MID(feed!V892,ROW($1:$5),1))*
ROW($1:$5),0),ROW($1:$5))+1,1)*10^ROW($1:$5)/10)</f>
        <v>0</v>
      </c>
      <c r="Y1175">
        <f>feed!W892</f>
        <v>0</v>
      </c>
      <c r="Z1175" s="4">
        <f>V1175-H1175*750-K1175*375-L1175*375</f>
        <v>10106</v>
      </c>
      <c r="AA1175" s="8">
        <f>V1175/N1175</f>
        <v>24.792494481236204</v>
      </c>
      <c r="AB1175" s="4">
        <f>N1175/6</f>
        <v>75.5</v>
      </c>
      <c r="AC1175" s="4">
        <f>V1175/6</f>
        <v>1871.8333333333333</v>
      </c>
    </row>
    <row r="1176" spans="1:29" hidden="1" x14ac:dyDescent="0.25">
      <c r="A1176" t="str">
        <f>feed!A943</f>
        <v>Mr. Stalin</v>
      </c>
      <c r="B1176" t="str">
        <f>feed!B943</f>
        <v>Grandfather Mao</v>
      </c>
      <c r="C1176">
        <f>feed!C943</f>
        <v>0</v>
      </c>
      <c r="D1176">
        <f>SUMPRODUCT(MID(0&amp;feed!D943,LARGE(INDEX(ISNUMBER(--MID(feed!D943,ROW($1:$19),1))*
ROW($1:$19),0),ROW($1:$19))+1,1)*10^ROW($1:$19)/10)</f>
        <v>24</v>
      </c>
      <c r="E1176">
        <f>SUMPRODUCT(MID(0&amp;feed!E943,LARGE(INDEX(ISNUMBER(--MID(feed!E943,ROW($1:$19),1))*
ROW($1:$19),0),ROW($1:$19))+1,1)*10^ROW($1:$19)/10)</f>
        <v>0</v>
      </c>
      <c r="F1176" t="str">
        <f>feed!F943</f>
        <v>Finest of the 19th century</v>
      </c>
      <c r="G1176" t="str">
        <f>feed!G943</f>
        <v>Nice</v>
      </c>
      <c r="H1176">
        <f>SUMPRODUCT(MID(0&amp;feed!H943,LARGE(INDEX(ISNUMBER(--MID(feed!H943,ROW($1:$19),1))*
ROW($1:$19),0),ROW($1:$19))+1,1)*10^ROW($1:$19)/10)</f>
        <v>0</v>
      </c>
      <c r="I1176" t="str">
        <f>feed!I943</f>
        <v>Good</v>
      </c>
      <c r="J1176">
        <f>SUMPRODUCT(MID(0&amp;feed!J943,LARGE(INDEX(ISNUMBER(--MID(feed!J943,ROW($1:$19),1))*
ROW($1:$19),0),ROW($1:$19))+1,1)*10^ROW($1:$19)/10)</f>
        <v>4</v>
      </c>
      <c r="K1176">
        <f>SUMPRODUCT(MID(0&amp;feed!K943,LARGE(INDEX(ISNUMBER(--MID(feed!K943,ROW($1:$19),1))*
ROW($1:$19),0),ROW($1:$19))+1,1)*10^ROW($1:$19)/10)</f>
        <v>1</v>
      </c>
      <c r="L1176">
        <f>SUMPRODUCT(MID(0&amp;feed!L943,LARGE(INDEX(ISNUMBER(--MID(feed!L943,ROW($1:$19),1))*
ROW($1:$19),0),ROW($1:$19))+1,1)*10^ROW($1:$19)/10)</f>
        <v>0</v>
      </c>
      <c r="M1176" t="str">
        <f>feed!M943</f>
        <v>Mixed Economy</v>
      </c>
      <c r="N1176">
        <f>SUMPRODUCT(MID(0&amp;feed!N943,LARGE(INDEX(ISNUMBER(--MID(feed!N943,ROW($1:$5),1))*
ROW($1:$5),0),ROW($1:$5))+1,1)*10^ROW($1:$5)/10)</f>
        <v>408</v>
      </c>
      <c r="O1176">
        <f>SUMPRODUCT(MID(0&amp;feed!O943,LARGE(INDEX(ISNUMBER(--MID(feed!O943,ROW($1:$5),1))*
ROW($1:$5),0),ROW($1:$5))+1,1)*10^ROW($1:$5)/10)</f>
        <v>2442</v>
      </c>
      <c r="P1176" t="str">
        <f>feed!P943</f>
        <v>Untapped</v>
      </c>
      <c r="Q1176">
        <f>IF(P1176=0,40, IF(P1176="Depleted",0, IF(P1176="Near Depletion",10, IF(P1176="Plentiful",70, IF(P1176="Untapped",90,"Error")))))</f>
        <v>90</v>
      </c>
      <c r="R1176" t="str">
        <f>feed!Q943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feed!R943</f>
        <v>Arabia</v>
      </c>
      <c r="U1176" t="str">
        <f>feed!S943</f>
        <v>Neutral</v>
      </c>
      <c r="V1176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22235</v>
      </c>
      <c r="W1176" t="str">
        <f>feed!U943</f>
        <v>http://blocgame.com/stats.php?id=65272</v>
      </c>
      <c r="X1176" s="4">
        <f>SUMPRODUCT(MID(0&amp;feed!V943,LARGE(INDEX(ISNUMBER(--MID(feed!V943,ROW($1:$5),1))*
ROW($1:$5),0),ROW($1:$5))+1,1)*10^ROW($1:$5)/10)</f>
        <v>0</v>
      </c>
      <c r="Y1176">
        <f>feed!W943</f>
        <v>0</v>
      </c>
      <c r="Z1176" s="4">
        <f>V1176-H1176*750-K1176*375-L1176*375</f>
        <v>21860</v>
      </c>
      <c r="AA1176" s="8">
        <f>V1176/N1176</f>
        <v>54.497549019607845</v>
      </c>
      <c r="AB1176" s="4">
        <f>N1176/6</f>
        <v>68</v>
      </c>
      <c r="AC1176" s="4">
        <f>V1176/6</f>
        <v>3705.8333333333335</v>
      </c>
    </row>
    <row r="1177" spans="1:29" hidden="1" x14ac:dyDescent="0.25">
      <c r="A1177" t="str">
        <f>feed!A803</f>
        <v>Scythia</v>
      </c>
      <c r="B1177" t="str">
        <f>feed!B803</f>
        <v>ScytheMassakur</v>
      </c>
      <c r="C1177">
        <f>feed!C803</f>
        <v>0</v>
      </c>
      <c r="D1177">
        <f>SUMPRODUCT(MID(0&amp;feed!D803,LARGE(INDEX(ISNUMBER(--MID(feed!D803,ROW($1:$19),1))*
ROW($1:$19),0),ROW($1:$19))+1,1)*10^ROW($1:$19)/10)</f>
        <v>7</v>
      </c>
      <c r="E1177">
        <f>SUMPRODUCT(MID(0&amp;feed!E803,LARGE(INDEX(ISNUMBER(--MID(feed!E803,ROW($1:$19),1))*
ROW($1:$19),0),ROW($1:$19))+1,1)*10^ROW($1:$19)/10)</f>
        <v>0</v>
      </c>
      <c r="F1177" t="str">
        <f>feed!F803</f>
        <v>Finest of the 19th century</v>
      </c>
      <c r="G1177" t="str">
        <f>feed!G803</f>
        <v>Gandhi-like</v>
      </c>
      <c r="H1177">
        <f>SUMPRODUCT(MID(0&amp;feed!H803,LARGE(INDEX(ISNUMBER(--MID(feed!H803,ROW($1:$19),1))*
ROW($1:$19),0),ROW($1:$19))+1,1)*10^ROW($1:$19)/10)</f>
        <v>0</v>
      </c>
      <c r="I1177" t="str">
        <f>feed!I803</f>
        <v>Standard</v>
      </c>
      <c r="J1177">
        <f>SUMPRODUCT(MID(0&amp;feed!J803,LARGE(INDEX(ISNUMBER(--MID(feed!J803,ROW($1:$19),1))*
ROW($1:$19),0),ROW($1:$19))+1,1)*10^ROW($1:$19)/10)</f>
        <v>4</v>
      </c>
      <c r="K1177">
        <f>SUMPRODUCT(MID(0&amp;feed!K803,LARGE(INDEX(ISNUMBER(--MID(feed!K803,ROW($1:$19),1))*
ROW($1:$19),0),ROW($1:$19))+1,1)*10^ROW($1:$19)/10)</f>
        <v>3</v>
      </c>
      <c r="L1177">
        <f>SUMPRODUCT(MID(0&amp;feed!L803,LARGE(INDEX(ISNUMBER(--MID(feed!L803,ROW($1:$19),1))*
ROW($1:$19),0),ROW($1:$19))+1,1)*10^ROW($1:$19)/10)</f>
        <v>1</v>
      </c>
      <c r="M1177" t="str">
        <f>feed!M803</f>
        <v>Mixed Economy</v>
      </c>
      <c r="N1177">
        <f>SUMPRODUCT(MID(0&amp;feed!N803,LARGE(INDEX(ISNUMBER(--MID(feed!N803,ROW($1:$5),1))*
ROW($1:$5),0),ROW($1:$5))+1,1)*10^ROW($1:$5)/10)</f>
        <v>598</v>
      </c>
      <c r="O1177">
        <f>SUMPRODUCT(MID(0&amp;feed!O803,LARGE(INDEX(ISNUMBER(--MID(feed!O803,ROW($1:$5),1))*
ROW($1:$5),0),ROW($1:$5))+1,1)*10^ROW($1:$5)/10)</f>
        <v>1281</v>
      </c>
      <c r="P1177" t="str">
        <f>feed!P803</f>
        <v>Untapped</v>
      </c>
      <c r="Q1177">
        <f>IF(P1177=0,40, IF(P1177="Depleted",0, IF(P1177="Near Depletion",10, IF(P1177="Plentiful",70, IF(P1177="Untapped",90,"Error")))))</f>
        <v>90</v>
      </c>
      <c r="R1177" t="str">
        <f>feed!Q803</f>
        <v>Meagre</v>
      </c>
      <c r="S1177">
        <f>IF(R1177="None",0, IF(R1177="Meagre",1.5, IF(R1177="Small",3, IF(R1177="Mediocre",4.5, IF(R1177="Somewhat Large",6, IF(R1177="Large",7.5, IF(R1177="Powerful",9, IF(R1177="Very Powerful",10,"Error"))))))))</f>
        <v>1.5</v>
      </c>
      <c r="T1177" t="str">
        <f>feed!R803</f>
        <v>Mesopotamia</v>
      </c>
      <c r="U1177" t="str">
        <f>feed!S803</f>
        <v>Neutral</v>
      </c>
      <c r="V1177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13236</v>
      </c>
      <c r="W1177" t="str">
        <f>feed!U803</f>
        <v>http://blocgame.com/stats.php?id=65215</v>
      </c>
      <c r="X1177" s="4">
        <f>SUMPRODUCT(MID(0&amp;feed!V803,LARGE(INDEX(ISNUMBER(--MID(feed!V803,ROW($1:$5),1))*
ROW($1:$5),0),ROW($1:$5))+1,1)*10^ROW($1:$5)/10)</f>
        <v>0</v>
      </c>
      <c r="Y1177">
        <f>feed!W803</f>
        <v>0</v>
      </c>
      <c r="Z1177" s="4">
        <f>V1177-H1177*750-K1177*375-L1177*375</f>
        <v>11736</v>
      </c>
      <c r="AA1177" s="8">
        <f>V1177/N1177</f>
        <v>22.133779264214049</v>
      </c>
      <c r="AB1177" s="4">
        <f>N1177/6</f>
        <v>99.666666666666671</v>
      </c>
      <c r="AC1177" s="4">
        <f>V1177/6</f>
        <v>2206</v>
      </c>
    </row>
    <row r="1178" spans="1:29" hidden="1" x14ac:dyDescent="0.25">
      <c r="A1178" t="str">
        <f>feed!A747</f>
        <v>Joseph Stalin</v>
      </c>
      <c r="B1178" t="str">
        <f>feed!B747</f>
        <v>Yidi Gao</v>
      </c>
      <c r="C1178">
        <f>feed!C747</f>
        <v>0</v>
      </c>
      <c r="D1178">
        <f>SUMPRODUCT(MID(0&amp;feed!D747,LARGE(INDEX(ISNUMBER(--MID(feed!D747,ROW($1:$19),1))*
ROW($1:$19),0),ROW($1:$19))+1,1)*10^ROW($1:$19)/10)</f>
        <v>10</v>
      </c>
      <c r="E1178">
        <f>SUMPRODUCT(MID(0&amp;feed!E747,LARGE(INDEX(ISNUMBER(--MID(feed!E747,ROW($1:$19),1))*
ROW($1:$19),0),ROW($1:$19))+1,1)*10^ROW($1:$19)/10)</f>
        <v>0</v>
      </c>
      <c r="F1178" t="str">
        <f>feed!F747</f>
        <v>First World War surplus</v>
      </c>
      <c r="G1178" t="str">
        <f>feed!G747</f>
        <v>Isolated</v>
      </c>
      <c r="H1178">
        <f>SUMPRODUCT(MID(0&amp;feed!H747,LARGE(INDEX(ISNUMBER(--MID(feed!H747,ROW($1:$19),1))*
ROW($1:$19),0),ROW($1:$19))+1,1)*10^ROW($1:$19)/10)</f>
        <v>0</v>
      </c>
      <c r="I1178" t="str">
        <f>feed!I747</f>
        <v>Standard</v>
      </c>
      <c r="J1178">
        <f>SUMPRODUCT(MID(0&amp;feed!J747,LARGE(INDEX(ISNUMBER(--MID(feed!J747,ROW($1:$19),1))*
ROW($1:$19),0),ROW($1:$19))+1,1)*10^ROW($1:$19)/10)</f>
        <v>4</v>
      </c>
      <c r="K1178">
        <f>SUMPRODUCT(MID(0&amp;feed!K747,LARGE(INDEX(ISNUMBER(--MID(feed!K747,ROW($1:$19),1))*
ROW($1:$19),0),ROW($1:$19))+1,1)*10^ROW($1:$19)/10)</f>
        <v>3</v>
      </c>
      <c r="L1178">
        <f>SUMPRODUCT(MID(0&amp;feed!L747,LARGE(INDEX(ISNUMBER(--MID(feed!L747,ROW($1:$19),1))*
ROW($1:$19),0),ROW($1:$19))+1,1)*10^ROW($1:$19)/10)</f>
        <v>0</v>
      </c>
      <c r="M1178" t="str">
        <f>feed!M747</f>
        <v>Mixed Economy</v>
      </c>
      <c r="N1178">
        <f>SUMPRODUCT(MID(0&amp;feed!N747,LARGE(INDEX(ISNUMBER(--MID(feed!N747,ROW($1:$5),1))*
ROW($1:$5),0),ROW($1:$5))+1,1)*10^ROW($1:$5)/10)</f>
        <v>696</v>
      </c>
      <c r="O1178">
        <f>SUMPRODUCT(MID(0&amp;feed!O747,LARGE(INDEX(ISNUMBER(--MID(feed!O747,ROW($1:$5),1))*
ROW($1:$5),0),ROW($1:$5))+1,1)*10^ROW($1:$5)/10)</f>
        <v>0</v>
      </c>
      <c r="P1178" t="str">
        <f>feed!P747</f>
        <v>Untapped</v>
      </c>
      <c r="Q1178">
        <f>IF(P1178=0,40, IF(P1178="Depleted",0, IF(P1178="Near Depletion",10, IF(P1178="Plentiful",70, IF(P1178="Untapped",90,"Error")))))</f>
        <v>90</v>
      </c>
      <c r="R1178" t="str">
        <f>feed!Q747</f>
        <v>Meagre</v>
      </c>
      <c r="S1178">
        <f>IF(R1178="None",0, IF(R1178="Meagre",1.5, IF(R1178="Small",3, IF(R1178="Mediocre",4.5, IF(R1178="Somewhat Large",6, IF(R1178="Large",7.5, IF(R1178="Powerful",9, IF(R1178="Very Powerful",10,"Error"))))))))</f>
        <v>1.5</v>
      </c>
      <c r="T1178" t="str">
        <f>feed!R747</f>
        <v>Pacific Rim</v>
      </c>
      <c r="U1178" t="str">
        <f>feed!S747</f>
        <v>Neutral</v>
      </c>
      <c r="V1178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9266</v>
      </c>
      <c r="W1178" t="str">
        <f>feed!U747</f>
        <v>http://blocgame.com/stats.php?id=64425</v>
      </c>
      <c r="X1178" s="4">
        <f>SUMPRODUCT(MID(0&amp;feed!V747,LARGE(INDEX(ISNUMBER(--MID(feed!V747,ROW($1:$5),1))*
ROW($1:$5),0),ROW($1:$5))+1,1)*10^ROW($1:$5)/10)</f>
        <v>0</v>
      </c>
      <c r="Y1178">
        <f>feed!W747</f>
        <v>0</v>
      </c>
      <c r="Z1178" s="4">
        <f>V1178-H1178*750-K1178*375-L1178*375</f>
        <v>8141</v>
      </c>
      <c r="AA1178" s="8">
        <f>V1178/N1178</f>
        <v>13.313218390804598</v>
      </c>
      <c r="AB1178" s="4">
        <f>N1178/6</f>
        <v>116</v>
      </c>
      <c r="AC1178" s="4">
        <f>V1178/6</f>
        <v>1544.3333333333333</v>
      </c>
    </row>
    <row r="1179" spans="1:29" hidden="1" x14ac:dyDescent="0.25">
      <c r="A1179" t="str">
        <f>feed!A914</f>
        <v>hollywoodundead</v>
      </c>
      <c r="B1179" t="str">
        <f>feed!B914</f>
        <v>batmanthing2222</v>
      </c>
      <c r="C1179">
        <f>feed!C914</f>
        <v>0</v>
      </c>
      <c r="D1179">
        <f>SUMPRODUCT(MID(0&amp;feed!D914,LARGE(INDEX(ISNUMBER(--MID(feed!D914,ROW($1:$19),1))*
ROW($1:$19),0),ROW($1:$19))+1,1)*10^ROW($1:$19)/10)</f>
        <v>5</v>
      </c>
      <c r="E1179">
        <f>SUMPRODUCT(MID(0&amp;feed!E914,LARGE(INDEX(ISNUMBER(--MID(feed!E914,ROW($1:$19),1))*
ROW($1:$19),0),ROW($1:$19))+1,1)*10^ROW($1:$19)/10)</f>
        <v>0</v>
      </c>
      <c r="F1179" t="str">
        <f>feed!F914</f>
        <v>First World War surplus</v>
      </c>
      <c r="G1179" t="str">
        <f>feed!G914</f>
        <v>Normal</v>
      </c>
      <c r="H1179">
        <f>SUMPRODUCT(MID(0&amp;feed!H914,LARGE(INDEX(ISNUMBER(--MID(feed!H914,ROW($1:$19),1))*
ROW($1:$19),0),ROW($1:$19))+1,1)*10^ROW($1:$19)/10)</f>
        <v>0</v>
      </c>
      <c r="I1179" t="str">
        <f>feed!I914</f>
        <v>Undisciplined Rabble</v>
      </c>
      <c r="J1179">
        <f>SUMPRODUCT(MID(0&amp;feed!J914,LARGE(INDEX(ISNUMBER(--MID(feed!J914,ROW($1:$19),1))*
ROW($1:$19),0),ROW($1:$19))+1,1)*10^ROW($1:$19)/10)</f>
        <v>4</v>
      </c>
      <c r="K1179">
        <f>SUMPRODUCT(MID(0&amp;feed!K914,LARGE(INDEX(ISNUMBER(--MID(feed!K914,ROW($1:$19),1))*
ROW($1:$19),0),ROW($1:$19))+1,1)*10^ROW($1:$19)/10)</f>
        <v>7</v>
      </c>
      <c r="L1179">
        <f>SUMPRODUCT(MID(0&amp;feed!L914,LARGE(INDEX(ISNUMBER(--MID(feed!L914,ROW($1:$19),1))*
ROW($1:$19),0),ROW($1:$19))+1,1)*10^ROW($1:$19)/10)</f>
        <v>2</v>
      </c>
      <c r="M1179" t="str">
        <f>feed!M914</f>
        <v>Mixed Economy</v>
      </c>
      <c r="N1179">
        <f>SUMPRODUCT(MID(0&amp;feed!N914,LARGE(INDEX(ISNUMBER(--MID(feed!N914,ROW($1:$5),1))*
ROW($1:$5),0),ROW($1:$5))+1,1)*10^ROW($1:$5)/10)</f>
        <v>435</v>
      </c>
      <c r="O1179">
        <f>SUMPRODUCT(MID(0&amp;feed!O914,LARGE(INDEX(ISNUMBER(--MID(feed!O914,ROW($1:$5),1))*
ROW($1:$5),0),ROW($1:$5))+1,1)*10^ROW($1:$5)/10)</f>
        <v>5303</v>
      </c>
      <c r="P1179" t="str">
        <f>feed!P914</f>
        <v>Untapped</v>
      </c>
      <c r="Q1179">
        <f>IF(P1179=0,40, IF(P1179="Depleted",0, IF(P1179="Near Depletion",10, IF(P1179="Plentiful",70, IF(P1179="Untapped",90,"Error")))))</f>
        <v>90</v>
      </c>
      <c r="R1179" t="str">
        <f>feed!Q914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feed!R914</f>
        <v>Arabia</v>
      </c>
      <c r="U1179" t="str">
        <f>feed!S914</f>
        <v>Neutral</v>
      </c>
      <c r="V1179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3616</v>
      </c>
      <c r="W1179" t="str">
        <f>feed!U914</f>
        <v>http://blocgame.com/stats.php?id=59629</v>
      </c>
      <c r="X1179" s="4">
        <f>SUMPRODUCT(MID(0&amp;feed!V914,LARGE(INDEX(ISNUMBER(--MID(feed!V914,ROW($1:$5),1))*
ROW($1:$5),0),ROW($1:$5))+1,1)*10^ROW($1:$5)/10)</f>
        <v>0</v>
      </c>
      <c r="Y1179">
        <f>feed!W914</f>
        <v>0</v>
      </c>
      <c r="Z1179" s="4">
        <f>V1179-H1179*750-K1179*375-L1179*375</f>
        <v>241</v>
      </c>
      <c r="AA1179" s="8">
        <f>V1179/N1179</f>
        <v>8.312643678160919</v>
      </c>
      <c r="AB1179" s="4">
        <f>N1179/6</f>
        <v>72.5</v>
      </c>
      <c r="AC1179" s="4">
        <f>V1179/6</f>
        <v>602.66666666666663</v>
      </c>
    </row>
    <row r="1180" spans="1:29" hidden="1" x14ac:dyDescent="0.25">
      <c r="A1180" t="str">
        <f>feed!A579</f>
        <v>Yidi Gao</v>
      </c>
      <c r="B1180" t="str">
        <f>feed!B579</f>
        <v>Clayton Gao</v>
      </c>
      <c r="C1180">
        <f>feed!C579</f>
        <v>0</v>
      </c>
      <c r="D1180">
        <f>SUMPRODUCT(MID(0&amp;feed!D579,LARGE(INDEX(ISNUMBER(--MID(feed!D579,ROW($1:$19),1))*
ROW($1:$19),0),ROW($1:$19))+1,1)*10^ROW($1:$19)/10)</f>
        <v>5</v>
      </c>
      <c r="E1180">
        <f>SUMPRODUCT(MID(0&amp;feed!E579,LARGE(INDEX(ISNUMBER(--MID(feed!E579,ROW($1:$19),1))*
ROW($1:$19),0),ROW($1:$19))+1,1)*10^ROW($1:$19)/10)</f>
        <v>0</v>
      </c>
      <c r="F1180" t="str">
        <f>feed!F579</f>
        <v>First World War surplus</v>
      </c>
      <c r="G1180" t="str">
        <f>feed!G579</f>
        <v>Questionable</v>
      </c>
      <c r="H1180">
        <f>SUMPRODUCT(MID(0&amp;feed!H579,LARGE(INDEX(ISNUMBER(--MID(feed!H579,ROW($1:$19),1))*
ROW($1:$19),0),ROW($1:$19))+1,1)*10^ROW($1:$19)/10)</f>
        <v>0</v>
      </c>
      <c r="I1180" t="str">
        <f>feed!I579</f>
        <v>Poor</v>
      </c>
      <c r="J1180">
        <f>SUMPRODUCT(MID(0&amp;feed!J579,LARGE(INDEX(ISNUMBER(--MID(feed!J579,ROW($1:$19),1))*
ROW($1:$19),0),ROW($1:$19))+1,1)*10^ROW($1:$19)/10)</f>
        <v>4</v>
      </c>
      <c r="K1180">
        <f>SUMPRODUCT(MID(0&amp;feed!K579,LARGE(INDEX(ISNUMBER(--MID(feed!K579,ROW($1:$19),1))*
ROW($1:$19),0),ROW($1:$19))+1,1)*10^ROW($1:$19)/10)</f>
        <v>0</v>
      </c>
      <c r="L1180">
        <f>SUMPRODUCT(MID(0&amp;feed!L579,LARGE(INDEX(ISNUMBER(--MID(feed!L579,ROW($1:$19),1))*
ROW($1:$19),0),ROW($1:$19))+1,1)*10^ROW($1:$19)/10)</f>
        <v>0</v>
      </c>
      <c r="M1180" t="str">
        <f>feed!M579</f>
        <v>Mixed Economy</v>
      </c>
      <c r="N1180">
        <f>SUMPRODUCT(MID(0&amp;feed!N579,LARGE(INDEX(ISNUMBER(--MID(feed!N579,ROW($1:$5),1))*
ROW($1:$5),0),ROW($1:$5))+1,1)*10^ROW($1:$5)/10)</f>
        <v>1048</v>
      </c>
      <c r="O1180">
        <f>SUMPRODUCT(MID(0&amp;feed!O579,LARGE(INDEX(ISNUMBER(--MID(feed!O579,ROW($1:$5),1))*
ROW($1:$5),0),ROW($1:$5))+1,1)*10^ROW($1:$5)/10)</f>
        <v>0</v>
      </c>
      <c r="P1180" t="str">
        <f>feed!P579</f>
        <v>Untapped</v>
      </c>
      <c r="Q1180">
        <f>IF(P1180=0,40, IF(P1180="Depleted",0, IF(P1180="Near Depletion",10, IF(P1180="Plentiful",70, IF(P1180="Untapped",90,"Error")))))</f>
        <v>90</v>
      </c>
      <c r="R1180" t="str">
        <f>feed!Q579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feed!R579</f>
        <v>China</v>
      </c>
      <c r="U1180" t="str">
        <f>feed!S579</f>
        <v>Neutral</v>
      </c>
      <c r="V118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4339</v>
      </c>
      <c r="W1180" t="str">
        <f>feed!U579</f>
        <v>http://blocgame.com/stats.php?id=64426</v>
      </c>
      <c r="X1180" s="4">
        <f>SUMPRODUCT(MID(0&amp;feed!V579,LARGE(INDEX(ISNUMBER(--MID(feed!V579,ROW($1:$5),1))*
ROW($1:$5),0),ROW($1:$5))+1,1)*10^ROW($1:$5)/10)</f>
        <v>0</v>
      </c>
      <c r="Y1180">
        <f>feed!W579</f>
        <v>0</v>
      </c>
      <c r="Z1180" s="4">
        <f>V1180-H1180*750-K1180*375-L1180*375</f>
        <v>4339</v>
      </c>
      <c r="AA1180" s="8">
        <f>V1180/N1180</f>
        <v>4.1402671755725189</v>
      </c>
      <c r="AB1180" s="4">
        <f>N1180/6</f>
        <v>174.66666666666666</v>
      </c>
      <c r="AC1180" s="4">
        <f>V1180/6</f>
        <v>723.16666666666663</v>
      </c>
    </row>
    <row r="1181" spans="1:29" hidden="1" x14ac:dyDescent="0.25">
      <c r="A1181" t="str">
        <f>feed!A1116</f>
        <v>Firestar</v>
      </c>
      <c r="B1181" t="str">
        <f>feed!B1116</f>
        <v>koll1987</v>
      </c>
      <c r="C1181">
        <f>feed!C1116</f>
        <v>0</v>
      </c>
      <c r="D1181">
        <f>SUMPRODUCT(MID(0&amp;feed!D1116,LARGE(INDEX(ISNUMBER(--MID(feed!D1116,ROW($1:$19),1))*
ROW($1:$19),0),ROW($1:$19))+1,1)*10^ROW($1:$19)/10)</f>
        <v>5</v>
      </c>
      <c r="E1181">
        <f>SUMPRODUCT(MID(0&amp;feed!E1116,LARGE(INDEX(ISNUMBER(--MID(feed!E1116,ROW($1:$19),1))*
ROW($1:$19),0),ROW($1:$19))+1,1)*10^ROW($1:$19)/10)</f>
        <v>0</v>
      </c>
      <c r="F1181" t="str">
        <f>feed!F1116</f>
        <v>Finest of the 19th century</v>
      </c>
      <c r="G1181" t="str">
        <f>feed!G1116</f>
        <v>Good</v>
      </c>
      <c r="H1181">
        <f>SUMPRODUCT(MID(0&amp;feed!H1116,LARGE(INDEX(ISNUMBER(--MID(feed!H1116,ROW($1:$19),1))*
ROW($1:$19),0),ROW($1:$19))+1,1)*10^ROW($1:$19)/10)</f>
        <v>0</v>
      </c>
      <c r="I1181" t="str">
        <f>feed!I1116</f>
        <v>Good</v>
      </c>
      <c r="J1181">
        <f>SUMPRODUCT(MID(0&amp;feed!J1116,LARGE(INDEX(ISNUMBER(--MID(feed!J1116,ROW($1:$19),1))*
ROW($1:$19),0),ROW($1:$19))+1,1)*10^ROW($1:$19)/10)</f>
        <v>4</v>
      </c>
      <c r="K1181">
        <f>SUMPRODUCT(MID(0&amp;feed!K1116,LARGE(INDEX(ISNUMBER(--MID(feed!K1116,ROW($1:$19),1))*
ROW($1:$19),0),ROW($1:$19))+1,1)*10^ROW($1:$19)/10)</f>
        <v>1</v>
      </c>
      <c r="L1181">
        <f>SUMPRODUCT(MID(0&amp;feed!L1116,LARGE(INDEX(ISNUMBER(--MID(feed!L1116,ROW($1:$19),1))*
ROW($1:$19),0),ROW($1:$19))+1,1)*10^ROW($1:$19)/10)</f>
        <v>1</v>
      </c>
      <c r="M1181" t="str">
        <f>feed!M1116</f>
        <v>Mixed Economy</v>
      </c>
      <c r="N1181">
        <f>SUMPRODUCT(MID(0&amp;feed!N1116,LARGE(INDEX(ISNUMBER(--MID(feed!N1116,ROW($1:$5),1))*
ROW($1:$5),0),ROW($1:$5))+1,1)*10^ROW($1:$5)/10)</f>
        <v>314</v>
      </c>
      <c r="O1181">
        <f>SUMPRODUCT(MID(0&amp;feed!O1116,LARGE(INDEX(ISNUMBER(--MID(feed!O1116,ROW($1:$5),1))*
ROW($1:$5),0),ROW($1:$5))+1,1)*10^ROW($1:$5)/10)</f>
        <v>1</v>
      </c>
      <c r="P1181" t="str">
        <f>feed!P1116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feed!Q1116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feed!R1116</f>
        <v>East Indies</v>
      </c>
      <c r="U1181" t="str">
        <f>feed!S1116</f>
        <v>Neutral</v>
      </c>
      <c r="V1181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518</v>
      </c>
      <c r="W1181" t="str">
        <f>feed!U1116</f>
        <v>http://blocgame.com/stats.php?id=64695</v>
      </c>
      <c r="X1181" s="4">
        <f>SUMPRODUCT(MID(0&amp;feed!V1116,LARGE(INDEX(ISNUMBER(--MID(feed!V1116,ROW($1:$5),1))*
ROW($1:$5),0),ROW($1:$5))+1,1)*10^ROW($1:$5)/10)</f>
        <v>0</v>
      </c>
      <c r="Y1181">
        <f>feed!W1116</f>
        <v>0</v>
      </c>
      <c r="Z1181" s="4">
        <f>V1181-H1181*750-K1181*375-L1181*375</f>
        <v>-232</v>
      </c>
      <c r="AA1181" s="8">
        <f>V1181/N1181</f>
        <v>1.6496815286624205</v>
      </c>
      <c r="AB1181" s="4">
        <f>N1181/6</f>
        <v>52.333333333333336</v>
      </c>
      <c r="AC1181" s="4">
        <f>V1181/6</f>
        <v>86.333333333333329</v>
      </c>
    </row>
    <row r="1182" spans="1:29" hidden="1" x14ac:dyDescent="0.25">
      <c r="A1182" t="str">
        <f>feed!A1166</f>
        <v>aqu</v>
      </c>
      <c r="B1182" t="str">
        <f>feed!B1166</f>
        <v>aqubest</v>
      </c>
      <c r="C1182">
        <f>feed!C1166</f>
        <v>0</v>
      </c>
      <c r="D1182">
        <f>SUMPRODUCT(MID(0&amp;feed!D1166,LARGE(INDEX(ISNUMBER(--MID(feed!D1166,ROW($1:$19),1))*
ROW($1:$19),0),ROW($1:$19))+1,1)*10^ROW($1:$19)/10)</f>
        <v>20</v>
      </c>
      <c r="E1182">
        <f>SUMPRODUCT(MID(0&amp;feed!E1166,LARGE(INDEX(ISNUMBER(--MID(feed!E1166,ROW($1:$19),1))*
ROW($1:$19),0),ROW($1:$19))+1,1)*10^ROW($1:$19)/10)</f>
        <v>0</v>
      </c>
      <c r="F1182" t="str">
        <f>feed!F1166</f>
        <v>Finest of the 19th century</v>
      </c>
      <c r="G1182" t="str">
        <f>feed!G1166</f>
        <v>Normal</v>
      </c>
      <c r="H1182">
        <f>SUMPRODUCT(MID(0&amp;feed!H1166,LARGE(INDEX(ISNUMBER(--MID(feed!H1166,ROW($1:$19),1))*
ROW($1:$19),0),ROW($1:$19))+1,1)*10^ROW($1:$19)/10)</f>
        <v>0</v>
      </c>
      <c r="I1182" t="str">
        <f>feed!I1166</f>
        <v>Standard</v>
      </c>
      <c r="J1182">
        <f>SUMPRODUCT(MID(0&amp;feed!J1166,LARGE(INDEX(ISNUMBER(--MID(feed!J1166,ROW($1:$19),1))*
ROW($1:$19),0),ROW($1:$19))+1,1)*10^ROW($1:$19)/10)</f>
        <v>3</v>
      </c>
      <c r="K1182">
        <f>SUMPRODUCT(MID(0&amp;feed!K1166,LARGE(INDEX(ISNUMBER(--MID(feed!K1166,ROW($1:$19),1))*
ROW($1:$19),0),ROW($1:$19))+1,1)*10^ROW($1:$19)/10)</f>
        <v>2</v>
      </c>
      <c r="L1182">
        <f>SUMPRODUCT(MID(0&amp;feed!L1166,LARGE(INDEX(ISNUMBER(--MID(feed!L1166,ROW($1:$19),1))*
ROW($1:$19),0),ROW($1:$19))+1,1)*10^ROW($1:$19)/10)</f>
        <v>0</v>
      </c>
      <c r="M1182" t="str">
        <f>feed!M1166</f>
        <v>Central Planning</v>
      </c>
      <c r="N1182">
        <f>SUMPRODUCT(MID(0&amp;feed!N1166,LARGE(INDEX(ISNUMBER(--MID(feed!N1166,ROW($1:$5),1))*
ROW($1:$5),0),ROW($1:$5))+1,1)*10^ROW($1:$5)/10)</f>
        <v>305</v>
      </c>
      <c r="O1182">
        <f>SUMPRODUCT(MID(0&amp;feed!O1166,LARGE(INDEX(ISNUMBER(--MID(feed!O1166,ROW($1:$5),1))*
ROW($1:$5),0),ROW($1:$5))+1,1)*10^ROW($1:$5)/10)</f>
        <v>0</v>
      </c>
      <c r="P1182" t="str">
        <f>feed!P1166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feed!Q1166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feed!R1166</f>
        <v>Pacific Rim</v>
      </c>
      <c r="U1182" t="str">
        <f>feed!S1166</f>
        <v>Neutral</v>
      </c>
      <c r="V1182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82" t="str">
        <f>feed!U1166</f>
        <v>http://blocgame.com/stats.php?id=65733</v>
      </c>
      <c r="X1182" s="4">
        <f>SUMPRODUCT(MID(0&amp;feed!V1166,LARGE(INDEX(ISNUMBER(--MID(feed!V1166,ROW($1:$5),1))*
ROW($1:$5),0),ROW($1:$5))+1,1)*10^ROW($1:$5)/10)</f>
        <v>0</v>
      </c>
      <c r="Y1182">
        <f>feed!W1166</f>
        <v>0</v>
      </c>
      <c r="Z1182" s="4">
        <f>V1182-H1182*750-K1182*375-L1182*375</f>
        <v>19250</v>
      </c>
      <c r="AA1182" s="8">
        <f>V1182/N1182</f>
        <v>65.573770491803273</v>
      </c>
      <c r="AB1182" s="4">
        <f>N1182/6</f>
        <v>50.833333333333336</v>
      </c>
      <c r="AC1182" s="4">
        <f>V1182/6</f>
        <v>3333.3333333333335</v>
      </c>
    </row>
    <row r="1183" spans="1:29" hidden="1" x14ac:dyDescent="0.25">
      <c r="A1183" t="str">
        <f>feed!A1167</f>
        <v>Ludros</v>
      </c>
      <c r="B1183" t="str">
        <f>feed!B1167</f>
        <v>NickGreen</v>
      </c>
      <c r="C1183">
        <f>feed!C1167</f>
        <v>0</v>
      </c>
      <c r="D1183">
        <f>SUMPRODUCT(MID(0&amp;feed!D1167,LARGE(INDEX(ISNUMBER(--MID(feed!D1167,ROW($1:$19),1))*
ROW($1:$19),0),ROW($1:$19))+1,1)*10^ROW($1:$19)/10)</f>
        <v>20</v>
      </c>
      <c r="E1183">
        <f>SUMPRODUCT(MID(0&amp;feed!E1167,LARGE(INDEX(ISNUMBER(--MID(feed!E1167,ROW($1:$19),1))*
ROW($1:$19),0),ROW($1:$19))+1,1)*10^ROW($1:$19)/10)</f>
        <v>0</v>
      </c>
      <c r="F1183" t="str">
        <f>feed!F1167</f>
        <v>Finest of the 19th century</v>
      </c>
      <c r="G1183" t="str">
        <f>feed!G1167</f>
        <v>Normal</v>
      </c>
      <c r="H1183">
        <f>SUMPRODUCT(MID(0&amp;feed!H1167,LARGE(INDEX(ISNUMBER(--MID(feed!H1167,ROW($1:$19),1))*
ROW($1:$19),0),ROW($1:$19))+1,1)*10^ROW($1:$19)/10)</f>
        <v>0</v>
      </c>
      <c r="I1183" t="str">
        <f>feed!I1167</f>
        <v>Standard</v>
      </c>
      <c r="J1183">
        <f>SUMPRODUCT(MID(0&amp;feed!J1167,LARGE(INDEX(ISNUMBER(--MID(feed!J1167,ROW($1:$19),1))*
ROW($1:$19),0),ROW($1:$19))+1,1)*10^ROW($1:$19)/10)</f>
        <v>3</v>
      </c>
      <c r="K1183">
        <f>SUMPRODUCT(MID(0&amp;feed!K1167,LARGE(INDEX(ISNUMBER(--MID(feed!K1167,ROW($1:$19),1))*
ROW($1:$19),0),ROW($1:$19))+1,1)*10^ROW($1:$19)/10)</f>
        <v>2</v>
      </c>
      <c r="L1183">
        <f>SUMPRODUCT(MID(0&amp;feed!L1167,LARGE(INDEX(ISNUMBER(--MID(feed!L1167,ROW($1:$19),1))*
ROW($1:$19),0),ROW($1:$19))+1,1)*10^ROW($1:$19)/10)</f>
        <v>0</v>
      </c>
      <c r="M1183" t="str">
        <f>feed!M1167</f>
        <v>Mixed Economy</v>
      </c>
      <c r="N1183">
        <f>SUMPRODUCT(MID(0&amp;feed!N1167,LARGE(INDEX(ISNUMBER(--MID(feed!N1167,ROW($1:$5),1))*
ROW($1:$5),0),ROW($1:$5))+1,1)*10^ROW($1:$5)/10)</f>
        <v>305</v>
      </c>
      <c r="O1183">
        <f>SUMPRODUCT(MID(0&amp;feed!O1167,LARGE(INDEX(ISNUMBER(--MID(feed!O1167,ROW($1:$5),1))*
ROW($1:$5),0),ROW($1:$5))+1,1)*10^ROW($1:$5)/10)</f>
        <v>0</v>
      </c>
      <c r="P1183" t="str">
        <f>feed!P1167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feed!Q1167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feed!R1167</f>
        <v>Arabia</v>
      </c>
      <c r="U1183" t="str">
        <f>feed!S1167</f>
        <v>Neutral</v>
      </c>
      <c r="V1183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83" t="str">
        <f>feed!U1167</f>
        <v>http://blocgame.com/stats.php?id=65735</v>
      </c>
      <c r="X1183" s="4">
        <f>SUMPRODUCT(MID(0&amp;feed!V1167,LARGE(INDEX(ISNUMBER(--MID(feed!V1167,ROW($1:$5),1))*
ROW($1:$5),0),ROW($1:$5))+1,1)*10^ROW($1:$5)/10)</f>
        <v>0</v>
      </c>
      <c r="Y1183">
        <f>feed!W1167</f>
        <v>0</v>
      </c>
      <c r="Z1183" s="4">
        <f>V1183-H1183*750-K1183*375-L1183*375</f>
        <v>19250</v>
      </c>
      <c r="AA1183" s="8">
        <f>V1183/N1183</f>
        <v>65.573770491803273</v>
      </c>
      <c r="AB1183" s="4">
        <f>N1183/6</f>
        <v>50.833333333333336</v>
      </c>
      <c r="AC1183" s="4">
        <f>V1183/6</f>
        <v>3333.3333333333335</v>
      </c>
    </row>
    <row r="1184" spans="1:29" hidden="1" x14ac:dyDescent="0.25">
      <c r="A1184" t="str">
        <f>feed!A1156</f>
        <v>Ark-a-znoi</v>
      </c>
      <c r="B1184" t="str">
        <f>feed!B1156</f>
        <v>Darkagma</v>
      </c>
      <c r="C1184" t="str">
        <f>feed!C1156</f>
        <v>USRGC</v>
      </c>
      <c r="D1184">
        <f>SUMPRODUCT(MID(0&amp;feed!D1156,LARGE(INDEX(ISNUMBER(--MID(feed!D1156,ROW($1:$19),1))*
ROW($1:$19),0),ROW($1:$19))+1,1)*10^ROW($1:$19)/10)</f>
        <v>20</v>
      </c>
      <c r="E1184">
        <f>SUMPRODUCT(MID(0&amp;feed!E1156,LARGE(INDEX(ISNUMBER(--MID(feed!E1156,ROW($1:$19),1))*
ROW($1:$19),0),ROW($1:$19))+1,1)*10^ROW($1:$19)/10)</f>
        <v>0</v>
      </c>
      <c r="F1184" t="str">
        <f>feed!F1156</f>
        <v>Finest of the 19th century</v>
      </c>
      <c r="G1184" t="str">
        <f>feed!G1156</f>
        <v>Normal</v>
      </c>
      <c r="H1184">
        <f>SUMPRODUCT(MID(0&amp;feed!H1156,LARGE(INDEX(ISNUMBER(--MID(feed!H1156,ROW($1:$19),1))*
ROW($1:$19),0),ROW($1:$19))+1,1)*10^ROW($1:$19)/10)</f>
        <v>0</v>
      </c>
      <c r="I1184" t="str">
        <f>feed!I1156</f>
        <v>Standard</v>
      </c>
      <c r="J1184">
        <f>SUMPRODUCT(MID(0&amp;feed!J1156,LARGE(INDEX(ISNUMBER(--MID(feed!J1156,ROW($1:$19),1))*
ROW($1:$19),0),ROW($1:$19))+1,1)*10^ROW($1:$19)/10)</f>
        <v>3</v>
      </c>
      <c r="K1184">
        <f>SUMPRODUCT(MID(0&amp;feed!K1156,LARGE(INDEX(ISNUMBER(--MID(feed!K1156,ROW($1:$19),1))*
ROW($1:$19),0),ROW($1:$19))+1,1)*10^ROW($1:$19)/10)</f>
        <v>3</v>
      </c>
      <c r="L1184">
        <f>SUMPRODUCT(MID(0&amp;feed!L1156,LARGE(INDEX(ISNUMBER(--MID(feed!L1156,ROW($1:$19),1))*
ROW($1:$19),0),ROW($1:$19))+1,1)*10^ROW($1:$19)/10)</f>
        <v>0</v>
      </c>
      <c r="M1184" t="str">
        <f>feed!M1156</f>
        <v>Mixed Economy</v>
      </c>
      <c r="N1184">
        <f>SUMPRODUCT(MID(0&amp;feed!N1156,LARGE(INDEX(ISNUMBER(--MID(feed!N1156,ROW($1:$5),1))*
ROW($1:$5),0),ROW($1:$5))+1,1)*10^ROW($1:$5)/10)</f>
        <v>306</v>
      </c>
      <c r="O1184">
        <f>SUMPRODUCT(MID(0&amp;feed!O1156,LARGE(INDEX(ISNUMBER(--MID(feed!O1156,ROW($1:$5),1))*
ROW($1:$5),0),ROW($1:$5))+1,1)*10^ROW($1:$5)/10)</f>
        <v>378</v>
      </c>
      <c r="P1184" t="str">
        <f>feed!P1156</f>
        <v>Plentiful</v>
      </c>
      <c r="Q1184">
        <f>IF(P1184=0,40, IF(P1184="Depleted",0, IF(P1184="Near Depletion",10, IF(P1184="Plentiful",70, IF(P1184="Untapped",90,"Error")))))</f>
        <v>70</v>
      </c>
      <c r="R1184" t="str">
        <f>feed!Q1156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feed!R1156</f>
        <v>Southern Cone</v>
      </c>
      <c r="U1184" t="str">
        <f>feed!S1156</f>
        <v>Neutral</v>
      </c>
      <c r="V1184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19602</v>
      </c>
      <c r="W1184" t="str">
        <f>feed!U1156</f>
        <v>http://blocgame.com/stats.php?id=65672</v>
      </c>
      <c r="X1184" s="4">
        <f>SUMPRODUCT(MID(0&amp;feed!V1156,LARGE(INDEX(ISNUMBER(--MID(feed!V1156,ROW($1:$5),1))*
ROW($1:$5),0),ROW($1:$5))+1,1)*10^ROW($1:$5)/10)</f>
        <v>0</v>
      </c>
      <c r="Y1184">
        <f>feed!W1156</f>
        <v>0</v>
      </c>
      <c r="Z1184" s="4">
        <f>V1184-H1184*750-K1184*375-L1184*375</f>
        <v>18477</v>
      </c>
      <c r="AA1184" s="8">
        <f>V1184/N1184</f>
        <v>64.058823529411768</v>
      </c>
      <c r="AB1184" s="4">
        <f>N1184/6</f>
        <v>51</v>
      </c>
      <c r="AC1184" s="4">
        <f>V1184/6</f>
        <v>3267</v>
      </c>
    </row>
    <row r="1185" spans="1:29" hidden="1" x14ac:dyDescent="0.25">
      <c r="A1185" t="str">
        <f>feed!A1089</f>
        <v>Dacovia</v>
      </c>
      <c r="B1185" t="str">
        <f>feed!B1089</f>
        <v>LightWalker</v>
      </c>
      <c r="C1185">
        <f>feed!C1089</f>
        <v>0</v>
      </c>
      <c r="D1185">
        <f>SUMPRODUCT(MID(0&amp;feed!D1089,LARGE(INDEX(ISNUMBER(--MID(feed!D1089,ROW($1:$19),1))*
ROW($1:$19),0),ROW($1:$19))+1,1)*10^ROW($1:$19)/10)</f>
        <v>18</v>
      </c>
      <c r="E1185">
        <f>SUMPRODUCT(MID(0&amp;feed!E1089,LARGE(INDEX(ISNUMBER(--MID(feed!E1089,ROW($1:$19),1))*
ROW($1:$19),0),ROW($1:$19))+1,1)*10^ROW($1:$19)/10)</f>
        <v>0</v>
      </c>
      <c r="F1185" t="str">
        <f>feed!F1089</f>
        <v>Finest of the 19th century</v>
      </c>
      <c r="G1185" t="str">
        <f>feed!G1089</f>
        <v>Good</v>
      </c>
      <c r="H1185">
        <f>SUMPRODUCT(MID(0&amp;feed!H1089,LARGE(INDEX(ISNUMBER(--MID(feed!H1089,ROW($1:$19),1))*
ROW($1:$19),0),ROW($1:$19))+1,1)*10^ROW($1:$19)/10)</f>
        <v>0</v>
      </c>
      <c r="I1185" t="str">
        <f>feed!I1089</f>
        <v>Standard</v>
      </c>
      <c r="J1185">
        <f>SUMPRODUCT(MID(0&amp;feed!J1089,LARGE(INDEX(ISNUMBER(--MID(feed!J1089,ROW($1:$19),1))*
ROW($1:$19),0),ROW($1:$19))+1,1)*10^ROW($1:$19)/10)</f>
        <v>3</v>
      </c>
      <c r="K1185">
        <f>SUMPRODUCT(MID(0&amp;feed!K1089,LARGE(INDEX(ISNUMBER(--MID(feed!K1089,ROW($1:$19),1))*
ROW($1:$19),0),ROW($1:$19))+1,1)*10^ROW($1:$19)/10)</f>
        <v>2</v>
      </c>
      <c r="L1185">
        <f>SUMPRODUCT(MID(0&amp;feed!L1089,LARGE(INDEX(ISNUMBER(--MID(feed!L1089,ROW($1:$19),1))*
ROW($1:$19),0),ROW($1:$19))+1,1)*10^ROW($1:$19)/10)</f>
        <v>2</v>
      </c>
      <c r="M1185" t="str">
        <f>feed!M1089</f>
        <v>Central Planning</v>
      </c>
      <c r="N1185">
        <f>SUMPRODUCT(MID(0&amp;feed!N1089,LARGE(INDEX(ISNUMBER(--MID(feed!N1089,ROW($1:$5),1))*
ROW($1:$5),0),ROW($1:$5))+1,1)*10^ROW($1:$5)/10)</f>
        <v>321</v>
      </c>
      <c r="O1185">
        <f>SUMPRODUCT(MID(0&amp;feed!O1089,LARGE(INDEX(ISNUMBER(--MID(feed!O1089,ROW($1:$5),1))*
ROW($1:$5),0),ROW($1:$5))+1,1)*10^ROW($1:$5)/10)</f>
        <v>91</v>
      </c>
      <c r="P1185" t="str">
        <f>feed!P1089</f>
        <v>Untapped</v>
      </c>
      <c r="Q1185">
        <f>IF(P1185=0,40, IF(P1185="Depleted",0, IF(P1185="Near Depletion",10, IF(P1185="Plentiful",70, IF(P1185="Untapped",90,"Error")))))</f>
        <v>90</v>
      </c>
      <c r="R1185" t="str">
        <f>feed!Q1089</f>
        <v>Meagre</v>
      </c>
      <c r="S1185">
        <f>IF(R1185="None",0, IF(R1185="Meagre",1.5, IF(R1185="Small",3, IF(R1185="Mediocre",4.5, IF(R1185="Somewhat Large",6, IF(R1185="Large",7.5, IF(R1185="Powerful",9, IF(R1185="Very Powerful",10,"Error"))))))))</f>
        <v>1.5</v>
      </c>
      <c r="T1185" t="str">
        <f>feed!R1089</f>
        <v>Mesoamerica</v>
      </c>
      <c r="U1185" t="str">
        <f>feed!S1089</f>
        <v>Soviet Union</v>
      </c>
      <c r="V1185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185" t="str">
        <f>feed!U1089</f>
        <v>http://blocgame.com/stats.php?id=65680</v>
      </c>
      <c r="X1185" s="4">
        <f>SUMPRODUCT(MID(0&amp;feed!V1089,LARGE(INDEX(ISNUMBER(--MID(feed!V1089,ROW($1:$5),1))*
ROW($1:$5),0),ROW($1:$5))+1,1)*10^ROW($1:$5)/10)</f>
        <v>0</v>
      </c>
      <c r="Y1185">
        <f>feed!W1089</f>
        <v>0</v>
      </c>
      <c r="Z1185" s="4">
        <f>V1185-H1185*750-K1185*375-L1185*375</f>
        <v>18500</v>
      </c>
      <c r="AA1185" s="8">
        <f>V1185/N1185</f>
        <v>62.305295950155767</v>
      </c>
      <c r="AB1185" s="4">
        <f>N1185/6</f>
        <v>53.5</v>
      </c>
      <c r="AC1185" s="4">
        <f>V1185/6</f>
        <v>3333.3333333333335</v>
      </c>
    </row>
    <row r="1186" spans="1:29" hidden="1" x14ac:dyDescent="0.25">
      <c r="A1186" t="str">
        <f>feed!A1068</f>
        <v>Aceh</v>
      </c>
      <c r="B1186" t="str">
        <f>feed!B1068</f>
        <v>Zeb El-Aziz</v>
      </c>
      <c r="C1186">
        <f>feed!C1068</f>
        <v>0</v>
      </c>
      <c r="D1186">
        <f>SUMPRODUCT(MID(0&amp;feed!D1068,LARGE(INDEX(ISNUMBER(--MID(feed!D1068,ROW($1:$19),1))*
ROW($1:$19),0),ROW($1:$19))+1,1)*10^ROW($1:$19)/10)</f>
        <v>20</v>
      </c>
      <c r="E1186">
        <f>SUMPRODUCT(MID(0&amp;feed!E1068,LARGE(INDEX(ISNUMBER(--MID(feed!E1068,ROW($1:$19),1))*
ROW($1:$19),0),ROW($1:$19))+1,1)*10^ROW($1:$19)/10)</f>
        <v>0</v>
      </c>
      <c r="F1186" t="str">
        <f>feed!F1068</f>
        <v>Finest of the 19th century</v>
      </c>
      <c r="G1186" t="str">
        <f>feed!G1068</f>
        <v>Nice</v>
      </c>
      <c r="H1186">
        <f>SUMPRODUCT(MID(0&amp;feed!H1068,LARGE(INDEX(ISNUMBER(--MID(feed!H1068,ROW($1:$19),1))*
ROW($1:$19),0),ROW($1:$19))+1,1)*10^ROW($1:$19)/10)</f>
        <v>0</v>
      </c>
      <c r="I1186" t="str">
        <f>feed!I1068</f>
        <v>Standard</v>
      </c>
      <c r="J1186">
        <f>SUMPRODUCT(MID(0&amp;feed!J1068,LARGE(INDEX(ISNUMBER(--MID(feed!J1068,ROW($1:$19),1))*
ROW($1:$19),0),ROW($1:$19))+1,1)*10^ROW($1:$19)/10)</f>
        <v>3</v>
      </c>
      <c r="K1186">
        <f>SUMPRODUCT(MID(0&amp;feed!K1068,LARGE(INDEX(ISNUMBER(--MID(feed!K1068,ROW($1:$19),1))*
ROW($1:$19),0),ROW($1:$19))+1,1)*10^ROW($1:$19)/10)</f>
        <v>3</v>
      </c>
      <c r="L1186">
        <f>SUMPRODUCT(MID(0&amp;feed!L1068,LARGE(INDEX(ISNUMBER(--MID(feed!L1068,ROW($1:$19),1))*
ROW($1:$19),0),ROW($1:$19))+1,1)*10^ROW($1:$19)/10)</f>
        <v>0</v>
      </c>
      <c r="M1186" t="str">
        <f>feed!M1068</f>
        <v>Central Planning</v>
      </c>
      <c r="N1186">
        <f>SUMPRODUCT(MID(0&amp;feed!N1068,LARGE(INDEX(ISNUMBER(--MID(feed!N1068,ROW($1:$5),1))*
ROW($1:$5),0),ROW($1:$5))+1,1)*10^ROW($1:$5)/10)</f>
        <v>330</v>
      </c>
      <c r="O1186">
        <f>SUMPRODUCT(MID(0&amp;feed!O1068,LARGE(INDEX(ISNUMBER(--MID(feed!O1068,ROW($1:$5),1))*
ROW($1:$5),0),ROW($1:$5))+1,1)*10^ROW($1:$5)/10)</f>
        <v>0</v>
      </c>
      <c r="P1186" t="str">
        <f>feed!P1068</f>
        <v>Untapped</v>
      </c>
      <c r="Q1186">
        <f>IF(P1186=0,40, IF(P1186="Depleted",0, IF(P1186="Near Depletion",10, IF(P1186="Plentiful",70, IF(P1186="Untapped",90,"Error")))))</f>
        <v>90</v>
      </c>
      <c r="R1186" t="str">
        <f>feed!Q1068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feed!R1068</f>
        <v>East Indies</v>
      </c>
      <c r="U1186" t="str">
        <f>feed!S1068</f>
        <v>Neutral</v>
      </c>
      <c r="V1186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186" t="str">
        <f>feed!U1068</f>
        <v>http://blocgame.com/stats.php?id=65654</v>
      </c>
      <c r="X1186" s="4">
        <f>SUMPRODUCT(MID(0&amp;feed!V1068,LARGE(INDEX(ISNUMBER(--MID(feed!V1068,ROW($1:$5),1))*
ROW($1:$5),0),ROW($1:$5))+1,1)*10^ROW($1:$5)/10)</f>
        <v>0</v>
      </c>
      <c r="Y1186">
        <f>feed!W1068</f>
        <v>0</v>
      </c>
      <c r="Z1186" s="4">
        <f>V1186-H1186*750-K1186*375-L1186*375</f>
        <v>18875</v>
      </c>
      <c r="AA1186" s="8">
        <f>V1186/N1186</f>
        <v>60.606060606060609</v>
      </c>
      <c r="AB1186" s="4">
        <f>N1186/6</f>
        <v>55</v>
      </c>
      <c r="AC1186" s="4">
        <f>V1186/6</f>
        <v>3333.3333333333335</v>
      </c>
    </row>
    <row r="1187" spans="1:29" hidden="1" x14ac:dyDescent="0.25">
      <c r="A1187" t="str">
        <f>feed!A969</f>
        <v>Siltratei</v>
      </c>
      <c r="B1187" t="str">
        <f>feed!B969</f>
        <v>Gilbun</v>
      </c>
      <c r="C1187" t="str">
        <f>feed!C969</f>
        <v>Socialist Arab Union</v>
      </c>
      <c r="D1187">
        <f>SUMPRODUCT(MID(0&amp;feed!D969,LARGE(INDEX(ISNUMBER(--MID(feed!D969,ROW($1:$19),1))*
ROW($1:$19),0),ROW($1:$19))+1,1)*10^ROW($1:$19)/10)</f>
        <v>27</v>
      </c>
      <c r="E1187">
        <f>SUMPRODUCT(MID(0&amp;feed!E969,LARGE(INDEX(ISNUMBER(--MID(feed!E969,ROW($1:$19),1))*
ROW($1:$19),0),ROW($1:$19))+1,1)*10^ROW($1:$19)/10)</f>
        <v>0</v>
      </c>
      <c r="F1187" t="str">
        <f>feed!F969</f>
        <v>First World War surplus</v>
      </c>
      <c r="G1187" t="str">
        <f>feed!G969</f>
        <v>Good</v>
      </c>
      <c r="H1187">
        <f>SUMPRODUCT(MID(0&amp;feed!H969,LARGE(INDEX(ISNUMBER(--MID(feed!H969,ROW($1:$19),1))*
ROW($1:$19),0),ROW($1:$19))+1,1)*10^ROW($1:$19)/10)</f>
        <v>0</v>
      </c>
      <c r="I1187" t="str">
        <f>feed!I969</f>
        <v>Elite</v>
      </c>
      <c r="J1187">
        <f>SUMPRODUCT(MID(0&amp;feed!J969,LARGE(INDEX(ISNUMBER(--MID(feed!J969,ROW($1:$19),1))*
ROW($1:$19),0),ROW($1:$19))+1,1)*10^ROW($1:$19)/10)</f>
        <v>3</v>
      </c>
      <c r="K1187">
        <f>SUMPRODUCT(MID(0&amp;feed!K969,LARGE(INDEX(ISNUMBER(--MID(feed!K969,ROW($1:$19),1))*
ROW($1:$19),0),ROW($1:$19))+1,1)*10^ROW($1:$19)/10)</f>
        <v>3</v>
      </c>
      <c r="L1187">
        <f>SUMPRODUCT(MID(0&amp;feed!L969,LARGE(INDEX(ISNUMBER(--MID(feed!L969,ROW($1:$19),1))*
ROW($1:$19),0),ROW($1:$19))+1,1)*10^ROW($1:$19)/10)</f>
        <v>2</v>
      </c>
      <c r="M1187" t="str">
        <f>feed!M969</f>
        <v>Central Planning</v>
      </c>
      <c r="N1187">
        <f>SUMPRODUCT(MID(0&amp;feed!N969,LARGE(INDEX(ISNUMBER(--MID(feed!N969,ROW($1:$5),1))*
ROW($1:$5),0),ROW($1:$5))+1,1)*10^ROW($1:$5)/10)</f>
        <v>383</v>
      </c>
      <c r="O1187">
        <f>SUMPRODUCT(MID(0&amp;feed!O969,LARGE(INDEX(ISNUMBER(--MID(feed!O969,ROW($1:$5),1))*
ROW($1:$5),0),ROW($1:$5))+1,1)*10^ROW($1:$5)/10)</f>
        <v>878</v>
      </c>
      <c r="P1187" t="str">
        <f>feed!P969</f>
        <v>Untapped</v>
      </c>
      <c r="Q1187">
        <f>IF(P1187=0,40, IF(P1187="Depleted",0, IF(P1187="Near Depletion",10, IF(P1187="Plentiful",70, IF(P1187="Untapped",90,"Error")))))</f>
        <v>90</v>
      </c>
      <c r="R1187" t="str">
        <f>feed!Q969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feed!R969</f>
        <v>Arabia</v>
      </c>
      <c r="U1187" t="str">
        <f>feed!S969</f>
        <v>Neutral</v>
      </c>
      <c r="V1187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21753</v>
      </c>
      <c r="W1187" t="str">
        <f>feed!U969</f>
        <v>http://blocgame.com/stats.php?id=65678</v>
      </c>
      <c r="X1187" s="4">
        <f>SUMPRODUCT(MID(0&amp;feed!V969,LARGE(INDEX(ISNUMBER(--MID(feed!V969,ROW($1:$5),1))*
ROW($1:$5),0),ROW($1:$5))+1,1)*10^ROW($1:$5)/10)</f>
        <v>0</v>
      </c>
      <c r="Y1187">
        <f>feed!W969</f>
        <v>0</v>
      </c>
      <c r="Z1187" s="4">
        <f>V1187-H1187*750-K1187*375-L1187*375</f>
        <v>19878</v>
      </c>
      <c r="AA1187" s="8">
        <f>V1187/N1187</f>
        <v>56.796344647519582</v>
      </c>
      <c r="AB1187" s="4">
        <f>N1187/6</f>
        <v>63.833333333333336</v>
      </c>
      <c r="AC1187" s="4">
        <f>V1187/6</f>
        <v>3625.5</v>
      </c>
    </row>
    <row r="1188" spans="1:29" hidden="1" x14ac:dyDescent="0.25">
      <c r="A1188" t="str">
        <f>feed!A928</f>
        <v>Al-Ummah</v>
      </c>
      <c r="B1188" t="str">
        <f>feed!B928</f>
        <v>Al-Allah</v>
      </c>
      <c r="C1188" t="str">
        <f>feed!C928</f>
        <v>The Khilafah</v>
      </c>
      <c r="D1188">
        <f>SUMPRODUCT(MID(0&amp;feed!D928,LARGE(INDEX(ISNUMBER(--MID(feed!D928,ROW($1:$19),1))*
ROW($1:$19),0),ROW($1:$19))+1,1)*10^ROW($1:$19)/10)</f>
        <v>38</v>
      </c>
      <c r="E1188">
        <f>SUMPRODUCT(MID(0&amp;feed!E928,LARGE(INDEX(ISNUMBER(--MID(feed!E928,ROW($1:$19),1))*
ROW($1:$19),0),ROW($1:$19))+1,1)*10^ROW($1:$19)/10)</f>
        <v>0</v>
      </c>
      <c r="F1188" t="str">
        <f>feed!F928</f>
        <v>First World War surplus</v>
      </c>
      <c r="G1188" t="str">
        <f>feed!G928</f>
        <v>Gandhi-like</v>
      </c>
      <c r="H1188">
        <f>SUMPRODUCT(MID(0&amp;feed!H928,LARGE(INDEX(ISNUMBER(--MID(feed!H928,ROW($1:$19),1))*
ROW($1:$19),0),ROW($1:$19))+1,1)*10^ROW($1:$19)/10)</f>
        <v>0</v>
      </c>
      <c r="I1188" t="str">
        <f>feed!I928</f>
        <v>Standard</v>
      </c>
      <c r="J1188">
        <f>SUMPRODUCT(MID(0&amp;feed!J928,LARGE(INDEX(ISNUMBER(--MID(feed!J928,ROW($1:$19),1))*
ROW($1:$19),0),ROW($1:$19))+1,1)*10^ROW($1:$19)/10)</f>
        <v>3</v>
      </c>
      <c r="K1188">
        <f>SUMPRODUCT(MID(0&amp;feed!K928,LARGE(INDEX(ISNUMBER(--MID(feed!K928,ROW($1:$19),1))*
ROW($1:$19),0),ROW($1:$19))+1,1)*10^ROW($1:$19)/10)</f>
        <v>4</v>
      </c>
      <c r="L1188">
        <f>SUMPRODUCT(MID(0&amp;feed!L928,LARGE(INDEX(ISNUMBER(--MID(feed!L928,ROW($1:$19),1))*
ROW($1:$19),0),ROW($1:$19))+1,1)*10^ROW($1:$19)/10)</f>
        <v>4</v>
      </c>
      <c r="M1188" t="str">
        <f>feed!M928</f>
        <v>Central Planning</v>
      </c>
      <c r="N1188">
        <f>SUMPRODUCT(MID(0&amp;feed!N928,LARGE(INDEX(ISNUMBER(--MID(feed!N928,ROW($1:$5),1))*
ROW($1:$5),0),ROW($1:$5))+1,1)*10^ROW($1:$5)/10)</f>
        <v>424</v>
      </c>
      <c r="O1188">
        <f>SUMPRODUCT(MID(0&amp;feed!O928,LARGE(INDEX(ISNUMBER(--MID(feed!O928,ROW($1:$5),1))*
ROW($1:$5),0),ROW($1:$5))+1,1)*10^ROW($1:$5)/10)</f>
        <v>2574</v>
      </c>
      <c r="P1188" t="str">
        <f>feed!P928</f>
        <v>Untapped</v>
      </c>
      <c r="Q1188">
        <f>IF(P1188=0,40, IF(P1188="Depleted",0, IF(P1188="Near Depletion",10, IF(P1188="Plentiful",70, IF(P1188="Untapped",90,"Error")))))</f>
        <v>90</v>
      </c>
      <c r="R1188" t="str">
        <f>feed!Q928</f>
        <v>Small</v>
      </c>
      <c r="S1188">
        <f>IF(R1188="None",0, IF(R1188="Meagre",1.5, IF(R1188="Small",3, IF(R1188="Mediocre",4.5, IF(R1188="Somewhat Large",6, IF(R1188="Large",7.5, IF(R1188="Powerful",9, IF(R1188="Very Powerful",10,"Error"))))))))</f>
        <v>3</v>
      </c>
      <c r="T1188" t="str">
        <f>feed!R928</f>
        <v>Mesopotamia</v>
      </c>
      <c r="U1188" t="str">
        <f>feed!S928</f>
        <v>Soviet Union</v>
      </c>
      <c r="V118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1188" t="str">
        <f>feed!U928</f>
        <v>http://blocgame.com/stats.php?id=65404</v>
      </c>
      <c r="X1188" s="4">
        <f>SUMPRODUCT(MID(0&amp;feed!V928,LARGE(INDEX(ISNUMBER(--MID(feed!V928,ROW($1:$5),1))*
ROW($1:$5),0),ROW($1:$5))+1,1)*10^ROW($1:$5)/10)</f>
        <v>0</v>
      </c>
      <c r="Y1188">
        <f>feed!W928</f>
        <v>0</v>
      </c>
      <c r="Z1188" s="4">
        <f>V1188-H1188*750-K1188*375-L1188*375</f>
        <v>17000</v>
      </c>
      <c r="AA1188" s="8">
        <f>V1188/N1188</f>
        <v>47.169811320754718</v>
      </c>
      <c r="AB1188" s="4">
        <f>N1188/6</f>
        <v>70.666666666666671</v>
      </c>
      <c r="AC1188" s="4">
        <f>V1188/6</f>
        <v>3333.3333333333335</v>
      </c>
    </row>
    <row r="1189" spans="1:29" x14ac:dyDescent="0.25">
      <c r="A1189" t="str">
        <f>feed!A990</f>
        <v>hatikuoo</v>
      </c>
      <c r="B1189" t="str">
        <f>feed!B990</f>
        <v>hatikuki</v>
      </c>
      <c r="C1189">
        <f>feed!C990</f>
        <v>0</v>
      </c>
      <c r="D1189">
        <f>SUMPRODUCT(MID(0&amp;feed!D990,LARGE(INDEX(ISNUMBER(--MID(feed!D990,ROW($1:$19),1))*
ROW($1:$19),0),ROW($1:$19))+1,1)*10^ROW($1:$19)/10)</f>
        <v>8</v>
      </c>
      <c r="E1189">
        <f>SUMPRODUCT(MID(0&amp;feed!E990,LARGE(INDEX(ISNUMBER(--MID(feed!E990,ROW($1:$19),1))*
ROW($1:$19),0),ROW($1:$19))+1,1)*10^ROW($1:$19)/10)</f>
        <v>0</v>
      </c>
      <c r="F1189" t="str">
        <f>feed!F990</f>
        <v>Finest of the 19th century</v>
      </c>
      <c r="G1189" t="str">
        <f>feed!G990</f>
        <v>Nice</v>
      </c>
      <c r="H1189">
        <f>SUMPRODUCT(MID(0&amp;feed!H990,LARGE(INDEX(ISNUMBER(--MID(feed!H990,ROW($1:$19),1))*
ROW($1:$19),0),ROW($1:$19))+1,1)*10^ROW($1:$19)/10)</f>
        <v>0</v>
      </c>
      <c r="I1189" t="str">
        <f>feed!I990</f>
        <v>Undisciplined Rabble</v>
      </c>
      <c r="J1189">
        <f>SUMPRODUCT(MID(0&amp;feed!J990,LARGE(INDEX(ISNUMBER(--MID(feed!J990,ROW($1:$19),1))*
ROW($1:$19),0),ROW($1:$19))+1,1)*10^ROW($1:$19)/10)</f>
        <v>24</v>
      </c>
      <c r="K1189">
        <f>SUMPRODUCT(MID(0&amp;feed!K990,LARGE(INDEX(ISNUMBER(--MID(feed!K990,ROW($1:$19),1))*
ROW($1:$19),0),ROW($1:$19))+1,1)*10^ROW($1:$19)/10)</f>
        <v>2</v>
      </c>
      <c r="L1189">
        <f>SUMPRODUCT(MID(0&amp;feed!L990,LARGE(INDEX(ISNUMBER(--MID(feed!L990,ROW($1:$19),1))*
ROW($1:$19),0),ROW($1:$19))+1,1)*10^ROW($1:$19)/10)</f>
        <v>0</v>
      </c>
      <c r="M1189" t="str">
        <f>feed!M990</f>
        <v>Mixed Economy</v>
      </c>
      <c r="N1189">
        <f>SUMPRODUCT(MID(0&amp;feed!N990,LARGE(INDEX(ISNUMBER(--MID(feed!N990,ROW($1:$5),1))*
ROW($1:$5),0),ROW($1:$5))+1,1)*10^ROW($1:$5)/10)</f>
        <v>368</v>
      </c>
      <c r="O1189">
        <f>SUMPRODUCT(MID(0&amp;feed!O990,LARGE(INDEX(ISNUMBER(--MID(feed!O990,ROW($1:$5),1))*
ROW($1:$5),0),ROW($1:$5))+1,1)*10^ROW($1:$5)/10)</f>
        <v>0</v>
      </c>
      <c r="P1189" t="str">
        <f>feed!P990</f>
        <v>Untapped</v>
      </c>
      <c r="Q1189">
        <f>IF(P1189=0,40, IF(P1189="Depleted",0, IF(P1189="Near Depletion",10, IF(P1189="Plentiful",70, IF(P1189="Untapped",90,"Error")))))</f>
        <v>90</v>
      </c>
      <c r="R1189" t="str">
        <f>feed!Q990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feed!R990</f>
        <v>Indochina</v>
      </c>
      <c r="U1189" t="str">
        <f>feed!S990</f>
        <v>Neutral</v>
      </c>
      <c r="V1189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10966</v>
      </c>
      <c r="W1189" t="str">
        <f>feed!U990</f>
        <v>http://blocgame.com/stats.php?id=65575</v>
      </c>
      <c r="X1189" s="4">
        <f>SUMPRODUCT(MID(0&amp;feed!V990,LARGE(INDEX(ISNUMBER(--MID(feed!V990,ROW($1:$5),1))*
ROW($1:$5),0),ROW($1:$5))+1,1)*10^ROW($1:$5)/10)</f>
        <v>0</v>
      </c>
      <c r="Y1189">
        <f>feed!W990</f>
        <v>0</v>
      </c>
      <c r="Z1189" s="4">
        <f>V1189-H1189*750-K1189*375-L1189*375</f>
        <v>10216</v>
      </c>
      <c r="AA1189" s="8">
        <f>V1189/N1189</f>
        <v>29.798913043478262</v>
      </c>
      <c r="AB1189" s="4">
        <f>N1189/6</f>
        <v>61.333333333333336</v>
      </c>
      <c r="AC1189" s="4">
        <f>V1189/6</f>
        <v>1827.6666666666667</v>
      </c>
    </row>
    <row r="1190" spans="1:29" hidden="1" x14ac:dyDescent="0.25">
      <c r="A1190" t="str">
        <f>feed!A591</f>
        <v>Snowden</v>
      </c>
      <c r="B1190" t="str">
        <f>feed!B591</f>
        <v>GeekyOtaku</v>
      </c>
      <c r="C1190">
        <f>feed!C591</f>
        <v>0</v>
      </c>
      <c r="D1190">
        <f>SUMPRODUCT(MID(0&amp;feed!D591,LARGE(INDEX(ISNUMBER(--MID(feed!D591,ROW($1:$19),1))*
ROW($1:$19),0),ROW($1:$19))+1,1)*10^ROW($1:$19)/10)</f>
        <v>8</v>
      </c>
      <c r="E1190">
        <f>SUMPRODUCT(MID(0&amp;feed!E591,LARGE(INDEX(ISNUMBER(--MID(feed!E591,ROW($1:$19),1))*
ROW($1:$19),0),ROW($1:$19))+1,1)*10^ROW($1:$19)/10)</f>
        <v>0</v>
      </c>
      <c r="F1190" t="str">
        <f>feed!F591</f>
        <v>First World War surplus</v>
      </c>
      <c r="G1190" t="str">
        <f>feed!G591</f>
        <v>Gandhi-like</v>
      </c>
      <c r="H1190">
        <f>SUMPRODUCT(MID(0&amp;feed!H591,LARGE(INDEX(ISNUMBER(--MID(feed!H591,ROW($1:$19),1))*
ROW($1:$19),0),ROW($1:$19))+1,1)*10^ROW($1:$19)/10)</f>
        <v>0</v>
      </c>
      <c r="I1190" t="str">
        <f>feed!I591</f>
        <v>Good</v>
      </c>
      <c r="J1190">
        <f>SUMPRODUCT(MID(0&amp;feed!J591,LARGE(INDEX(ISNUMBER(--MID(feed!J591,ROW($1:$19),1))*
ROW($1:$19),0),ROW($1:$19))+1,1)*10^ROW($1:$19)/10)</f>
        <v>3</v>
      </c>
      <c r="K1190">
        <f>SUMPRODUCT(MID(0&amp;feed!K591,LARGE(INDEX(ISNUMBER(--MID(feed!K591,ROW($1:$19),1))*
ROW($1:$19),0),ROW($1:$19))+1,1)*10^ROW($1:$19)/10)</f>
        <v>7</v>
      </c>
      <c r="L1190">
        <f>SUMPRODUCT(MID(0&amp;feed!L591,LARGE(INDEX(ISNUMBER(--MID(feed!L591,ROW($1:$19),1))*
ROW($1:$19),0),ROW($1:$19))+1,1)*10^ROW($1:$19)/10)</f>
        <v>1</v>
      </c>
      <c r="M1190" t="str">
        <f>feed!M591</f>
        <v>Central Planning</v>
      </c>
      <c r="N1190">
        <f>SUMPRODUCT(MID(0&amp;feed!N591,LARGE(INDEX(ISNUMBER(--MID(feed!N591,ROW($1:$5),1))*
ROW($1:$5),0),ROW($1:$5))+1,1)*10^ROW($1:$5)/10)</f>
        <v>1019</v>
      </c>
      <c r="O1190">
        <f>SUMPRODUCT(MID(0&amp;feed!O591,LARGE(INDEX(ISNUMBER(--MID(feed!O591,ROW($1:$5),1))*
ROW($1:$5),0),ROW($1:$5))+1,1)*10^ROW($1:$5)/10)</f>
        <v>214</v>
      </c>
      <c r="P1190" t="str">
        <f>feed!P591</f>
        <v>Untapped</v>
      </c>
      <c r="Q1190">
        <f>IF(P1190=0,40, IF(P1190="Depleted",0, IF(P1190="Near Depletion",10, IF(P1190="Plentiful",70, IF(P1190="Untapped",90,"Error")))))</f>
        <v>90</v>
      </c>
      <c r="R1190" t="str">
        <f>feed!Q591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feed!R591</f>
        <v>Guinea</v>
      </c>
      <c r="U1190" t="str">
        <f>feed!S591</f>
        <v>Soviet Union</v>
      </c>
      <c r="V1190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12564</v>
      </c>
      <c r="W1190" t="str">
        <f>feed!U591</f>
        <v>http://blocgame.com/stats.php?id=65100</v>
      </c>
      <c r="X1190" s="4">
        <f>SUMPRODUCT(MID(0&amp;feed!V591,LARGE(INDEX(ISNUMBER(--MID(feed!V591,ROW($1:$5),1))*
ROW($1:$5),0),ROW($1:$5))+1,1)*10^ROW($1:$5)/10)</f>
        <v>0</v>
      </c>
      <c r="Y1190">
        <f>feed!W591</f>
        <v>0</v>
      </c>
      <c r="Z1190" s="4">
        <f>V1190-H1190*750-K1190*375-L1190*375</f>
        <v>9564</v>
      </c>
      <c r="AA1190" s="8">
        <f>V1190/N1190</f>
        <v>12.329735034347399</v>
      </c>
      <c r="AB1190" s="4">
        <f>N1190/6</f>
        <v>169.83333333333334</v>
      </c>
      <c r="AC1190" s="4">
        <f>V1190/6</f>
        <v>2094</v>
      </c>
    </row>
    <row r="1191" spans="1:29" hidden="1" x14ac:dyDescent="0.25">
      <c r="A1191" t="str">
        <f>feed!A757</f>
        <v>FuckPussyStan</v>
      </c>
      <c r="B1191" t="str">
        <f>feed!B757</f>
        <v>AutisticNigger</v>
      </c>
      <c r="C1191" t="str">
        <f>feed!C757</f>
        <v>Socialist Arab Union</v>
      </c>
      <c r="D1191">
        <f>SUMPRODUCT(MID(0&amp;feed!D757,LARGE(INDEX(ISNUMBER(--MID(feed!D757,ROW($1:$19),1))*
ROW($1:$19),0),ROW($1:$19))+1,1)*10^ROW($1:$19)/10)</f>
        <v>2</v>
      </c>
      <c r="E1191">
        <f>SUMPRODUCT(MID(0&amp;feed!E757,LARGE(INDEX(ISNUMBER(--MID(feed!E757,ROW($1:$19),1))*
ROW($1:$19),0),ROW($1:$19))+1,1)*10^ROW($1:$19)/10)</f>
        <v>0</v>
      </c>
      <c r="F1191" t="str">
        <f>feed!F757</f>
        <v>Second World War surplus</v>
      </c>
      <c r="G1191" t="str">
        <f>feed!G757</f>
        <v>Questionable</v>
      </c>
      <c r="H1191">
        <f>SUMPRODUCT(MID(0&amp;feed!H757,LARGE(INDEX(ISNUMBER(--MID(feed!H757,ROW($1:$19),1))*
ROW($1:$19),0),ROW($1:$19))+1,1)*10^ROW($1:$19)/10)</f>
        <v>0</v>
      </c>
      <c r="I1191" t="str">
        <f>feed!I757</f>
        <v>Undisciplined Rabble</v>
      </c>
      <c r="J1191">
        <f>SUMPRODUCT(MID(0&amp;feed!J757,LARGE(INDEX(ISNUMBER(--MID(feed!J757,ROW($1:$19),1))*
ROW($1:$19),0),ROW($1:$19))+1,1)*10^ROW($1:$19)/10)</f>
        <v>3</v>
      </c>
      <c r="K1191">
        <f>SUMPRODUCT(MID(0&amp;feed!K757,LARGE(INDEX(ISNUMBER(--MID(feed!K757,ROW($1:$19),1))*
ROW($1:$19),0),ROW($1:$19))+1,1)*10^ROW($1:$19)/10)</f>
        <v>3</v>
      </c>
      <c r="L1191">
        <f>SUMPRODUCT(MID(0&amp;feed!L757,LARGE(INDEX(ISNUMBER(--MID(feed!L757,ROW($1:$19),1))*
ROW($1:$19),0),ROW($1:$19))+1,1)*10^ROW($1:$19)/10)</f>
        <v>3</v>
      </c>
      <c r="M1191" t="str">
        <f>feed!M757</f>
        <v>Mixed Economy</v>
      </c>
      <c r="N1191">
        <f>SUMPRODUCT(MID(0&amp;feed!N757,LARGE(INDEX(ISNUMBER(--MID(feed!N757,ROW($1:$5),1))*
ROW($1:$5),0),ROW($1:$5))+1,1)*10^ROW($1:$5)/10)</f>
        <v>680</v>
      </c>
      <c r="O1191">
        <f>SUMPRODUCT(MID(0&amp;feed!O757,LARGE(INDEX(ISNUMBER(--MID(feed!O757,ROW($1:$5),1))*
ROW($1:$5),0),ROW($1:$5))+1,1)*10^ROW($1:$5)/10)</f>
        <v>3</v>
      </c>
      <c r="P1191">
        <f>feed!P757</f>
        <v>0</v>
      </c>
      <c r="Q1191">
        <f>IF(P1191=0,40, IF(P1191="Depleted",0, IF(P1191="Near Depletion",10, IF(P1191="Plentiful",70, IF(P1191="Untapped",90,"Error")))))</f>
        <v>40</v>
      </c>
      <c r="R1191" t="str">
        <f>feed!Q757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feed!R757</f>
        <v>Mesopotamia</v>
      </c>
      <c r="U1191" t="str">
        <f>feed!S757</f>
        <v>Neutral</v>
      </c>
      <c r="V1191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4885</v>
      </c>
      <c r="W1191" t="str">
        <f>feed!U757</f>
        <v>http://blocgame.com/stats.php?id=64781</v>
      </c>
      <c r="X1191" s="4">
        <f>SUMPRODUCT(MID(0&amp;feed!V757,LARGE(INDEX(ISNUMBER(--MID(feed!V757,ROW($1:$5),1))*
ROW($1:$5),0),ROW($1:$5))+1,1)*10^ROW($1:$5)/10)</f>
        <v>0</v>
      </c>
      <c r="Y1191">
        <f>feed!W757</f>
        <v>0</v>
      </c>
      <c r="Z1191" s="4">
        <f>V1191-H1191*750-K1191*375-L1191*375</f>
        <v>2635</v>
      </c>
      <c r="AA1191" s="8">
        <f>V1191/N1191</f>
        <v>7.1838235294117645</v>
      </c>
      <c r="AB1191" s="4">
        <f>N1191/6</f>
        <v>113.33333333333333</v>
      </c>
      <c r="AC1191" s="4">
        <f>V1191/6</f>
        <v>814.16666666666663</v>
      </c>
    </row>
    <row r="1192" spans="1:29" hidden="1" x14ac:dyDescent="0.25">
      <c r="A1192" t="str">
        <f>feed!A330</f>
        <v>BOOP</v>
      </c>
      <c r="B1192" t="str">
        <f>feed!B330</f>
        <v>TRIGGERED</v>
      </c>
      <c r="C1192" t="str">
        <f>feed!C330</f>
        <v>Schutzstaffel</v>
      </c>
      <c r="D1192">
        <f>SUMPRODUCT(MID(0&amp;feed!D330,LARGE(INDEX(ISNUMBER(--MID(feed!D330,ROW($1:$19),1))*
ROW($1:$19),0),ROW($1:$19))+1,1)*10^ROW($1:$19)/10)</f>
        <v>9</v>
      </c>
      <c r="E1192">
        <f>SUMPRODUCT(MID(0&amp;feed!E330,LARGE(INDEX(ISNUMBER(--MID(feed!E330,ROW($1:$19),1))*
ROW($1:$19),0),ROW($1:$19))+1,1)*10^ROW($1:$19)/10)</f>
        <v>0</v>
      </c>
      <c r="F1192" t="str">
        <f>feed!F330</f>
        <v>First World War surplus</v>
      </c>
      <c r="G1192" t="str">
        <f>feed!G330</f>
        <v>Mad Dog</v>
      </c>
      <c r="H1192">
        <f>SUMPRODUCT(MID(0&amp;feed!H330,LARGE(INDEX(ISNUMBER(--MID(feed!H330,ROW($1:$19),1))*
ROW($1:$19),0),ROW($1:$19))+1,1)*10^ROW($1:$19)/10)</f>
        <v>0</v>
      </c>
      <c r="I1192" t="str">
        <f>feed!I330</f>
        <v>Undisciplined Rabble</v>
      </c>
      <c r="J1192">
        <f>SUMPRODUCT(MID(0&amp;feed!J330,LARGE(INDEX(ISNUMBER(--MID(feed!J330,ROW($1:$19),1))*
ROW($1:$19),0),ROW($1:$19))+1,1)*10^ROW($1:$19)/10)</f>
        <v>3</v>
      </c>
      <c r="K1192">
        <f>SUMPRODUCT(MID(0&amp;feed!K330,LARGE(INDEX(ISNUMBER(--MID(feed!K330,ROW($1:$19),1))*
ROW($1:$19),0),ROW($1:$19))+1,1)*10^ROW($1:$19)/10)</f>
        <v>8</v>
      </c>
      <c r="L1192">
        <f>SUMPRODUCT(MID(0&amp;feed!L330,LARGE(INDEX(ISNUMBER(--MID(feed!L330,ROW($1:$19),1))*
ROW($1:$19),0),ROW($1:$19))+1,1)*10^ROW($1:$19)/10)</f>
        <v>2</v>
      </c>
      <c r="M1192" t="str">
        <f>feed!M330</f>
        <v>Central Planning</v>
      </c>
      <c r="N1192">
        <f>SUMPRODUCT(MID(0&amp;feed!N330,LARGE(INDEX(ISNUMBER(--MID(feed!N330,ROW($1:$5),1))*
ROW($1:$5),0),ROW($1:$5))+1,1)*10^ROW($1:$5)/10)</f>
        <v>1916</v>
      </c>
      <c r="O1192">
        <f>SUMPRODUCT(MID(0&amp;feed!O330,LARGE(INDEX(ISNUMBER(--MID(feed!O330,ROW($1:$5),1))*
ROW($1:$5),0),ROW($1:$5))+1,1)*10^ROW($1:$5)/10)</f>
        <v>115</v>
      </c>
      <c r="P1192" t="str">
        <f>feed!P330</f>
        <v>Untapped</v>
      </c>
      <c r="Q1192">
        <f>IF(P1192=0,40, IF(P1192="Depleted",0, IF(P1192="Near Depletion",10, IF(P1192="Plentiful",70, IF(P1192="Untapped",90,"Error")))))</f>
        <v>90</v>
      </c>
      <c r="R1192" t="str">
        <f>feed!Q330</f>
        <v>Mediocre</v>
      </c>
      <c r="S1192">
        <f>IF(R1192="None",0, IF(R1192="Meagre",1.5, IF(R1192="Small",3, IF(R1192="Mediocre",4.5, IF(R1192="Somewhat Large",6, IF(R1192="Large",7.5, IF(R1192="Powerful",9, IF(R1192="Very Powerful",10,"Error"))))))))</f>
        <v>4.5</v>
      </c>
      <c r="T1192" t="str">
        <f>feed!R330</f>
        <v>China</v>
      </c>
      <c r="U1192" t="str">
        <f>feed!S330</f>
        <v>Neutral</v>
      </c>
      <c r="V1192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4771</v>
      </c>
      <c r="W1192" t="str">
        <f>feed!U330</f>
        <v>http://blocgame.com/stats.php?id=58737</v>
      </c>
      <c r="X1192" s="4">
        <f>SUMPRODUCT(MID(0&amp;feed!V330,LARGE(INDEX(ISNUMBER(--MID(feed!V330,ROW($1:$5),1))*
ROW($1:$5),0),ROW($1:$5))+1,1)*10^ROW($1:$5)/10)</f>
        <v>0</v>
      </c>
      <c r="Y1192">
        <f>feed!W330</f>
        <v>0</v>
      </c>
      <c r="Z1192" s="4">
        <f>V1192-H1192*750-K1192*375-L1192*375</f>
        <v>1021</v>
      </c>
      <c r="AA1192" s="8">
        <f>V1192/N1192</f>
        <v>2.4900835073068892</v>
      </c>
      <c r="AB1192" s="4">
        <f>N1192/6</f>
        <v>319.33333333333331</v>
      </c>
      <c r="AC1192" s="4">
        <f>V1192/6</f>
        <v>795.16666666666663</v>
      </c>
    </row>
    <row r="1193" spans="1:29" hidden="1" x14ac:dyDescent="0.25">
      <c r="A1193" t="str">
        <f>feed!A258</f>
        <v>DZ Djeich</v>
      </c>
      <c r="B1193" t="str">
        <f>feed!B258</f>
        <v>StratoDZ</v>
      </c>
      <c r="C1193" t="str">
        <f>feed!C258</f>
        <v>The Khilafah</v>
      </c>
      <c r="D1193">
        <f>SUMPRODUCT(MID(0&amp;feed!D258,LARGE(INDEX(ISNUMBER(--MID(feed!D258,ROW($1:$19),1))*
ROW($1:$19),0),ROW($1:$19))+1,1)*10^ROW($1:$19)/10)</f>
        <v>24</v>
      </c>
      <c r="E1193">
        <f>SUMPRODUCT(MID(0&amp;feed!E258,LARGE(INDEX(ISNUMBER(--MID(feed!E258,ROW($1:$19),1))*
ROW($1:$19),0),ROW($1:$19))+1,1)*10^ROW($1:$19)/10)</f>
        <v>0</v>
      </c>
      <c r="F1193" t="str">
        <f>feed!F258</f>
        <v>Second World War surplus</v>
      </c>
      <c r="G1193" t="str">
        <f>feed!G258</f>
        <v>Gandhi-like</v>
      </c>
      <c r="H1193">
        <f>SUMPRODUCT(MID(0&amp;feed!H258,LARGE(INDEX(ISNUMBER(--MID(feed!H258,ROW($1:$19),1))*
ROW($1:$19),0),ROW($1:$19))+1,1)*10^ROW($1:$19)/10)</f>
        <v>0</v>
      </c>
      <c r="I1193" t="str">
        <f>feed!I258</f>
        <v>Good</v>
      </c>
      <c r="J1193">
        <f>SUMPRODUCT(MID(0&amp;feed!J258,LARGE(INDEX(ISNUMBER(--MID(feed!J258,ROW($1:$19),1))*
ROW($1:$19),0),ROW($1:$19))+1,1)*10^ROW($1:$19)/10)</f>
        <v>3</v>
      </c>
      <c r="K1193">
        <f>SUMPRODUCT(MID(0&amp;feed!K258,LARGE(INDEX(ISNUMBER(--MID(feed!K258,ROW($1:$19),1))*
ROW($1:$19),0),ROW($1:$19))+1,1)*10^ROW($1:$19)/10)</f>
        <v>6</v>
      </c>
      <c r="L1193">
        <f>SUMPRODUCT(MID(0&amp;feed!L258,LARGE(INDEX(ISNUMBER(--MID(feed!L258,ROW($1:$19),1))*
ROW($1:$19),0),ROW($1:$19))+1,1)*10^ROW($1:$19)/10)</f>
        <v>7</v>
      </c>
      <c r="M1193" t="str">
        <f>feed!M258</f>
        <v>Mixed Economy</v>
      </c>
      <c r="N1193">
        <f>SUMPRODUCT(MID(0&amp;feed!N258,LARGE(INDEX(ISNUMBER(--MID(feed!N258,ROW($1:$5),1))*
ROW($1:$5),0),ROW($1:$5))+1,1)*10^ROW($1:$5)/10)</f>
        <v>2242</v>
      </c>
      <c r="O1193">
        <f>SUMPRODUCT(MID(0&amp;feed!O258,LARGE(INDEX(ISNUMBER(--MID(feed!O258,ROW($1:$5),1))*
ROW($1:$5),0),ROW($1:$5))+1,1)*10^ROW($1:$5)/10)</f>
        <v>651</v>
      </c>
      <c r="P1193">
        <f>feed!P258</f>
        <v>0</v>
      </c>
      <c r="Q1193">
        <f>IF(P1193=0,40, IF(P1193="Depleted",0, IF(P1193="Near Depletion",10, IF(P1193="Plentiful",70, IF(P1193="Untapped",90,"Error")))))</f>
        <v>40</v>
      </c>
      <c r="R1193" t="str">
        <f>feed!Q258</f>
        <v>Mediocre</v>
      </c>
      <c r="S1193">
        <f>IF(R1193="None",0, IF(R1193="Meagre",1.5, IF(R1193="Small",3, IF(R1193="Mediocre",4.5, IF(R1193="Somewhat Large",6, IF(R1193="Large",7.5, IF(R1193="Powerful",9, IF(R1193="Very Powerful",10,"Error"))))))))</f>
        <v>4.5</v>
      </c>
      <c r="T1193" t="str">
        <f>feed!R258</f>
        <v>Atlas</v>
      </c>
      <c r="U1193" t="str">
        <f>feed!S258</f>
        <v>Soviet Union</v>
      </c>
      <c r="V1193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5025</v>
      </c>
      <c r="W1193" t="str">
        <f>feed!U258</f>
        <v>http://blocgame.com/stats.php?id=61408</v>
      </c>
      <c r="X1193" s="4">
        <f>SUMPRODUCT(MID(0&amp;feed!V258,LARGE(INDEX(ISNUMBER(--MID(feed!V258,ROW($1:$5),1))*
ROW($1:$5),0),ROW($1:$5))+1,1)*10^ROW($1:$5)/10)</f>
        <v>0</v>
      </c>
      <c r="Y1193">
        <f>feed!W258</f>
        <v>0</v>
      </c>
      <c r="Z1193" s="4">
        <f>V1193-H1193*750-K1193*375-L1193*375</f>
        <v>150</v>
      </c>
      <c r="AA1193" s="8">
        <f>V1193/N1193</f>
        <v>2.2413024085637825</v>
      </c>
      <c r="AB1193" s="4">
        <f>N1193/6</f>
        <v>373.66666666666669</v>
      </c>
      <c r="AC1193" s="4">
        <f>V1193/6</f>
        <v>837.5</v>
      </c>
    </row>
    <row r="1194" spans="1:29" hidden="1" x14ac:dyDescent="0.25">
      <c r="A1194" t="str">
        <f>feed!A1153</f>
        <v>Fascimo</v>
      </c>
      <c r="B1194" t="str">
        <f>feed!B1153</f>
        <v>El Dominar</v>
      </c>
      <c r="C1194">
        <f>feed!C1153</f>
        <v>0</v>
      </c>
      <c r="D1194">
        <f>SUMPRODUCT(MID(0&amp;feed!D1153,LARGE(INDEX(ISNUMBER(--MID(feed!D1153,ROW($1:$19),1))*
ROW($1:$19),0),ROW($1:$19))+1,1)*10^ROW($1:$19)/10)</f>
        <v>20</v>
      </c>
      <c r="E1194">
        <f>SUMPRODUCT(MID(0&amp;feed!E1153,LARGE(INDEX(ISNUMBER(--MID(feed!E1153,ROW($1:$19),1))*
ROW($1:$19),0),ROW($1:$19))+1,1)*10^ROW($1:$19)/10)</f>
        <v>0</v>
      </c>
      <c r="F1194" t="str">
        <f>feed!F1153</f>
        <v>Finest of the 19th century</v>
      </c>
      <c r="G1194" t="str">
        <f>feed!G1153</f>
        <v>Normal</v>
      </c>
      <c r="H1194">
        <f>SUMPRODUCT(MID(0&amp;feed!H1153,LARGE(INDEX(ISNUMBER(--MID(feed!H1153,ROW($1:$19),1))*
ROW($1:$19),0),ROW($1:$19))+1,1)*10^ROW($1:$19)/10)</f>
        <v>0</v>
      </c>
      <c r="I1194" t="str">
        <f>feed!I1153</f>
        <v>Standard</v>
      </c>
      <c r="J1194">
        <f>SUMPRODUCT(MID(0&amp;feed!J1153,LARGE(INDEX(ISNUMBER(--MID(feed!J1153,ROW($1:$19),1))*
ROW($1:$19),0),ROW($1:$19))+1,1)*10^ROW($1:$19)/10)</f>
        <v>2</v>
      </c>
      <c r="K1194">
        <f>SUMPRODUCT(MID(0&amp;feed!K1153,LARGE(INDEX(ISNUMBER(--MID(feed!K1153,ROW($1:$19),1))*
ROW($1:$19),0),ROW($1:$19))+1,1)*10^ROW($1:$19)/10)</f>
        <v>2</v>
      </c>
      <c r="L1194">
        <f>SUMPRODUCT(MID(0&amp;feed!L1153,LARGE(INDEX(ISNUMBER(--MID(feed!L1153,ROW($1:$19),1))*
ROW($1:$19),0),ROW($1:$19))+1,1)*10^ROW($1:$19)/10)</f>
        <v>0</v>
      </c>
      <c r="M1194" t="str">
        <f>feed!M1153</f>
        <v>Mixed Economy</v>
      </c>
      <c r="N1194">
        <f>SUMPRODUCT(MID(0&amp;feed!N1153,LARGE(INDEX(ISNUMBER(--MID(feed!N1153,ROW($1:$5),1))*
ROW($1:$5),0),ROW($1:$5))+1,1)*10^ROW($1:$5)/10)</f>
        <v>307</v>
      </c>
      <c r="O1194">
        <f>SUMPRODUCT(MID(0&amp;feed!O1153,LARGE(INDEX(ISNUMBER(--MID(feed!O1153,ROW($1:$5),1))*
ROW($1:$5),0),ROW($1:$5))+1,1)*10^ROW($1:$5)/10)</f>
        <v>0</v>
      </c>
      <c r="P1194" t="str">
        <f>feed!P1153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feed!Q1153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feed!R1153</f>
        <v>Mesoamerica</v>
      </c>
      <c r="U1194" t="str">
        <f>feed!S1153</f>
        <v>Neutral</v>
      </c>
      <c r="V1194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94" t="str">
        <f>feed!U1153</f>
        <v>http://blocgame.com/stats.php?id=65734</v>
      </c>
      <c r="X1194" s="4">
        <f>SUMPRODUCT(MID(0&amp;feed!V1153,LARGE(INDEX(ISNUMBER(--MID(feed!V1153,ROW($1:$5),1))*
ROW($1:$5),0),ROW($1:$5))+1,1)*10^ROW($1:$5)/10)</f>
        <v>0</v>
      </c>
      <c r="Y1194">
        <f>feed!W1153</f>
        <v>0</v>
      </c>
      <c r="Z1194" s="4">
        <f>V1194-H1194*750-K1194*375-L1194*375</f>
        <v>19250</v>
      </c>
      <c r="AA1194" s="8">
        <f>V1194/N1194</f>
        <v>65.146579804560261</v>
      </c>
      <c r="AB1194" s="4">
        <f>N1194/6</f>
        <v>51.166666666666664</v>
      </c>
      <c r="AC1194" s="4">
        <f>V1194/6</f>
        <v>3333.3333333333335</v>
      </c>
    </row>
    <row r="1195" spans="1:29" x14ac:dyDescent="0.25">
      <c r="A1195" t="str">
        <f>feed!A949</f>
        <v>Bratavia</v>
      </c>
      <c r="B1195" t="str">
        <f>feed!B949</f>
        <v>Jack Calvin</v>
      </c>
      <c r="C1195">
        <f>feed!C949</f>
        <v>0</v>
      </c>
      <c r="D1195">
        <f>SUMPRODUCT(MID(0&amp;feed!D949,LARGE(INDEX(ISNUMBER(--MID(feed!D949,ROW($1:$19),1))*
ROW($1:$19),0),ROW($1:$19))+1,1)*10^ROW($1:$19)/10)</f>
        <v>8</v>
      </c>
      <c r="E1195">
        <f>SUMPRODUCT(MID(0&amp;feed!E949,LARGE(INDEX(ISNUMBER(--MID(feed!E949,ROW($1:$19),1))*
ROW($1:$19),0),ROW($1:$19))+1,1)*10^ROW($1:$19)/10)</f>
        <v>0</v>
      </c>
      <c r="F1195" t="str">
        <f>feed!F949</f>
        <v>First World War surplus</v>
      </c>
      <c r="G1195" t="str">
        <f>feed!G949</f>
        <v>Good</v>
      </c>
      <c r="H1195">
        <f>SUMPRODUCT(MID(0&amp;feed!H949,LARGE(INDEX(ISNUMBER(--MID(feed!H949,ROW($1:$19),1))*
ROW($1:$19),0),ROW($1:$19))+1,1)*10^ROW($1:$19)/10)</f>
        <v>0</v>
      </c>
      <c r="I1195" t="str">
        <f>feed!I949</f>
        <v>Undisciplined Rabble</v>
      </c>
      <c r="J1195">
        <f>SUMPRODUCT(MID(0&amp;feed!J949,LARGE(INDEX(ISNUMBER(--MID(feed!J949,ROW($1:$19),1))*
ROW($1:$19),0),ROW($1:$19))+1,1)*10^ROW($1:$19)/10)</f>
        <v>0</v>
      </c>
      <c r="K1195">
        <f>SUMPRODUCT(MID(0&amp;feed!K949,LARGE(INDEX(ISNUMBER(--MID(feed!K949,ROW($1:$19),1))*
ROW($1:$19),0),ROW($1:$19))+1,1)*10^ROW($1:$19)/10)</f>
        <v>4</v>
      </c>
      <c r="L1195">
        <f>SUMPRODUCT(MID(0&amp;feed!L949,LARGE(INDEX(ISNUMBER(--MID(feed!L949,ROW($1:$19),1))*
ROW($1:$19),0),ROW($1:$19))+1,1)*10^ROW($1:$19)/10)</f>
        <v>0</v>
      </c>
      <c r="M1195" t="str">
        <f>feed!M949</f>
        <v>Mixed Economy</v>
      </c>
      <c r="N1195">
        <f>SUMPRODUCT(MID(0&amp;feed!N949,LARGE(INDEX(ISNUMBER(--MID(feed!N949,ROW($1:$5),1))*
ROW($1:$5),0),ROW($1:$5))+1,1)*10^ROW($1:$5)/10)</f>
        <v>403</v>
      </c>
      <c r="O1195">
        <f>SUMPRODUCT(MID(0&amp;feed!O949,LARGE(INDEX(ISNUMBER(--MID(feed!O949,ROW($1:$5),1))*
ROW($1:$5),0),ROW($1:$5))+1,1)*10^ROW($1:$5)/10)</f>
        <v>125</v>
      </c>
      <c r="P1195" t="str">
        <f>feed!P949</f>
        <v>Plentiful</v>
      </c>
      <c r="Q1195">
        <f>IF(P1195=0,40, IF(P1195="Depleted",0, IF(P1195="Near Depletion",10, IF(P1195="Plentiful",70, IF(P1195="Untapped",90,"Error")))))</f>
        <v>70</v>
      </c>
      <c r="R1195" t="str">
        <f>feed!Q949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feed!R949</f>
        <v>Indochina</v>
      </c>
      <c r="U1195" t="str">
        <f>feed!S949</f>
        <v>Neutral</v>
      </c>
      <c r="V1195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9268</v>
      </c>
      <c r="W1195" t="str">
        <f>feed!U949</f>
        <v>http://blocgame.com/stats.php?id=60351</v>
      </c>
      <c r="X1195" s="4">
        <f>SUMPRODUCT(MID(0&amp;feed!V949,LARGE(INDEX(ISNUMBER(--MID(feed!V949,ROW($1:$5),1))*
ROW($1:$5),0),ROW($1:$5))+1,1)*10^ROW($1:$5)/10)</f>
        <v>0</v>
      </c>
      <c r="Y1195">
        <f>feed!W949</f>
        <v>0</v>
      </c>
      <c r="Z1195" s="4">
        <f>V1195-H1195*750-K1195*375-L1195*375</f>
        <v>7768</v>
      </c>
      <c r="AA1195" s="8">
        <f>V1195/N1195</f>
        <v>22.997518610421835</v>
      </c>
      <c r="AB1195" s="4">
        <f>N1195/6</f>
        <v>67.166666666666671</v>
      </c>
      <c r="AC1195" s="4">
        <f>V1195/6</f>
        <v>1544.6666666666667</v>
      </c>
    </row>
    <row r="1196" spans="1:29" x14ac:dyDescent="0.25">
      <c r="A1196" t="str">
        <f>feed!A806</f>
        <v>superpower</v>
      </c>
      <c r="B1196" t="str">
        <f>feed!B806</f>
        <v>super</v>
      </c>
      <c r="C1196" t="str">
        <f>feed!C806</f>
        <v>PIRATES</v>
      </c>
      <c r="D1196">
        <f>SUMPRODUCT(MID(0&amp;feed!D806,LARGE(INDEX(ISNUMBER(--MID(feed!D806,ROW($1:$19),1))*
ROW($1:$19),0),ROW($1:$19))+1,1)*10^ROW($1:$19)/10)</f>
        <v>9</v>
      </c>
      <c r="E1196">
        <f>SUMPRODUCT(MID(0&amp;feed!E806,LARGE(INDEX(ISNUMBER(--MID(feed!E806,ROW($1:$19),1))*
ROW($1:$19),0),ROW($1:$19))+1,1)*10^ROW($1:$19)/10)</f>
        <v>0</v>
      </c>
      <c r="F1196" t="str">
        <f>feed!F806</f>
        <v>Second World War surplus</v>
      </c>
      <c r="G1196" t="str">
        <f>feed!G806</f>
        <v>Normal</v>
      </c>
      <c r="H1196">
        <f>SUMPRODUCT(MID(0&amp;feed!H806,LARGE(INDEX(ISNUMBER(--MID(feed!H806,ROW($1:$19),1))*
ROW($1:$19),0),ROW($1:$19))+1,1)*10^ROW($1:$19)/10)</f>
        <v>0</v>
      </c>
      <c r="I1196" t="str">
        <f>feed!I806</f>
        <v>Undisciplined Rabble</v>
      </c>
      <c r="J1196">
        <f>SUMPRODUCT(MID(0&amp;feed!J806,LARGE(INDEX(ISNUMBER(--MID(feed!J806,ROW($1:$19),1))*
ROW($1:$19),0),ROW($1:$19))+1,1)*10^ROW($1:$19)/10)</f>
        <v>15</v>
      </c>
      <c r="K1196">
        <f>SUMPRODUCT(MID(0&amp;feed!K806,LARGE(INDEX(ISNUMBER(--MID(feed!K806,ROW($1:$19),1))*
ROW($1:$19),0),ROW($1:$19))+1,1)*10^ROW($1:$19)/10)</f>
        <v>14</v>
      </c>
      <c r="L1196">
        <f>SUMPRODUCT(MID(0&amp;feed!L806,LARGE(INDEX(ISNUMBER(--MID(feed!L806,ROW($1:$19),1))*
ROW($1:$19),0),ROW($1:$19))+1,1)*10^ROW($1:$19)/10)</f>
        <v>5</v>
      </c>
      <c r="M1196" t="str">
        <f>feed!M806</f>
        <v>Mixed Economy</v>
      </c>
      <c r="N1196">
        <f>SUMPRODUCT(MID(0&amp;feed!N806,LARGE(INDEX(ISNUMBER(--MID(feed!N806,ROW($1:$5),1))*
ROW($1:$5),0),ROW($1:$5))+1,1)*10^ROW($1:$5)/10)</f>
        <v>590</v>
      </c>
      <c r="O1196">
        <f>SUMPRODUCT(MID(0&amp;feed!O806,LARGE(INDEX(ISNUMBER(--MID(feed!O806,ROW($1:$5),1))*
ROW($1:$5),0),ROW($1:$5))+1,1)*10^ROW($1:$5)/10)</f>
        <v>1034</v>
      </c>
      <c r="P1196" t="str">
        <f>feed!P806</f>
        <v>Near Depletion</v>
      </c>
      <c r="Q1196">
        <f>IF(P1196=0,40, IF(P1196="Depleted",0, IF(P1196="Near Depletion",10, IF(P1196="Plentiful",70, IF(P1196="Untapped",90,"Error")))))</f>
        <v>10</v>
      </c>
      <c r="R1196" t="str">
        <f>feed!Q806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feed!R806</f>
        <v>Persia</v>
      </c>
      <c r="U1196" t="str">
        <f>feed!S806</f>
        <v>Neutral</v>
      </c>
      <c r="V119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7476</v>
      </c>
      <c r="W1196" t="str">
        <f>feed!U806</f>
        <v>http://blocgame.com/stats.php?id=64012</v>
      </c>
      <c r="X1196" s="4">
        <f>SUMPRODUCT(MID(0&amp;feed!V806,LARGE(INDEX(ISNUMBER(--MID(feed!V806,ROW($1:$5),1))*
ROW($1:$5),0),ROW($1:$5))+1,1)*10^ROW($1:$5)/10)</f>
        <v>0</v>
      </c>
      <c r="Y1196">
        <f>feed!W806</f>
        <v>0</v>
      </c>
      <c r="Z1196" s="4">
        <f>V1196-H1196*750-K1196*375-L1196*375</f>
        <v>351</v>
      </c>
      <c r="AA1196" s="8">
        <f>V1196/N1196</f>
        <v>12.671186440677966</v>
      </c>
      <c r="AB1196" s="4">
        <f>N1196/6</f>
        <v>98.333333333333329</v>
      </c>
      <c r="AC1196" s="4">
        <f>V1196/6</f>
        <v>1246</v>
      </c>
    </row>
    <row r="1197" spans="1:29" hidden="1" x14ac:dyDescent="0.25">
      <c r="A1197" t="str">
        <f>feed!A371</f>
        <v>Kritch</v>
      </c>
      <c r="B1197" t="str">
        <f>feed!B371</f>
        <v>Zorn</v>
      </c>
      <c r="C1197" t="str">
        <f>feed!C371</f>
        <v>Armat Corporation</v>
      </c>
      <c r="D1197">
        <f>SUMPRODUCT(MID(0&amp;feed!D371,LARGE(INDEX(ISNUMBER(--MID(feed!D371,ROW($1:$19),1))*
ROW($1:$19),0),ROW($1:$19))+1,1)*10^ROW($1:$19)/10)</f>
        <v>6</v>
      </c>
      <c r="E1197">
        <f>SUMPRODUCT(MID(0&amp;feed!E371,LARGE(INDEX(ISNUMBER(--MID(feed!E371,ROW($1:$19),1))*
ROW($1:$19),0),ROW($1:$19))+1,1)*10^ROW($1:$19)/10)</f>
        <v>1</v>
      </c>
      <c r="F1197" t="str">
        <f>feed!F371</f>
        <v>Korean War surplus</v>
      </c>
      <c r="G1197" t="str">
        <f>feed!G371</f>
        <v>Normal</v>
      </c>
      <c r="H1197">
        <f>SUMPRODUCT(MID(0&amp;feed!H371,LARGE(INDEX(ISNUMBER(--MID(feed!H371,ROW($1:$19),1))*
ROW($1:$19),0),ROW($1:$19))+1,1)*10^ROW($1:$19)/10)</f>
        <v>0</v>
      </c>
      <c r="I1197" t="str">
        <f>feed!I371</f>
        <v>Undisciplined Rabble</v>
      </c>
      <c r="J1197">
        <f>SUMPRODUCT(MID(0&amp;feed!J371,LARGE(INDEX(ISNUMBER(--MID(feed!J371,ROW($1:$19),1))*
ROW($1:$19),0),ROW($1:$19))+1,1)*10^ROW($1:$19)/10)</f>
        <v>2</v>
      </c>
      <c r="K1197">
        <f>SUMPRODUCT(MID(0&amp;feed!K371,LARGE(INDEX(ISNUMBER(--MID(feed!K371,ROW($1:$19),1))*
ROW($1:$19),0),ROW($1:$19))+1,1)*10^ROW($1:$19)/10)</f>
        <v>0</v>
      </c>
      <c r="L1197">
        <f>SUMPRODUCT(MID(0&amp;feed!L371,LARGE(INDEX(ISNUMBER(--MID(feed!L371,ROW($1:$19),1))*
ROW($1:$19),0),ROW($1:$19))+1,1)*10^ROW($1:$19)/10)</f>
        <v>0</v>
      </c>
      <c r="M1197" t="str">
        <f>feed!M371</f>
        <v>Mixed Economy</v>
      </c>
      <c r="N1197">
        <f>SUMPRODUCT(MID(0&amp;feed!N371,LARGE(INDEX(ISNUMBER(--MID(feed!N371,ROW($1:$5),1))*
ROW($1:$5),0),ROW($1:$5))+1,1)*10^ROW($1:$5)/10)</f>
        <v>1744</v>
      </c>
      <c r="O1197">
        <f>SUMPRODUCT(MID(0&amp;feed!O371,LARGE(INDEX(ISNUMBER(--MID(feed!O371,ROW($1:$5),1))*
ROW($1:$5),0),ROW($1:$5))+1,1)*10^ROW($1:$5)/10)</f>
        <v>195</v>
      </c>
      <c r="P1197">
        <f>feed!P371</f>
        <v>0</v>
      </c>
      <c r="Q1197">
        <f>IF(P1197=0,40, IF(P1197="Depleted",0, IF(P1197="Near Depletion",10, IF(P1197="Plentiful",70, IF(P1197="Untapped",90,"Error")))))</f>
        <v>40</v>
      </c>
      <c r="R1197" t="str">
        <f>feed!Q371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feed!R371</f>
        <v>The Subcontinent</v>
      </c>
      <c r="U1197" t="str">
        <f>feed!S371</f>
        <v>Neutral</v>
      </c>
      <c r="V1197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38103</v>
      </c>
      <c r="W1197" t="str">
        <f>feed!U371</f>
        <v>http://blocgame.com/stats.php?id=63155</v>
      </c>
      <c r="X1197" s="4">
        <f>SUMPRODUCT(MID(0&amp;feed!V371,LARGE(INDEX(ISNUMBER(--MID(feed!V371,ROW($1:$5),1))*
ROW($1:$5),0),ROW($1:$5))+1,1)*10^ROW($1:$5)/10)</f>
        <v>0</v>
      </c>
      <c r="Y1197">
        <f>feed!W371</f>
        <v>0</v>
      </c>
      <c r="Z1197" s="4">
        <f>V1197-H1197*750-K1197*375-L1197*375</f>
        <v>38103</v>
      </c>
      <c r="AA1197" s="8">
        <f>V1197/N1197</f>
        <v>21.848050458715598</v>
      </c>
      <c r="AB1197" s="4">
        <f>N1197/6</f>
        <v>290.66666666666669</v>
      </c>
      <c r="AC1197" s="4">
        <f>V1197/6</f>
        <v>6350.5</v>
      </c>
    </row>
    <row r="1198" spans="1:29" hidden="1" x14ac:dyDescent="0.25">
      <c r="A1198" t="str">
        <f>feed!A861</f>
        <v>WP Kuala Lumpur</v>
      </c>
      <c r="B1198" t="str">
        <f>feed!B861</f>
        <v>Soeharto</v>
      </c>
      <c r="C1198" t="str">
        <f>feed!C861</f>
        <v>The Federal Colonies</v>
      </c>
      <c r="D1198">
        <f>SUMPRODUCT(MID(0&amp;feed!D861,LARGE(INDEX(ISNUMBER(--MID(feed!D861,ROW($1:$19),1))*
ROW($1:$19),0),ROW($1:$19))+1,1)*10^ROW($1:$19)/10)</f>
        <v>2</v>
      </c>
      <c r="E1198">
        <f>SUMPRODUCT(MID(0&amp;feed!E861,LARGE(INDEX(ISNUMBER(--MID(feed!E861,ROW($1:$19),1))*
ROW($1:$19),0),ROW($1:$19))+1,1)*10^ROW($1:$19)/10)</f>
        <v>0</v>
      </c>
      <c r="F1198" t="str">
        <f>feed!F861</f>
        <v>Finest of the 19th century</v>
      </c>
      <c r="G1198" t="str">
        <f>feed!G861</f>
        <v>Normal</v>
      </c>
      <c r="H1198">
        <f>SUMPRODUCT(MID(0&amp;feed!H861,LARGE(INDEX(ISNUMBER(--MID(feed!H861,ROW($1:$19),1))*
ROW($1:$19),0),ROW($1:$19))+1,1)*10^ROW($1:$19)/10)</f>
        <v>0</v>
      </c>
      <c r="I1198" t="str">
        <f>feed!I861</f>
        <v>Undisciplined Rabble</v>
      </c>
      <c r="J1198">
        <f>SUMPRODUCT(MID(0&amp;feed!J861,LARGE(INDEX(ISNUMBER(--MID(feed!J861,ROW($1:$19),1))*
ROW($1:$19),0),ROW($1:$19))+1,1)*10^ROW($1:$19)/10)</f>
        <v>2</v>
      </c>
      <c r="K1198">
        <f>SUMPRODUCT(MID(0&amp;feed!K861,LARGE(INDEX(ISNUMBER(--MID(feed!K861,ROW($1:$19),1))*
ROW($1:$19),0),ROW($1:$19))+1,1)*10^ROW($1:$19)/10)</f>
        <v>2</v>
      </c>
      <c r="L1198">
        <f>SUMPRODUCT(MID(0&amp;feed!L861,LARGE(INDEX(ISNUMBER(--MID(feed!L861,ROW($1:$19),1))*
ROW($1:$19),0),ROW($1:$19))+1,1)*10^ROW($1:$19)/10)</f>
        <v>0</v>
      </c>
      <c r="M1198" t="str">
        <f>feed!M861</f>
        <v>Mixed Economy</v>
      </c>
      <c r="N1198">
        <f>SUMPRODUCT(MID(0&amp;feed!N861,LARGE(INDEX(ISNUMBER(--MID(feed!N861,ROW($1:$5),1))*
ROW($1:$5),0),ROW($1:$5))+1,1)*10^ROW($1:$5)/10)</f>
        <v>504</v>
      </c>
      <c r="O1198">
        <f>SUMPRODUCT(MID(0&amp;feed!O861,LARGE(INDEX(ISNUMBER(--MID(feed!O861,ROW($1:$5),1))*
ROW($1:$5),0),ROW($1:$5))+1,1)*10^ROW($1:$5)/10)</f>
        <v>0</v>
      </c>
      <c r="P1198" t="str">
        <f>feed!P861</f>
        <v>Untapped</v>
      </c>
      <c r="Q1198">
        <f>IF(P1198=0,40, IF(P1198="Depleted",0, IF(P1198="Near Depletion",10, IF(P1198="Plentiful",70, IF(P1198="Untapped",90,"Error")))))</f>
        <v>90</v>
      </c>
      <c r="R1198" t="str">
        <f>feed!Q861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feed!R861</f>
        <v>East Indies</v>
      </c>
      <c r="U1198" t="str">
        <f>feed!S861</f>
        <v>Neutral</v>
      </c>
      <c r="V1198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1198" t="str">
        <f>feed!U861</f>
        <v>http://blocgame.com/stats.php?id=61633</v>
      </c>
      <c r="X1198" s="4">
        <f>SUMPRODUCT(MID(0&amp;feed!V861,LARGE(INDEX(ISNUMBER(--MID(feed!V861,ROW($1:$5),1))*
ROW($1:$5),0),ROW($1:$5))+1,1)*10^ROW($1:$5)/10)</f>
        <v>0</v>
      </c>
      <c r="Y1198">
        <f>feed!W861</f>
        <v>0</v>
      </c>
      <c r="Z1198" s="4">
        <f>V1198-H1198*750-K1198*375-L1198*375</f>
        <v>4614</v>
      </c>
      <c r="AA1198" s="8">
        <f>V1198/N1198</f>
        <v>10.642857142857142</v>
      </c>
      <c r="AB1198" s="4">
        <f>N1198/6</f>
        <v>84</v>
      </c>
      <c r="AC1198" s="4">
        <f>V1198/6</f>
        <v>894</v>
      </c>
    </row>
    <row r="1199" spans="1:29" hidden="1" x14ac:dyDescent="0.25">
      <c r="A1199" t="str">
        <f>feed!A703</f>
        <v>Lahanation</v>
      </c>
      <c r="B1199" t="str">
        <f>feed!B703</f>
        <v>Sahanation</v>
      </c>
      <c r="C1199" t="str">
        <f>feed!C703</f>
        <v>The Federal Colonies</v>
      </c>
      <c r="D1199">
        <f>SUMPRODUCT(MID(0&amp;feed!D703,LARGE(INDEX(ISNUMBER(--MID(feed!D703,ROW($1:$19),1))*
ROW($1:$19),0),ROW($1:$19))+1,1)*10^ROW($1:$19)/10)</f>
        <v>2</v>
      </c>
      <c r="E1199">
        <f>SUMPRODUCT(MID(0&amp;feed!E703,LARGE(INDEX(ISNUMBER(--MID(feed!E703,ROW($1:$19),1))*
ROW($1:$19),0),ROW($1:$19))+1,1)*10^ROW($1:$19)/10)</f>
        <v>0</v>
      </c>
      <c r="F1199" t="str">
        <f>feed!F703</f>
        <v>First World War surplus</v>
      </c>
      <c r="G1199" t="str">
        <f>feed!G703</f>
        <v>Normal</v>
      </c>
      <c r="H1199">
        <f>SUMPRODUCT(MID(0&amp;feed!H703,LARGE(INDEX(ISNUMBER(--MID(feed!H703,ROW($1:$19),1))*
ROW($1:$19),0),ROW($1:$19))+1,1)*10^ROW($1:$19)/10)</f>
        <v>0</v>
      </c>
      <c r="I1199" t="str">
        <f>feed!I703</f>
        <v>Undisciplined Rabble</v>
      </c>
      <c r="J1199">
        <f>SUMPRODUCT(MID(0&amp;feed!J703,LARGE(INDEX(ISNUMBER(--MID(feed!J703,ROW($1:$19),1))*
ROW($1:$19),0),ROW($1:$19))+1,1)*10^ROW($1:$19)/10)</f>
        <v>2</v>
      </c>
      <c r="K1199">
        <f>SUMPRODUCT(MID(0&amp;feed!K703,LARGE(INDEX(ISNUMBER(--MID(feed!K703,ROW($1:$19),1))*
ROW($1:$19),0),ROW($1:$19))+1,1)*10^ROW($1:$19)/10)</f>
        <v>4</v>
      </c>
      <c r="L1199">
        <f>SUMPRODUCT(MID(0&amp;feed!L703,LARGE(INDEX(ISNUMBER(--MID(feed!L703,ROW($1:$19),1))*
ROW($1:$19),0),ROW($1:$19))+1,1)*10^ROW($1:$19)/10)</f>
        <v>2</v>
      </c>
      <c r="M1199" t="str">
        <f>feed!M703</f>
        <v>Mixed Economy</v>
      </c>
      <c r="N1199">
        <f>SUMPRODUCT(MID(0&amp;feed!N703,LARGE(INDEX(ISNUMBER(--MID(feed!N703,ROW($1:$5),1))*
ROW($1:$5),0),ROW($1:$5))+1,1)*10^ROW($1:$5)/10)</f>
        <v>804</v>
      </c>
      <c r="O1199">
        <f>SUMPRODUCT(MID(0&amp;feed!O703,LARGE(INDEX(ISNUMBER(--MID(feed!O703,ROW($1:$5),1))*
ROW($1:$5),0),ROW($1:$5))+1,1)*10^ROW($1:$5)/10)</f>
        <v>2</v>
      </c>
      <c r="P1199" t="str">
        <f>feed!P703</f>
        <v>Untapped</v>
      </c>
      <c r="Q1199">
        <f>IF(P1199=0,40, IF(P1199="Depleted",0, IF(P1199="Near Depletion",10, IF(P1199="Plentiful",70, IF(P1199="Untapped",90,"Error")))))</f>
        <v>90</v>
      </c>
      <c r="R1199" t="str">
        <f>feed!Q703</f>
        <v>Meagre</v>
      </c>
      <c r="S1199">
        <f>IF(R1199="None",0, IF(R1199="Meagre",1.5, IF(R1199="Small",3, IF(R1199="Mediocre",4.5, IF(R1199="Somewhat Large",6, IF(R1199="Large",7.5, IF(R1199="Powerful",9, IF(R1199="Very Powerful",10,"Error"))))))))</f>
        <v>1.5</v>
      </c>
      <c r="T1199" t="str">
        <f>feed!R703</f>
        <v>East Indies</v>
      </c>
      <c r="U1199" t="str">
        <f>feed!S703</f>
        <v>Neutral</v>
      </c>
      <c r="V119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1199" t="str">
        <f>feed!U703</f>
        <v>http://blocgame.com/stats.php?id=60391</v>
      </c>
      <c r="X1199" s="4">
        <f>SUMPRODUCT(MID(0&amp;feed!V703,LARGE(INDEX(ISNUMBER(--MID(feed!V703,ROW($1:$5),1))*
ROW($1:$5),0),ROW($1:$5))+1,1)*10^ROW($1:$5)/10)</f>
        <v>0</v>
      </c>
      <c r="Y1199">
        <f>feed!W703</f>
        <v>0</v>
      </c>
      <c r="Z1199" s="4">
        <f>V1199-H1199*750-K1199*375-L1199*375</f>
        <v>4383</v>
      </c>
      <c r="AA1199" s="8">
        <f>V1199/N1199</f>
        <v>8.25</v>
      </c>
      <c r="AB1199" s="4">
        <f>N1199/6</f>
        <v>134</v>
      </c>
      <c r="AC1199" s="4">
        <f>V1199/6</f>
        <v>1105.5</v>
      </c>
    </row>
    <row r="1200" spans="1:29" hidden="1" x14ac:dyDescent="0.25">
      <c r="A1200" t="str">
        <f>feed!A1171</f>
        <v>Forkilius</v>
      </c>
      <c r="B1200" t="str">
        <f>feed!B1171</f>
        <v>Mestre</v>
      </c>
      <c r="C1200">
        <f>feed!C1171</f>
        <v>0</v>
      </c>
      <c r="D1200">
        <f>SUMPRODUCT(MID(0&amp;feed!D1171,LARGE(INDEX(ISNUMBER(--MID(feed!D1171,ROW($1:$19),1))*
ROW($1:$19),0),ROW($1:$19))+1,1)*10^ROW($1:$19)/10)</f>
        <v>20</v>
      </c>
      <c r="E1200">
        <f>SUMPRODUCT(MID(0&amp;feed!E1171,LARGE(INDEX(ISNUMBER(--MID(feed!E1171,ROW($1:$19),1))*
ROW($1:$19),0),ROW($1:$19))+1,1)*10^ROW($1:$19)/10)</f>
        <v>0</v>
      </c>
      <c r="F1200" t="str">
        <f>feed!F1171</f>
        <v>Finest of the 19th century</v>
      </c>
      <c r="G1200" t="str">
        <f>feed!G1171</f>
        <v>Normal</v>
      </c>
      <c r="H1200">
        <f>SUMPRODUCT(MID(0&amp;feed!H1171,LARGE(INDEX(ISNUMBER(--MID(feed!H1171,ROW($1:$19),1))*
ROW($1:$19),0),ROW($1:$19))+1,1)*10^ROW($1:$19)/10)</f>
        <v>0</v>
      </c>
      <c r="I1200" t="str">
        <f>feed!I1171</f>
        <v>Standard</v>
      </c>
      <c r="J1200">
        <f>SUMPRODUCT(MID(0&amp;feed!J1171,LARGE(INDEX(ISNUMBER(--MID(feed!J1171,ROW($1:$19),1))*
ROW($1:$19),0),ROW($1:$19))+1,1)*10^ROW($1:$19)/10)</f>
        <v>1</v>
      </c>
      <c r="K1200">
        <f>SUMPRODUCT(MID(0&amp;feed!K1171,LARGE(INDEX(ISNUMBER(--MID(feed!K1171,ROW($1:$19),1))*
ROW($1:$19),0),ROW($1:$19))+1,1)*10^ROW($1:$19)/10)</f>
        <v>2</v>
      </c>
      <c r="L1200">
        <f>SUMPRODUCT(MID(0&amp;feed!L1171,LARGE(INDEX(ISNUMBER(--MID(feed!L1171,ROW($1:$19),1))*
ROW($1:$19),0),ROW($1:$19))+1,1)*10^ROW($1:$19)/10)</f>
        <v>1</v>
      </c>
      <c r="M1200" t="str">
        <f>feed!M1171</f>
        <v>Free Market</v>
      </c>
      <c r="N1200">
        <f>SUMPRODUCT(MID(0&amp;feed!N1171,LARGE(INDEX(ISNUMBER(--MID(feed!N1171,ROW($1:$5),1))*
ROW($1:$5),0),ROW($1:$5))+1,1)*10^ROW($1:$5)/10)</f>
        <v>300</v>
      </c>
      <c r="O1200">
        <f>SUMPRODUCT(MID(0&amp;feed!O1171,LARGE(INDEX(ISNUMBER(--MID(feed!O1171,ROW($1:$5),1))*
ROW($1:$5),0),ROW($1:$5))+1,1)*10^ROW($1:$5)/10)</f>
        <v>145</v>
      </c>
      <c r="P1200" t="str">
        <f>feed!P1171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feed!Q1171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feed!R1171</f>
        <v>Amazonia</v>
      </c>
      <c r="U1200" t="str">
        <f>feed!S1171</f>
        <v>Neutral</v>
      </c>
      <c r="V1200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200" t="str">
        <f>feed!U1171</f>
        <v>http://blocgame.com/stats.php?id=65736</v>
      </c>
      <c r="X1200" s="4">
        <f>SUMPRODUCT(MID(0&amp;feed!V1171,LARGE(INDEX(ISNUMBER(--MID(feed!V1171,ROW($1:$5),1))*
ROW($1:$5),0),ROW($1:$5))+1,1)*10^ROW($1:$5)/10)</f>
        <v>0</v>
      </c>
      <c r="Y1200">
        <f>feed!W1171</f>
        <v>0</v>
      </c>
      <c r="Z1200" s="4">
        <f>V1200-H1200*750-K1200*375-L1200*375</f>
        <v>18875</v>
      </c>
      <c r="AA1200" s="8">
        <f>V1200/N1200</f>
        <v>66.666666666666671</v>
      </c>
      <c r="AB1200" s="4">
        <f>N1200/6</f>
        <v>50</v>
      </c>
      <c r="AC1200" s="4">
        <f>V1200/6</f>
        <v>3333.3333333333335</v>
      </c>
    </row>
    <row r="1201" spans="1:29" x14ac:dyDescent="0.25">
      <c r="A1201" t="str">
        <f>feed!A845</f>
        <v>balemu1987</v>
      </c>
      <c r="B1201" t="str">
        <f>feed!B845</f>
        <v>balemu1987</v>
      </c>
      <c r="C1201">
        <f>feed!C845</f>
        <v>0</v>
      </c>
      <c r="D1201">
        <f>SUMPRODUCT(MID(0&amp;feed!D845,LARGE(INDEX(ISNUMBER(--MID(feed!D845,ROW($1:$19),1))*
ROW($1:$19),0),ROW($1:$19))+1,1)*10^ROW($1:$19)/10)</f>
        <v>5</v>
      </c>
      <c r="E1201">
        <f>SUMPRODUCT(MID(0&amp;feed!E845,LARGE(INDEX(ISNUMBER(--MID(feed!E845,ROW($1:$19),1))*
ROW($1:$19),0),ROW($1:$19))+1,1)*10^ROW($1:$19)/10)</f>
        <v>0</v>
      </c>
      <c r="F1201" t="str">
        <f>feed!F845</f>
        <v>First World War surplus</v>
      </c>
      <c r="G1201" t="str">
        <f>feed!G845</f>
        <v>Questionable</v>
      </c>
      <c r="H1201">
        <f>SUMPRODUCT(MID(0&amp;feed!H845,LARGE(INDEX(ISNUMBER(--MID(feed!H845,ROW($1:$19),1))*
ROW($1:$19),0),ROW($1:$19))+1,1)*10^ROW($1:$19)/10)</f>
        <v>0</v>
      </c>
      <c r="I1201" t="str">
        <f>feed!I845</f>
        <v>Undisciplined Rabble</v>
      </c>
      <c r="J1201">
        <f>SUMPRODUCT(MID(0&amp;feed!J845,LARGE(INDEX(ISNUMBER(--MID(feed!J845,ROW($1:$19),1))*
ROW($1:$19),0),ROW($1:$19))+1,1)*10^ROW($1:$19)/10)</f>
        <v>51</v>
      </c>
      <c r="K1201">
        <f>SUMPRODUCT(MID(0&amp;feed!K845,LARGE(INDEX(ISNUMBER(--MID(feed!K845,ROW($1:$19),1))*
ROW($1:$19),0),ROW($1:$19))+1,1)*10^ROW($1:$19)/10)</f>
        <v>2</v>
      </c>
      <c r="L1201">
        <f>SUMPRODUCT(MID(0&amp;feed!L845,LARGE(INDEX(ISNUMBER(--MID(feed!L845,ROW($1:$19),1))*
ROW($1:$19),0),ROW($1:$19))+1,1)*10^ROW($1:$19)/10)</f>
        <v>1</v>
      </c>
      <c r="M1201" t="str">
        <f>feed!M845</f>
        <v>Mixed Economy</v>
      </c>
      <c r="N1201">
        <f>SUMPRODUCT(MID(0&amp;feed!N845,LARGE(INDEX(ISNUMBER(--MID(feed!N845,ROW($1:$5),1))*
ROW($1:$5),0),ROW($1:$5))+1,1)*10^ROW($1:$5)/10)</f>
        <v>525</v>
      </c>
      <c r="O1201">
        <f>SUMPRODUCT(MID(0&amp;feed!O845,LARGE(INDEX(ISNUMBER(--MID(feed!O845,ROW($1:$5),1))*
ROW($1:$5),0),ROW($1:$5))+1,1)*10^ROW($1:$5)/10)</f>
        <v>18</v>
      </c>
      <c r="P1201" t="str">
        <f>feed!P845</f>
        <v>Untapped</v>
      </c>
      <c r="Q1201">
        <f>IF(P1201=0,40, IF(P1201="Depleted",0, IF(P1201="Near Depletion",10, IF(P1201="Plentiful",70, IF(P1201="Untapped",90,"Error")))))</f>
        <v>90</v>
      </c>
      <c r="R1201" t="str">
        <f>feed!Q845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feed!R845</f>
        <v>Indochina</v>
      </c>
      <c r="U1201" t="str">
        <f>feed!S845</f>
        <v>Neutral</v>
      </c>
      <c r="V1201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6173</v>
      </c>
      <c r="W1201" t="str">
        <f>feed!U845</f>
        <v>http://blocgame.com/stats.php?id=63972</v>
      </c>
      <c r="X1201" s="4">
        <f>SUMPRODUCT(MID(0&amp;feed!V845,LARGE(INDEX(ISNUMBER(--MID(feed!V845,ROW($1:$5),1))*
ROW($1:$5),0),ROW($1:$5))+1,1)*10^ROW($1:$5)/10)</f>
        <v>0</v>
      </c>
      <c r="Y1201">
        <f>feed!W845</f>
        <v>0</v>
      </c>
      <c r="Z1201" s="4">
        <f>V1201-H1201*750-K1201*375-L1201*375</f>
        <v>5048</v>
      </c>
      <c r="AA1201" s="8">
        <f>V1201/N1201</f>
        <v>11.758095238095239</v>
      </c>
      <c r="AB1201" s="4">
        <f>N1201/6</f>
        <v>87.5</v>
      </c>
      <c r="AC1201" s="4">
        <f>V1201/6</f>
        <v>1028.8333333333333</v>
      </c>
    </row>
    <row r="1202" spans="1:29" hidden="1" x14ac:dyDescent="0.25">
      <c r="A1202" t="str">
        <f>feed!A1151</f>
        <v>Seagull</v>
      </c>
      <c r="B1202" t="str">
        <f>feed!B1151</f>
        <v>Lord Seagull</v>
      </c>
      <c r="C1202">
        <f>feed!C1151</f>
        <v>0</v>
      </c>
      <c r="D1202">
        <f>SUMPRODUCT(MID(0&amp;feed!D1151,LARGE(INDEX(ISNUMBER(--MID(feed!D1151,ROW($1:$19),1))*
ROW($1:$19),0),ROW($1:$19))+1,1)*10^ROW($1:$19)/10)</f>
        <v>22</v>
      </c>
      <c r="E1202">
        <f>SUMPRODUCT(MID(0&amp;feed!E1151,LARGE(INDEX(ISNUMBER(--MID(feed!E1151,ROW($1:$19),1))*
ROW($1:$19),0),ROW($1:$19))+1,1)*10^ROW($1:$19)/10)</f>
        <v>0</v>
      </c>
      <c r="F1202" t="str">
        <f>feed!F1151</f>
        <v>First World War surplus</v>
      </c>
      <c r="G1202" t="str">
        <f>feed!G1151</f>
        <v>Normal</v>
      </c>
      <c r="H1202">
        <f>SUMPRODUCT(MID(0&amp;feed!H1151,LARGE(INDEX(ISNUMBER(--MID(feed!H1151,ROW($1:$19),1))*
ROW($1:$19),0),ROW($1:$19))+1,1)*10^ROW($1:$19)/10)</f>
        <v>0</v>
      </c>
      <c r="I1202" t="str">
        <f>feed!I1151</f>
        <v>Good</v>
      </c>
      <c r="J1202">
        <f>SUMPRODUCT(MID(0&amp;feed!J1151,LARGE(INDEX(ISNUMBER(--MID(feed!J1151,ROW($1:$19),1))*
ROW($1:$19),0),ROW($1:$19))+1,1)*10^ROW($1:$19)/10)</f>
        <v>1</v>
      </c>
      <c r="K1202">
        <f>SUMPRODUCT(MID(0&amp;feed!K1151,LARGE(INDEX(ISNUMBER(--MID(feed!K1151,ROW($1:$19),1))*
ROW($1:$19),0),ROW($1:$19))+1,1)*10^ROW($1:$19)/10)</f>
        <v>2</v>
      </c>
      <c r="L1202">
        <f>SUMPRODUCT(MID(0&amp;feed!L1151,LARGE(INDEX(ISNUMBER(--MID(feed!L1151,ROW($1:$19),1))*
ROW($1:$19),0),ROW($1:$19))+1,1)*10^ROW($1:$19)/10)</f>
        <v>1</v>
      </c>
      <c r="M1202" t="str">
        <f>feed!M1151</f>
        <v>Free Market</v>
      </c>
      <c r="N1202">
        <f>SUMPRODUCT(MID(0&amp;feed!N1151,LARGE(INDEX(ISNUMBER(--MID(feed!N1151,ROW($1:$5),1))*
ROW($1:$5),0),ROW($1:$5))+1,1)*10^ROW($1:$5)/10)</f>
        <v>307</v>
      </c>
      <c r="O1202">
        <f>SUMPRODUCT(MID(0&amp;feed!O1151,LARGE(INDEX(ISNUMBER(--MID(feed!O1151,ROW($1:$5),1))*
ROW($1:$5),0),ROW($1:$5))+1,1)*10^ROW($1:$5)/10)</f>
        <v>0</v>
      </c>
      <c r="P1202" t="str">
        <f>feed!P1151</f>
        <v>Untapped</v>
      </c>
      <c r="Q1202">
        <f>IF(P1202=0,40, IF(P1202="Depleted",0, IF(P1202="Near Depletion",10, IF(P1202="Plentiful",70, IF(P1202="Untapped",90,"Error")))))</f>
        <v>90</v>
      </c>
      <c r="R1202" t="str">
        <f>feed!Q1151</f>
        <v>Small</v>
      </c>
      <c r="S1202">
        <f>IF(R1202="None",0, IF(R1202="Meagre",1.5, IF(R1202="Small",3, IF(R1202="Mediocre",4.5, IF(R1202="Somewhat Large",6, IF(R1202="Large",7.5, IF(R1202="Powerful",9, IF(R1202="Very Powerful",10,"Error"))))))))</f>
        <v>3</v>
      </c>
      <c r="T1202" t="str">
        <f>feed!R1151</f>
        <v>Southern Cone</v>
      </c>
      <c r="U1202" t="str">
        <f>feed!S1151</f>
        <v>United States</v>
      </c>
      <c r="V120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20298</v>
      </c>
      <c r="W1202" t="str">
        <f>feed!U1151</f>
        <v>http://blocgame.com/stats.php?id=65686</v>
      </c>
      <c r="X1202" s="4">
        <f>SUMPRODUCT(MID(0&amp;feed!V1151,LARGE(INDEX(ISNUMBER(--MID(feed!V1151,ROW($1:$5),1))*
ROW($1:$5),0),ROW($1:$5))+1,1)*10^ROW($1:$5)/10)</f>
        <v>0</v>
      </c>
      <c r="Y1202">
        <f>feed!W1151</f>
        <v>0</v>
      </c>
      <c r="Z1202" s="4">
        <f>V1202-H1202*750-K1202*375-L1202*375</f>
        <v>19173</v>
      </c>
      <c r="AA1202" s="8">
        <f>V1202/N1202</f>
        <v>66.117263843648203</v>
      </c>
      <c r="AB1202" s="4">
        <f>N1202/6</f>
        <v>51.166666666666664</v>
      </c>
      <c r="AC1202" s="4">
        <f>V1202/6</f>
        <v>3383</v>
      </c>
    </row>
    <row r="1203" spans="1:29" hidden="1" x14ac:dyDescent="0.25">
      <c r="A1203" t="str">
        <f>feed!A970</f>
        <v>Katkitia</v>
      </c>
      <c r="B1203" t="str">
        <f>feed!B970</f>
        <v>greensky</v>
      </c>
      <c r="C1203" t="str">
        <f>feed!C970</f>
        <v>PIRATES</v>
      </c>
      <c r="D1203">
        <f>SUMPRODUCT(MID(0&amp;feed!D970,LARGE(INDEX(ISNUMBER(--MID(feed!D970,ROW($1:$19),1))*
ROW($1:$19),0),ROW($1:$19))+1,1)*10^ROW($1:$19)/10)</f>
        <v>53</v>
      </c>
      <c r="E1203">
        <f>SUMPRODUCT(MID(0&amp;feed!E970,LARGE(INDEX(ISNUMBER(--MID(feed!E970,ROW($1:$19),1))*
ROW($1:$19),0),ROW($1:$19))+1,1)*10^ROW($1:$19)/10)</f>
        <v>0</v>
      </c>
      <c r="F1203" t="str">
        <f>feed!F970</f>
        <v>Second World War surplus</v>
      </c>
      <c r="G1203" t="str">
        <f>feed!G970</f>
        <v>Gandhi-like</v>
      </c>
      <c r="H1203">
        <f>SUMPRODUCT(MID(0&amp;feed!H970,LARGE(INDEX(ISNUMBER(--MID(feed!H970,ROW($1:$19),1))*
ROW($1:$19),0),ROW($1:$19))+1,1)*10^ROW($1:$19)/10)</f>
        <v>0</v>
      </c>
      <c r="I1203" t="str">
        <f>feed!I970</f>
        <v>Undisciplined Rabble</v>
      </c>
      <c r="J1203">
        <f>SUMPRODUCT(MID(0&amp;feed!J970,LARGE(INDEX(ISNUMBER(--MID(feed!J970,ROW($1:$19),1))*
ROW($1:$19),0),ROW($1:$19))+1,1)*10^ROW($1:$19)/10)</f>
        <v>1</v>
      </c>
      <c r="K1203">
        <f>SUMPRODUCT(MID(0&amp;feed!K970,LARGE(INDEX(ISNUMBER(--MID(feed!K970,ROW($1:$19),1))*
ROW($1:$19),0),ROW($1:$19))+1,1)*10^ROW($1:$19)/10)</f>
        <v>4</v>
      </c>
      <c r="L1203">
        <f>SUMPRODUCT(MID(0&amp;feed!L970,LARGE(INDEX(ISNUMBER(--MID(feed!L970,ROW($1:$19),1))*
ROW($1:$19),0),ROW($1:$19))+1,1)*10^ROW($1:$19)/10)</f>
        <v>2</v>
      </c>
      <c r="M1203" t="str">
        <f>feed!M970</f>
        <v>Central Planning</v>
      </c>
      <c r="N1203">
        <f>SUMPRODUCT(MID(0&amp;feed!N970,LARGE(INDEX(ISNUMBER(--MID(feed!N970,ROW($1:$5),1))*
ROW($1:$5),0),ROW($1:$5))+1,1)*10^ROW($1:$5)/10)</f>
        <v>381</v>
      </c>
      <c r="O1203">
        <f>SUMPRODUCT(MID(0&amp;feed!O970,LARGE(INDEX(ISNUMBER(--MID(feed!O970,ROW($1:$5),1))*
ROW($1:$5),0),ROW($1:$5))+1,1)*10^ROW($1:$5)/10)</f>
        <v>4191</v>
      </c>
      <c r="P1203" t="str">
        <f>feed!P970</f>
        <v>Untapped</v>
      </c>
      <c r="Q1203">
        <f>IF(P1203=0,40, IF(P1203="Depleted",0, IF(P1203="Near Depletion",10, IF(P1203="Plentiful",70, IF(P1203="Untapped",90,"Error")))))</f>
        <v>90</v>
      </c>
      <c r="R1203" t="str">
        <f>feed!Q970</f>
        <v>Small</v>
      </c>
      <c r="S1203">
        <f>IF(R1203="None",0, IF(R1203="Meagre",1.5, IF(R1203="Small",3, IF(R1203="Mediocre",4.5, IF(R1203="Somewhat Large",6, IF(R1203="Large",7.5, IF(R1203="Powerful",9, IF(R1203="Very Powerful",10,"Error"))))))))</f>
        <v>3</v>
      </c>
      <c r="T1203" t="str">
        <f>feed!R970</f>
        <v>Egypt</v>
      </c>
      <c r="U1203" t="str">
        <f>feed!S970</f>
        <v>United States</v>
      </c>
      <c r="V120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1203" t="str">
        <f>feed!U970</f>
        <v>http://blocgame.com/stats.php?id=64545</v>
      </c>
      <c r="X1203" s="4">
        <f>SUMPRODUCT(MID(0&amp;feed!V970,LARGE(INDEX(ISNUMBER(--MID(feed!V970,ROW($1:$5),1))*
ROW($1:$5),0),ROW($1:$5))+1,1)*10^ROW($1:$5)/10)</f>
        <v>0</v>
      </c>
      <c r="Y1203">
        <f>feed!W970</f>
        <v>0</v>
      </c>
      <c r="Z1203" s="4">
        <f>V1203-H1203*750-K1203*375-L1203*375</f>
        <v>17750</v>
      </c>
      <c r="AA1203" s="8">
        <f>V1203/N1203</f>
        <v>52.493438320209975</v>
      </c>
      <c r="AB1203" s="4">
        <f>N1203/6</f>
        <v>63.5</v>
      </c>
      <c r="AC1203" s="4">
        <f>V1203/6</f>
        <v>3333.3333333333335</v>
      </c>
    </row>
    <row r="1204" spans="1:29" x14ac:dyDescent="0.25">
      <c r="A1204" t="str">
        <f>feed!A889</f>
        <v>bird land</v>
      </c>
      <c r="B1204" t="str">
        <f>feed!B889</f>
        <v>birdjoseph</v>
      </c>
      <c r="C1204">
        <f>feed!C889</f>
        <v>0</v>
      </c>
      <c r="D1204">
        <f>SUMPRODUCT(MID(0&amp;feed!D889,LARGE(INDEX(ISNUMBER(--MID(feed!D889,ROW($1:$19),1))*
ROW($1:$19),0),ROW($1:$19))+1,1)*10^ROW($1:$19)/10)</f>
        <v>5</v>
      </c>
      <c r="E1204">
        <f>SUMPRODUCT(MID(0&amp;feed!E889,LARGE(INDEX(ISNUMBER(--MID(feed!E889,ROW($1:$19),1))*
ROW($1:$19),0),ROW($1:$19))+1,1)*10^ROW($1:$19)/10)</f>
        <v>0</v>
      </c>
      <c r="F1204" t="str">
        <f>feed!F889</f>
        <v>Finest of the 19th century</v>
      </c>
      <c r="G1204" t="str">
        <f>feed!G889</f>
        <v>Good</v>
      </c>
      <c r="H1204">
        <f>SUMPRODUCT(MID(0&amp;feed!H889,LARGE(INDEX(ISNUMBER(--MID(feed!H889,ROW($1:$19),1))*
ROW($1:$19),0),ROW($1:$19))+1,1)*10^ROW($1:$19)/10)</f>
        <v>1</v>
      </c>
      <c r="I1204" t="str">
        <f>feed!I889</f>
        <v>Undisciplined Rabble</v>
      </c>
      <c r="J1204">
        <f>SUMPRODUCT(MID(0&amp;feed!J889,LARGE(INDEX(ISNUMBER(--MID(feed!J889,ROW($1:$19),1))*
ROW($1:$19),0),ROW($1:$19))+1,1)*10^ROW($1:$19)/10)</f>
        <v>47</v>
      </c>
      <c r="K1204">
        <f>SUMPRODUCT(MID(0&amp;feed!K889,LARGE(INDEX(ISNUMBER(--MID(feed!K889,ROW($1:$19),1))*
ROW($1:$19),0),ROW($1:$19))+1,1)*10^ROW($1:$19)/10)</f>
        <v>2</v>
      </c>
      <c r="L1204">
        <f>SUMPRODUCT(MID(0&amp;feed!L889,LARGE(INDEX(ISNUMBER(--MID(feed!L889,ROW($1:$19),1))*
ROW($1:$19),0),ROW($1:$19))+1,1)*10^ROW($1:$19)/10)</f>
        <v>0</v>
      </c>
      <c r="M1204" t="str">
        <f>feed!M889</f>
        <v>Mixed Economy</v>
      </c>
      <c r="N1204">
        <f>SUMPRODUCT(MID(0&amp;feed!N889,LARGE(INDEX(ISNUMBER(--MID(feed!N889,ROW($1:$5),1))*
ROW($1:$5),0),ROW($1:$5))+1,1)*10^ROW($1:$5)/10)</f>
        <v>455</v>
      </c>
      <c r="O1204">
        <f>SUMPRODUCT(MID(0&amp;feed!O889,LARGE(INDEX(ISNUMBER(--MID(feed!O889,ROW($1:$5),1))*
ROW($1:$5),0),ROW($1:$5))+1,1)*10^ROW($1:$5)/10)</f>
        <v>200</v>
      </c>
      <c r="P1204">
        <f>feed!P889</f>
        <v>0</v>
      </c>
      <c r="Q1204">
        <f>IF(P1204=0,40, IF(P1204="Depleted",0, IF(P1204="Near Depletion",10, IF(P1204="Plentiful",70, IF(P1204="Untapped",90,"Error")))))</f>
        <v>40</v>
      </c>
      <c r="R1204" t="str">
        <f>feed!Q889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feed!R889</f>
        <v>China</v>
      </c>
      <c r="U1204" t="str">
        <f>feed!S889</f>
        <v>Neutral</v>
      </c>
      <c r="V1204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5128</v>
      </c>
      <c r="W1204" t="str">
        <f>feed!U889</f>
        <v>http://blocgame.com/stats.php?id=61878</v>
      </c>
      <c r="X1204" s="4">
        <f>SUMPRODUCT(MID(0&amp;feed!V889,LARGE(INDEX(ISNUMBER(--MID(feed!V889,ROW($1:$5),1))*
ROW($1:$5),0),ROW($1:$5))+1,1)*10^ROW($1:$5)/10)</f>
        <v>0</v>
      </c>
      <c r="Y1204">
        <f>feed!W889</f>
        <v>0</v>
      </c>
      <c r="Z1204" s="4">
        <f>V1204-H1204*750-K1204*375-L1204*375</f>
        <v>3628</v>
      </c>
      <c r="AA1204" s="8">
        <f>V1204/N1204</f>
        <v>11.270329670329671</v>
      </c>
      <c r="AB1204" s="4">
        <f>N1204/6</f>
        <v>75.833333333333329</v>
      </c>
      <c r="AC1204" s="4">
        <f>V1204/6</f>
        <v>854.66666666666663</v>
      </c>
    </row>
    <row r="1205" spans="1:29" hidden="1" x14ac:dyDescent="0.25">
      <c r="A1205" t="str">
        <f>feed!A769</f>
        <v>Panarasia</v>
      </c>
      <c r="B1205" t="str">
        <f>feed!B769</f>
        <v>Talleyrand</v>
      </c>
      <c r="C1205">
        <f>feed!C769</f>
        <v>0</v>
      </c>
      <c r="D1205">
        <f>SUMPRODUCT(MID(0&amp;feed!D769,LARGE(INDEX(ISNUMBER(--MID(feed!D769,ROW($1:$19),1))*
ROW($1:$19),0),ROW($1:$19))+1,1)*10^ROW($1:$19)/10)</f>
        <v>42</v>
      </c>
      <c r="E1205">
        <f>SUMPRODUCT(MID(0&amp;feed!E769,LARGE(INDEX(ISNUMBER(--MID(feed!E769,ROW($1:$19),1))*
ROW($1:$19),0),ROW($1:$19))+1,1)*10^ROW($1:$19)/10)</f>
        <v>0</v>
      </c>
      <c r="F1205" t="str">
        <f>feed!F769</f>
        <v>First World War surplus</v>
      </c>
      <c r="G1205" t="str">
        <f>feed!G769</f>
        <v>Gandhi-like</v>
      </c>
      <c r="H1205">
        <f>SUMPRODUCT(MID(0&amp;feed!H769,LARGE(INDEX(ISNUMBER(--MID(feed!H769,ROW($1:$19),1))*
ROW($1:$19),0),ROW($1:$19))+1,1)*10^ROW($1:$19)/10)</f>
        <v>0</v>
      </c>
      <c r="I1205" t="str">
        <f>feed!I769</f>
        <v>Undisciplined Rabble</v>
      </c>
      <c r="J1205">
        <f>SUMPRODUCT(MID(0&amp;feed!J769,LARGE(INDEX(ISNUMBER(--MID(feed!J769,ROW($1:$19),1))*
ROW($1:$19),0),ROW($1:$19))+1,1)*10^ROW($1:$19)/10)</f>
        <v>1</v>
      </c>
      <c r="K1205">
        <f>SUMPRODUCT(MID(0&amp;feed!K769,LARGE(INDEX(ISNUMBER(--MID(feed!K769,ROW($1:$19),1))*
ROW($1:$19),0),ROW($1:$19))+1,1)*10^ROW($1:$19)/10)</f>
        <v>2</v>
      </c>
      <c r="L1205">
        <f>SUMPRODUCT(MID(0&amp;feed!L769,LARGE(INDEX(ISNUMBER(--MID(feed!L769,ROW($1:$19),1))*
ROW($1:$19),0),ROW($1:$19))+1,1)*10^ROW($1:$19)/10)</f>
        <v>0</v>
      </c>
      <c r="M1205" t="str">
        <f>feed!M769</f>
        <v>Mixed Economy</v>
      </c>
      <c r="N1205">
        <f>SUMPRODUCT(MID(0&amp;feed!N769,LARGE(INDEX(ISNUMBER(--MID(feed!N769,ROW($1:$5),1))*
ROW($1:$5),0),ROW($1:$5))+1,1)*10^ROW($1:$5)/10)</f>
        <v>658</v>
      </c>
      <c r="O1205">
        <f>SUMPRODUCT(MID(0&amp;feed!O769,LARGE(INDEX(ISNUMBER(--MID(feed!O769,ROW($1:$5),1))*
ROW($1:$5),0),ROW($1:$5))+1,1)*10^ROW($1:$5)/10)</f>
        <v>0</v>
      </c>
      <c r="P1205">
        <f>feed!P769</f>
        <v>0</v>
      </c>
      <c r="Q1205">
        <f>IF(P1205=0,40, IF(P1205="Depleted",0, IF(P1205="Near Depletion",10, IF(P1205="Plentiful",70, IF(P1205="Untapped",90,"Error")))))</f>
        <v>40</v>
      </c>
      <c r="R1205" t="str">
        <f>feed!Q769</f>
        <v>Small</v>
      </c>
      <c r="S1205">
        <f>IF(R1205="None",0, IF(R1205="Meagre",1.5, IF(R1205="Small",3, IF(R1205="Mediocre",4.5, IF(R1205="Somewhat Large",6, IF(R1205="Large",7.5, IF(R1205="Powerful",9, IF(R1205="Very Powerful",10,"Error"))))))))</f>
        <v>3</v>
      </c>
      <c r="T1205" t="str">
        <f>feed!R769</f>
        <v>Caribbean</v>
      </c>
      <c r="U1205" t="str">
        <f>feed!S769</f>
        <v>Neutral</v>
      </c>
      <c r="V1205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13732</v>
      </c>
      <c r="W1205" t="str">
        <f>feed!U769</f>
        <v>http://blocgame.com/stats.php?id=64860</v>
      </c>
      <c r="X1205" s="4">
        <f>SUMPRODUCT(MID(0&amp;feed!V769,LARGE(INDEX(ISNUMBER(--MID(feed!V769,ROW($1:$5),1))*
ROW($1:$5),0),ROW($1:$5))+1,1)*10^ROW($1:$5)/10)</f>
        <v>0</v>
      </c>
      <c r="Y1205">
        <f>feed!W769</f>
        <v>0</v>
      </c>
      <c r="Z1205" s="4">
        <f>V1205-H1205*750-K1205*375-L1205*375</f>
        <v>12982</v>
      </c>
      <c r="AA1205" s="8">
        <f>V1205/N1205</f>
        <v>20.869300911854104</v>
      </c>
      <c r="AB1205" s="4">
        <f>N1205/6</f>
        <v>109.66666666666667</v>
      </c>
      <c r="AC1205" s="4">
        <f>V1205/6</f>
        <v>2288.6666666666665</v>
      </c>
    </row>
    <row r="1206" spans="1:29" hidden="1" x14ac:dyDescent="0.25">
      <c r="A1206" t="str">
        <f>feed!A742</f>
        <v>Booyakasha</v>
      </c>
      <c r="B1206" t="str">
        <f>feed!B742</f>
        <v>Pennypenny</v>
      </c>
      <c r="C1206">
        <f>feed!C742</f>
        <v>0</v>
      </c>
      <c r="D1206">
        <f>SUMPRODUCT(MID(0&amp;feed!D742,LARGE(INDEX(ISNUMBER(--MID(feed!D742,ROW($1:$19),1))*
ROW($1:$19),0),ROW($1:$19))+1,1)*10^ROW($1:$19)/10)</f>
        <v>20</v>
      </c>
      <c r="E1206">
        <f>SUMPRODUCT(MID(0&amp;feed!E742,LARGE(INDEX(ISNUMBER(--MID(feed!E742,ROW($1:$19),1))*
ROW($1:$19),0),ROW($1:$19))+1,1)*10^ROW($1:$19)/10)</f>
        <v>0</v>
      </c>
      <c r="F1206" t="str">
        <f>feed!F742</f>
        <v>First World War surplus</v>
      </c>
      <c r="G1206" t="str">
        <f>feed!G742</f>
        <v>Gandhi-like</v>
      </c>
      <c r="H1206">
        <f>SUMPRODUCT(MID(0&amp;feed!H742,LARGE(INDEX(ISNUMBER(--MID(feed!H742,ROW($1:$19),1))*
ROW($1:$19),0),ROW($1:$19))+1,1)*10^ROW($1:$19)/10)</f>
        <v>0</v>
      </c>
      <c r="I1206" t="str">
        <f>feed!I742</f>
        <v>Good</v>
      </c>
      <c r="J1206">
        <f>SUMPRODUCT(MID(0&amp;feed!J742,LARGE(INDEX(ISNUMBER(--MID(feed!J742,ROW($1:$19),1))*
ROW($1:$19),0),ROW($1:$19))+1,1)*10^ROW($1:$19)/10)</f>
        <v>1</v>
      </c>
      <c r="K1206">
        <f>SUMPRODUCT(MID(0&amp;feed!K742,LARGE(INDEX(ISNUMBER(--MID(feed!K742,ROW($1:$19),1))*
ROW($1:$19),0),ROW($1:$19))+1,1)*10^ROW($1:$19)/10)</f>
        <v>2</v>
      </c>
      <c r="L1206">
        <f>SUMPRODUCT(MID(0&amp;feed!L742,LARGE(INDEX(ISNUMBER(--MID(feed!L742,ROW($1:$19),1))*
ROW($1:$19),0),ROW($1:$19))+1,1)*10^ROW($1:$19)/10)</f>
        <v>3</v>
      </c>
      <c r="M1206" t="str">
        <f>feed!M742</f>
        <v>Central Planning</v>
      </c>
      <c r="N1206">
        <f>SUMPRODUCT(MID(0&amp;feed!N742,LARGE(INDEX(ISNUMBER(--MID(feed!N742,ROW($1:$5),1))*
ROW($1:$5),0),ROW($1:$5))+1,1)*10^ROW($1:$5)/10)</f>
        <v>704</v>
      </c>
      <c r="O1206">
        <f>SUMPRODUCT(MID(0&amp;feed!O742,LARGE(INDEX(ISNUMBER(--MID(feed!O742,ROW($1:$5),1))*
ROW($1:$5),0),ROW($1:$5))+1,1)*10^ROW($1:$5)/10)</f>
        <v>1629</v>
      </c>
      <c r="P1206" t="str">
        <f>feed!P742</f>
        <v>Untapped</v>
      </c>
      <c r="Q1206">
        <f>IF(P1206=0,40, IF(P1206="Depleted",0, IF(P1206="Near Depletion",10, IF(P1206="Plentiful",70, IF(P1206="Untapped",90,"Error")))))</f>
        <v>90</v>
      </c>
      <c r="R1206" t="str">
        <f>feed!Q742</f>
        <v>Meagre</v>
      </c>
      <c r="S1206">
        <f>IF(R1206="None",0, IF(R1206="Meagre",1.5, IF(R1206="Small",3, IF(R1206="Mediocre",4.5, IF(R1206="Somewhat Large",6, IF(R1206="Large",7.5, IF(R1206="Powerful",9, IF(R1206="Very Powerful",10,"Error"))))))))</f>
        <v>1.5</v>
      </c>
      <c r="T1206" t="str">
        <f>feed!R742</f>
        <v>Arabia</v>
      </c>
      <c r="U1206" t="str">
        <f>feed!S742</f>
        <v>Neutral</v>
      </c>
      <c r="V1206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11231</v>
      </c>
      <c r="W1206" t="str">
        <f>feed!U742</f>
        <v>http://blocgame.com/stats.php?id=43208</v>
      </c>
      <c r="X1206" s="4">
        <f>SUMPRODUCT(MID(0&amp;feed!V742,LARGE(INDEX(ISNUMBER(--MID(feed!V742,ROW($1:$5),1))*
ROW($1:$5),0),ROW($1:$5))+1,1)*10^ROW($1:$5)/10)</f>
        <v>0</v>
      </c>
      <c r="Y1206">
        <f>feed!W742</f>
        <v>0</v>
      </c>
      <c r="Z1206" s="4">
        <f>V1206-H1206*750-K1206*375-L1206*375</f>
        <v>9356</v>
      </c>
      <c r="AA1206" s="8">
        <f>V1206/N1206</f>
        <v>15.953125</v>
      </c>
      <c r="AB1206" s="4">
        <f>N1206/6</f>
        <v>117.33333333333333</v>
      </c>
      <c r="AC1206" s="4">
        <f>V1206/6</f>
        <v>1871.8333333333333</v>
      </c>
    </row>
    <row r="1207" spans="1:29" hidden="1" x14ac:dyDescent="0.25">
      <c r="A1207" t="str">
        <f>feed!A210</f>
        <v>Chrome</v>
      </c>
      <c r="B1207" t="str">
        <f>feed!B210</f>
        <v>edmfan</v>
      </c>
      <c r="C1207" t="str">
        <f>feed!C210</f>
        <v>The Order</v>
      </c>
      <c r="D1207">
        <f>SUMPRODUCT(MID(0&amp;feed!D210,LARGE(INDEX(ISNUMBER(--MID(feed!D210,ROW($1:$19),1))*
ROW($1:$19),0),ROW($1:$19))+1,1)*10^ROW($1:$19)/10)</f>
        <v>169</v>
      </c>
      <c r="E1207">
        <f>SUMPRODUCT(MID(0&amp;feed!E210,LARGE(INDEX(ISNUMBER(--MID(feed!E210,ROW($1:$19),1))*
ROW($1:$19),0),ROW($1:$19))+1,1)*10^ROW($1:$19)/10)</f>
        <v>0</v>
      </c>
      <c r="F1207" t="str">
        <f>feed!F210</f>
        <v>Korean War surplus</v>
      </c>
      <c r="G1207" t="str">
        <f>feed!G210</f>
        <v>Gandhi-like</v>
      </c>
      <c r="H1207">
        <f>SUMPRODUCT(MID(0&amp;feed!H210,LARGE(INDEX(ISNUMBER(--MID(feed!H210,ROW($1:$19),1))*
ROW($1:$19),0),ROW($1:$19))+1,1)*10^ROW($1:$19)/10)</f>
        <v>0</v>
      </c>
      <c r="I1207" t="str">
        <f>feed!I210</f>
        <v>Standard</v>
      </c>
      <c r="J1207">
        <f>SUMPRODUCT(MID(0&amp;feed!J210,LARGE(INDEX(ISNUMBER(--MID(feed!J210,ROW($1:$19),1))*
ROW($1:$19),0),ROW($1:$19))+1,1)*10^ROW($1:$19)/10)</f>
        <v>1</v>
      </c>
      <c r="K1207">
        <f>SUMPRODUCT(MID(0&amp;feed!K210,LARGE(INDEX(ISNUMBER(--MID(feed!K210,ROW($1:$19),1))*
ROW($1:$19),0),ROW($1:$19))+1,1)*10^ROW($1:$19)/10)</f>
        <v>35</v>
      </c>
      <c r="L1207">
        <f>SUMPRODUCT(MID(0&amp;feed!L210,LARGE(INDEX(ISNUMBER(--MID(feed!L210,ROW($1:$19),1))*
ROW($1:$19),0),ROW($1:$19))+1,1)*10^ROW($1:$19)/10)</f>
        <v>20</v>
      </c>
      <c r="M1207" t="str">
        <f>feed!M210</f>
        <v>Free Market</v>
      </c>
      <c r="N1207">
        <f>SUMPRODUCT(MID(0&amp;feed!N210,LARGE(INDEX(ISNUMBER(--MID(feed!N210,ROW($1:$5),1))*
ROW($1:$5),0),ROW($1:$5))+1,1)*10^ROW($1:$5)/10)</f>
        <v>2505</v>
      </c>
      <c r="O1207">
        <f>SUMPRODUCT(MID(0&amp;feed!O210,LARGE(INDEX(ISNUMBER(--MID(feed!O210,ROW($1:$5),1))*
ROW($1:$5),0),ROW($1:$5))+1,1)*10^ROW($1:$5)/10)</f>
        <v>2180</v>
      </c>
      <c r="P1207" t="str">
        <f>feed!P210</f>
        <v>Untapped</v>
      </c>
      <c r="Q1207">
        <f>IF(P1207=0,40, IF(P1207="Depleted",0, IF(P1207="Near Depletion",10, IF(P1207="Plentiful",70, IF(P1207="Untapped",90,"Error")))))</f>
        <v>90</v>
      </c>
      <c r="R1207" t="str">
        <f>feed!Q210</f>
        <v>Powerful</v>
      </c>
      <c r="S1207">
        <f>IF(R1207="None",0, IF(R1207="Meagre",1.5, IF(R1207="Small",3, IF(R1207="Mediocre",4.5, IF(R1207="Somewhat Large",6, IF(R1207="Large",7.5, IF(R1207="Powerful",9, IF(R1207="Very Powerful",10,"Error"))))))))</f>
        <v>9</v>
      </c>
      <c r="T1207" t="str">
        <f>feed!R210</f>
        <v>Arabia</v>
      </c>
      <c r="U1207" t="str">
        <f>feed!S210</f>
        <v>Soviet Union</v>
      </c>
      <c r="V120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32851</v>
      </c>
      <c r="W1207" t="str">
        <f>feed!U210</f>
        <v>http://blocgame.com/stats.php?id=62534</v>
      </c>
      <c r="X1207" s="4">
        <f>SUMPRODUCT(MID(0&amp;feed!V210,LARGE(INDEX(ISNUMBER(--MID(feed!V210,ROW($1:$5),1))*
ROW($1:$5),0),ROW($1:$5))+1,1)*10^ROW($1:$5)/10)</f>
        <v>0</v>
      </c>
      <c r="Y1207">
        <f>feed!W210</f>
        <v>0</v>
      </c>
      <c r="Z1207" s="4">
        <f>V1207-H1207*750-K1207*375-L1207*375</f>
        <v>12226</v>
      </c>
      <c r="AA1207" s="8">
        <f>V1207/N1207</f>
        <v>13.114171656686628</v>
      </c>
      <c r="AB1207" s="4">
        <f>N1207/6</f>
        <v>417.5</v>
      </c>
      <c r="AC1207" s="4">
        <f>V1207/6</f>
        <v>5475.166666666667</v>
      </c>
    </row>
    <row r="1208" spans="1:29" hidden="1" x14ac:dyDescent="0.25">
      <c r="A1208" t="str">
        <f>feed!A598</f>
        <v>N'vear</v>
      </c>
      <c r="B1208" t="str">
        <f>feed!B598</f>
        <v>Czar Jakola</v>
      </c>
      <c r="C1208">
        <f>feed!C598</f>
        <v>0</v>
      </c>
      <c r="D1208">
        <f>SUMPRODUCT(MID(0&amp;feed!D598,LARGE(INDEX(ISNUMBER(--MID(feed!D598,ROW($1:$19),1))*
ROW($1:$19),0),ROW($1:$19))+1,1)*10^ROW($1:$19)/10)</f>
        <v>9</v>
      </c>
      <c r="E1208">
        <f>SUMPRODUCT(MID(0&amp;feed!E598,LARGE(INDEX(ISNUMBER(--MID(feed!E598,ROW($1:$19),1))*
ROW($1:$19),0),ROW($1:$19))+1,1)*10^ROW($1:$19)/10)</f>
        <v>0</v>
      </c>
      <c r="F1208" t="str">
        <f>feed!F598</f>
        <v>Second World War surplus</v>
      </c>
      <c r="G1208" t="str">
        <f>feed!G598</f>
        <v>Gandhi-like</v>
      </c>
      <c r="H1208">
        <f>SUMPRODUCT(MID(0&amp;feed!H598,LARGE(INDEX(ISNUMBER(--MID(feed!H598,ROW($1:$19),1))*
ROW($1:$19),0),ROW($1:$19))+1,1)*10^ROW($1:$19)/10)</f>
        <v>0</v>
      </c>
      <c r="I1208" t="str">
        <f>feed!I598</f>
        <v>Elite</v>
      </c>
      <c r="J1208">
        <f>SUMPRODUCT(MID(0&amp;feed!J598,LARGE(INDEX(ISNUMBER(--MID(feed!J598,ROW($1:$19),1))*
ROW($1:$19),0),ROW($1:$19))+1,1)*10^ROW($1:$19)/10)</f>
        <v>1</v>
      </c>
      <c r="K1208">
        <f>SUMPRODUCT(MID(0&amp;feed!K598,LARGE(INDEX(ISNUMBER(--MID(feed!K598,ROW($1:$19),1))*
ROW($1:$19),0),ROW($1:$19))+1,1)*10^ROW($1:$19)/10)</f>
        <v>3</v>
      </c>
      <c r="L1208">
        <f>SUMPRODUCT(MID(0&amp;feed!L598,LARGE(INDEX(ISNUMBER(--MID(feed!L598,ROW($1:$19),1))*
ROW($1:$19),0),ROW($1:$19))+1,1)*10^ROW($1:$19)/10)</f>
        <v>2</v>
      </c>
      <c r="M1208" t="str">
        <f>feed!M598</f>
        <v>Mixed Economy</v>
      </c>
      <c r="N1208">
        <f>SUMPRODUCT(MID(0&amp;feed!N598,LARGE(INDEX(ISNUMBER(--MID(feed!N598,ROW($1:$5),1))*
ROW($1:$5),0),ROW($1:$5))+1,1)*10^ROW($1:$5)/10)</f>
        <v>1003</v>
      </c>
      <c r="O1208">
        <f>SUMPRODUCT(MID(0&amp;feed!O598,LARGE(INDEX(ISNUMBER(--MID(feed!O598,ROW($1:$5),1))*
ROW($1:$5),0),ROW($1:$5))+1,1)*10^ROW($1:$5)/10)</f>
        <v>323</v>
      </c>
      <c r="P1208" t="str">
        <f>feed!P598</f>
        <v>Untapped</v>
      </c>
      <c r="Q1208">
        <f>IF(P1208=0,40, IF(P1208="Depleted",0, IF(P1208="Near Depletion",10, IF(P1208="Plentiful",70, IF(P1208="Untapped",90,"Error")))))</f>
        <v>90</v>
      </c>
      <c r="R1208" t="str">
        <f>feed!Q598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feed!R598</f>
        <v>Caribbean</v>
      </c>
      <c r="U1208" t="str">
        <f>feed!S598</f>
        <v>Soviet Union</v>
      </c>
      <c r="V120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9267</v>
      </c>
      <c r="W1208" t="str">
        <f>feed!U598</f>
        <v>http://blocgame.com/stats.php?id=51690</v>
      </c>
      <c r="X1208" s="4">
        <f>SUMPRODUCT(MID(0&amp;feed!V598,LARGE(INDEX(ISNUMBER(--MID(feed!V598,ROW($1:$5),1))*
ROW($1:$5),0),ROW($1:$5))+1,1)*10^ROW($1:$5)/10)</f>
        <v>0</v>
      </c>
      <c r="Y1208">
        <f>feed!W598</f>
        <v>0</v>
      </c>
      <c r="Z1208" s="4">
        <f>V1208-H1208*750-K1208*375-L1208*375</f>
        <v>7392</v>
      </c>
      <c r="AA1208" s="8">
        <f>V1208/N1208</f>
        <v>9.2392821535393814</v>
      </c>
      <c r="AB1208" s="4">
        <f>N1208/6</f>
        <v>167.16666666666666</v>
      </c>
      <c r="AC1208" s="4">
        <f>V1208/6</f>
        <v>1544.5</v>
      </c>
    </row>
    <row r="1209" spans="1:29" hidden="1" x14ac:dyDescent="0.25">
      <c r="A1209" t="str">
        <f>feed!A292</f>
        <v>Inferia</v>
      </c>
      <c r="B1209" t="str">
        <f>feed!B292</f>
        <v>Alexkovisk</v>
      </c>
      <c r="C1209" t="str">
        <f>feed!C292</f>
        <v>Pact of Red October</v>
      </c>
      <c r="D1209">
        <f>SUMPRODUCT(MID(0&amp;feed!D292,LARGE(INDEX(ISNUMBER(--MID(feed!D292,ROW($1:$19),1))*
ROW($1:$19),0),ROW($1:$19))+1,1)*10^ROW($1:$19)/10)</f>
        <v>11</v>
      </c>
      <c r="E1209">
        <f>SUMPRODUCT(MID(0&amp;feed!E292,LARGE(INDEX(ISNUMBER(--MID(feed!E292,ROW($1:$19),1))*
ROW($1:$19),0),ROW($1:$19))+1,1)*10^ROW($1:$19)/10)</f>
        <v>0</v>
      </c>
      <c r="F1209" t="str">
        <f>feed!F292</f>
        <v>Second World War surplus</v>
      </c>
      <c r="G1209" t="str">
        <f>feed!G292</f>
        <v>Gandhi-like</v>
      </c>
      <c r="H1209">
        <f>SUMPRODUCT(MID(0&amp;feed!H292,LARGE(INDEX(ISNUMBER(--MID(feed!H292,ROW($1:$19),1))*
ROW($1:$19),0),ROW($1:$19))+1,1)*10^ROW($1:$19)/10)</f>
        <v>0</v>
      </c>
      <c r="I1209" t="str">
        <f>feed!I292</f>
        <v>Poor</v>
      </c>
      <c r="J1209">
        <f>SUMPRODUCT(MID(0&amp;feed!J292,LARGE(INDEX(ISNUMBER(--MID(feed!J292,ROW($1:$19),1))*
ROW($1:$19),0),ROW($1:$19))+1,1)*10^ROW($1:$19)/10)</f>
        <v>1</v>
      </c>
      <c r="K1209">
        <f>SUMPRODUCT(MID(0&amp;feed!K292,LARGE(INDEX(ISNUMBER(--MID(feed!K292,ROW($1:$19),1))*
ROW($1:$19),0),ROW($1:$19))+1,1)*10^ROW($1:$19)/10)</f>
        <v>4</v>
      </c>
      <c r="L1209">
        <f>SUMPRODUCT(MID(0&amp;feed!L292,LARGE(INDEX(ISNUMBER(--MID(feed!L292,ROW($1:$19),1))*
ROW($1:$19),0),ROW($1:$19))+1,1)*10^ROW($1:$19)/10)</f>
        <v>3</v>
      </c>
      <c r="M1209" t="str">
        <f>feed!M292</f>
        <v>Mixed Economy</v>
      </c>
      <c r="N1209">
        <f>SUMPRODUCT(MID(0&amp;feed!N292,LARGE(INDEX(ISNUMBER(--MID(feed!N292,ROW($1:$5),1))*
ROW($1:$5),0),ROW($1:$5))+1,1)*10^ROW($1:$5)/10)</f>
        <v>2076</v>
      </c>
      <c r="O1209">
        <f>SUMPRODUCT(MID(0&amp;feed!O292,LARGE(INDEX(ISNUMBER(--MID(feed!O292,ROW($1:$5),1))*
ROW($1:$5),0),ROW($1:$5))+1,1)*10^ROW($1:$5)/10)</f>
        <v>54</v>
      </c>
      <c r="P1209" t="str">
        <f>feed!P292</f>
        <v>Plentiful</v>
      </c>
      <c r="Q1209">
        <f>IF(P1209=0,40, IF(P1209="Depleted",0, IF(P1209="Near Depletion",10, IF(P1209="Plentiful",70, IF(P1209="Untapped",90,"Error")))))</f>
        <v>70</v>
      </c>
      <c r="R1209" t="str">
        <f>feed!Q292</f>
        <v>Small</v>
      </c>
      <c r="S1209">
        <f>IF(R1209="None",0, IF(R1209="Meagre",1.5, IF(R1209="Small",3, IF(R1209="Mediocre",4.5, IF(R1209="Somewhat Large",6, IF(R1209="Large",7.5, IF(R1209="Powerful",9, IF(R1209="Very Powerful",10,"Error"))))))))</f>
        <v>3</v>
      </c>
      <c r="T1209" t="str">
        <f>feed!R292</f>
        <v>Mesoamerica</v>
      </c>
      <c r="U1209" t="str">
        <f>feed!S292</f>
        <v>Neutral</v>
      </c>
      <c r="V1209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7204</v>
      </c>
      <c r="W1209" t="str">
        <f>feed!U292</f>
        <v>http://blocgame.com/stats.php?id=60789</v>
      </c>
      <c r="X1209" s="4">
        <f>SUMPRODUCT(MID(0&amp;feed!V292,LARGE(INDEX(ISNUMBER(--MID(feed!V292,ROW($1:$5),1))*
ROW($1:$5),0),ROW($1:$5))+1,1)*10^ROW($1:$5)/10)</f>
        <v>0</v>
      </c>
      <c r="Y1209">
        <f>feed!W292</f>
        <v>0</v>
      </c>
      <c r="Z1209" s="4">
        <f>V1209-H1209*750-K1209*375-L1209*375</f>
        <v>4579</v>
      </c>
      <c r="AA1209" s="8">
        <f>V1209/N1209</f>
        <v>3.4701348747591521</v>
      </c>
      <c r="AB1209" s="4">
        <f>N1209/6</f>
        <v>346</v>
      </c>
      <c r="AC1209" s="4">
        <f>V1209/6</f>
        <v>1200.6666666666667</v>
      </c>
    </row>
    <row r="1210" spans="1:29" hidden="1" x14ac:dyDescent="0.25">
      <c r="A1210" t="str">
        <f>feed!A390</f>
        <v>Labuair</v>
      </c>
      <c r="B1210" t="str">
        <f>feed!B390</f>
        <v>Kultur mayor</v>
      </c>
      <c r="C1210" t="str">
        <f>feed!C390</f>
        <v>PIRATES</v>
      </c>
      <c r="D1210">
        <f>SUMPRODUCT(MID(0&amp;feed!D390,LARGE(INDEX(ISNUMBER(--MID(feed!D390,ROW($1:$19),1))*
ROW($1:$19),0),ROW($1:$19))+1,1)*10^ROW($1:$19)/10)</f>
        <v>30</v>
      </c>
      <c r="E1210">
        <f>SUMPRODUCT(MID(0&amp;feed!E390,LARGE(INDEX(ISNUMBER(--MID(feed!E390,ROW($1:$19),1))*
ROW($1:$19),0),ROW($1:$19))+1,1)*10^ROW($1:$19)/10)</f>
        <v>0</v>
      </c>
      <c r="F1210" t="str">
        <f>feed!F390</f>
        <v>First World War surplus</v>
      </c>
      <c r="G1210" t="str">
        <f>feed!G390</f>
        <v>Good</v>
      </c>
      <c r="H1210">
        <f>SUMPRODUCT(MID(0&amp;feed!H390,LARGE(INDEX(ISNUMBER(--MID(feed!H390,ROW($1:$19),1))*
ROW($1:$19),0),ROW($1:$19))+1,1)*10^ROW($1:$19)/10)</f>
        <v>0</v>
      </c>
      <c r="I1210" t="str">
        <f>feed!I390</f>
        <v>Poor</v>
      </c>
      <c r="J1210">
        <f>SUMPRODUCT(MID(0&amp;feed!J390,LARGE(INDEX(ISNUMBER(--MID(feed!J390,ROW($1:$19),1))*
ROW($1:$19),0),ROW($1:$19))+1,1)*10^ROW($1:$19)/10)</f>
        <v>1</v>
      </c>
      <c r="K1210">
        <f>SUMPRODUCT(MID(0&amp;feed!K390,LARGE(INDEX(ISNUMBER(--MID(feed!K390,ROW($1:$19),1))*
ROW($1:$19),0),ROW($1:$19))+1,1)*10^ROW($1:$19)/10)</f>
        <v>2</v>
      </c>
      <c r="L1210">
        <f>SUMPRODUCT(MID(0&amp;feed!L390,LARGE(INDEX(ISNUMBER(--MID(feed!L390,ROW($1:$19),1))*
ROW($1:$19),0),ROW($1:$19))+1,1)*10^ROW($1:$19)/10)</f>
        <v>2</v>
      </c>
      <c r="M1210" t="str">
        <f>feed!M390</f>
        <v>Mixed Economy</v>
      </c>
      <c r="N1210">
        <f>SUMPRODUCT(MID(0&amp;feed!N390,LARGE(INDEX(ISNUMBER(--MID(feed!N390,ROW($1:$5),1))*
ROW($1:$5),0),ROW($1:$5))+1,1)*10^ROW($1:$5)/10)</f>
        <v>1691</v>
      </c>
      <c r="O1210">
        <f>SUMPRODUCT(MID(0&amp;feed!O390,LARGE(INDEX(ISNUMBER(--MID(feed!O390,ROW($1:$5),1))*
ROW($1:$5),0),ROW($1:$5))+1,1)*10^ROW($1:$5)/10)</f>
        <v>139</v>
      </c>
      <c r="P1210" t="str">
        <f>feed!P390</f>
        <v>Near Depletion</v>
      </c>
      <c r="Q1210">
        <f>IF(P1210=0,40, IF(P1210="Depleted",0, IF(P1210="Near Depletion",10, IF(P1210="Plentiful",70, IF(P1210="Untapped",90,"Error")))))</f>
        <v>10</v>
      </c>
      <c r="R1210" t="str">
        <f>feed!Q390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feed!R390</f>
        <v>Indochina</v>
      </c>
      <c r="U1210" t="str">
        <f>feed!S390</f>
        <v>United States</v>
      </c>
      <c r="V121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1645</v>
      </c>
      <c r="W1210" t="str">
        <f>feed!U390</f>
        <v>http://blocgame.com/stats.php?id=62573</v>
      </c>
      <c r="X1210" s="4">
        <f>SUMPRODUCT(MID(0&amp;feed!V390,LARGE(INDEX(ISNUMBER(--MID(feed!V390,ROW($1:$5),1))*
ROW($1:$5),0),ROW($1:$5))+1,1)*10^ROW($1:$5)/10)</f>
        <v>0</v>
      </c>
      <c r="Y1210">
        <f>feed!W390</f>
        <v>0</v>
      </c>
      <c r="Z1210" s="4">
        <f>V1210-H1210*750-K1210*375-L1210*375</f>
        <v>145</v>
      </c>
      <c r="AA1210" s="8">
        <f>V1210/N1210</f>
        <v>0.97279716144293316</v>
      </c>
      <c r="AB1210" s="4">
        <f>N1210/6</f>
        <v>281.83333333333331</v>
      </c>
      <c r="AC1210" s="4">
        <f>V1210/6</f>
        <v>274.16666666666669</v>
      </c>
    </row>
    <row r="1211" spans="1:29" hidden="1" x14ac:dyDescent="0.25">
      <c r="A1211" t="str">
        <f>feed!A976</f>
        <v>FuckNOD</v>
      </c>
      <c r="B1211" t="str">
        <f>feed!B976</f>
        <v>Multi3</v>
      </c>
      <c r="C1211">
        <f>feed!C976</f>
        <v>0</v>
      </c>
      <c r="D1211">
        <f>SUMPRODUCT(MID(0&amp;feed!D976,LARGE(INDEX(ISNUMBER(--MID(feed!D976,ROW($1:$19),1))*
ROW($1:$19),0),ROW($1:$19))+1,1)*10^ROW($1:$19)/10)</f>
        <v>55</v>
      </c>
      <c r="E1211">
        <f>SUMPRODUCT(MID(0&amp;feed!E976,LARGE(INDEX(ISNUMBER(--MID(feed!E976,ROW($1:$19),1))*
ROW($1:$19),0),ROW($1:$19))+1,1)*10^ROW($1:$19)/10)</f>
        <v>0</v>
      </c>
      <c r="F1211" t="str">
        <f>feed!F976</f>
        <v>Finest of the 19th century</v>
      </c>
      <c r="G1211" t="str">
        <f>feed!G976</f>
        <v>Gandhi-like</v>
      </c>
      <c r="H1211">
        <f>SUMPRODUCT(MID(0&amp;feed!H976,LARGE(INDEX(ISNUMBER(--MID(feed!H976,ROW($1:$19),1))*
ROW($1:$19),0),ROW($1:$19))+1,1)*10^ROW($1:$19)/10)</f>
        <v>0</v>
      </c>
      <c r="I1211" t="str">
        <f>feed!I976</f>
        <v>Elite</v>
      </c>
      <c r="J1211">
        <f>SUMPRODUCT(MID(0&amp;feed!J976,LARGE(INDEX(ISNUMBER(--MID(feed!J976,ROW($1:$19),1))*
ROW($1:$19),0),ROW($1:$19))+1,1)*10^ROW($1:$19)/10)</f>
        <v>0</v>
      </c>
      <c r="K1211">
        <f>SUMPRODUCT(MID(0&amp;feed!K976,LARGE(INDEX(ISNUMBER(--MID(feed!K976,ROW($1:$19),1))*
ROW($1:$19),0),ROW($1:$19))+1,1)*10^ROW($1:$19)/10)</f>
        <v>6</v>
      </c>
      <c r="L1211">
        <f>SUMPRODUCT(MID(0&amp;feed!L976,LARGE(INDEX(ISNUMBER(--MID(feed!L976,ROW($1:$19),1))*
ROW($1:$19),0),ROW($1:$19))+1,1)*10^ROW($1:$19)/10)</f>
        <v>0</v>
      </c>
      <c r="M1211" t="str">
        <f>feed!M976</f>
        <v>Free Market</v>
      </c>
      <c r="N1211">
        <f>SUMPRODUCT(MID(0&amp;feed!N976,LARGE(INDEX(ISNUMBER(--MID(feed!N976,ROW($1:$5),1))*
ROW($1:$5),0),ROW($1:$5))+1,1)*10^ROW($1:$5)/10)</f>
        <v>376</v>
      </c>
      <c r="O1211">
        <f>SUMPRODUCT(MID(0&amp;feed!O976,LARGE(INDEX(ISNUMBER(--MID(feed!O976,ROW($1:$5),1))*
ROW($1:$5),0),ROW($1:$5))+1,1)*10^ROW($1:$5)/10)</f>
        <v>42</v>
      </c>
      <c r="P1211" t="str">
        <f>feed!P976</f>
        <v>Untapped</v>
      </c>
      <c r="Q1211">
        <f>IF(P1211=0,40, IF(P1211="Depleted",0, IF(P1211="Near Depletion",10, IF(P1211="Plentiful",70, IF(P1211="Untapped",90,"Error")))))</f>
        <v>90</v>
      </c>
      <c r="R1211" t="str">
        <f>feed!Q976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feed!R976</f>
        <v>Gran Colombia</v>
      </c>
      <c r="U1211" t="str">
        <f>feed!S976</f>
        <v>United States</v>
      </c>
      <c r="V1211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28199</v>
      </c>
      <c r="W1211" t="str">
        <f>feed!U976</f>
        <v>http://blocgame.com/stats.php?id=65424</v>
      </c>
      <c r="X1211" s="4">
        <f>SUMPRODUCT(MID(0&amp;feed!V976,LARGE(INDEX(ISNUMBER(--MID(feed!V976,ROW($1:$5),1))*
ROW($1:$5),0),ROW($1:$5))+1,1)*10^ROW($1:$5)/10)</f>
        <v>0</v>
      </c>
      <c r="Y1211">
        <f>feed!W976</f>
        <v>0</v>
      </c>
      <c r="Z1211" s="4">
        <f>V1211-H1211*750-K1211*375-L1211*375</f>
        <v>25949</v>
      </c>
      <c r="AA1211" s="8">
        <f>V1211/N1211</f>
        <v>74.997340425531917</v>
      </c>
      <c r="AB1211" s="4">
        <f>N1211/6</f>
        <v>62.666666666666664</v>
      </c>
      <c r="AC1211" s="4">
        <f>V1211/6</f>
        <v>4699.833333333333</v>
      </c>
    </row>
    <row r="1212" spans="1:29" hidden="1" x14ac:dyDescent="0.25">
      <c r="A1212" t="str">
        <f>feed!A1203</f>
        <v>Bank1</v>
      </c>
      <c r="B1212" t="str">
        <f>feed!B1203</f>
        <v>Banker1</v>
      </c>
      <c r="C1212">
        <f>feed!C1203</f>
        <v>0</v>
      </c>
      <c r="D1212">
        <f>SUMPRODUCT(MID(0&amp;feed!D1203,LARGE(INDEX(ISNUMBER(--MID(feed!D1203,ROW($1:$19),1))*
ROW($1:$19),0),ROW($1:$19))+1,1)*10^ROW($1:$19)/10)</f>
        <v>40</v>
      </c>
      <c r="E1212">
        <f>SUMPRODUCT(MID(0&amp;feed!E1203,LARGE(INDEX(ISNUMBER(--MID(feed!E1203,ROW($1:$19),1))*
ROW($1:$19),0),ROW($1:$19))+1,1)*10^ROW($1:$19)/10)</f>
        <v>0</v>
      </c>
      <c r="F1212" t="str">
        <f>feed!F1203</f>
        <v>First World War surplus</v>
      </c>
      <c r="G1212" t="str">
        <f>feed!G1203</f>
        <v>Gandhi-like</v>
      </c>
      <c r="H1212">
        <f>SUMPRODUCT(MID(0&amp;feed!H1203,LARGE(INDEX(ISNUMBER(--MID(feed!H1203,ROW($1:$19),1))*
ROW($1:$19),0),ROW($1:$19))+1,1)*10^ROW($1:$19)/10)</f>
        <v>0</v>
      </c>
      <c r="I1212" t="str">
        <f>feed!I1203</f>
        <v>Poor</v>
      </c>
      <c r="J1212">
        <f>SUMPRODUCT(MID(0&amp;feed!J1203,LARGE(INDEX(ISNUMBER(--MID(feed!J1203,ROW($1:$19),1))*
ROW($1:$19),0),ROW($1:$19))+1,1)*10^ROW($1:$19)/10)</f>
        <v>0</v>
      </c>
      <c r="K1212">
        <f>SUMPRODUCT(MID(0&amp;feed!K1203,LARGE(INDEX(ISNUMBER(--MID(feed!K1203,ROW($1:$19),1))*
ROW($1:$19),0),ROW($1:$19))+1,1)*10^ROW($1:$19)/10)</f>
        <v>2</v>
      </c>
      <c r="L1212">
        <f>SUMPRODUCT(MID(0&amp;feed!L1203,LARGE(INDEX(ISNUMBER(--MID(feed!L1203,ROW($1:$19),1))*
ROW($1:$19),0),ROW($1:$19))+1,1)*10^ROW($1:$19)/10)</f>
        <v>13</v>
      </c>
      <c r="M1212" t="str">
        <f>feed!M1203</f>
        <v>Free Market</v>
      </c>
      <c r="N1212">
        <f>SUMPRODUCT(MID(0&amp;feed!N1203,LARGE(INDEX(ISNUMBER(--MID(feed!N1203,ROW($1:$5),1))*
ROW($1:$5),0),ROW($1:$5))+1,1)*10^ROW($1:$5)/10)</f>
        <v>286</v>
      </c>
      <c r="O1212">
        <f>SUMPRODUCT(MID(0&amp;feed!O1203,LARGE(INDEX(ISNUMBER(--MID(feed!O1203,ROW($1:$5),1))*
ROW($1:$5),0),ROW($1:$5))+1,1)*10^ROW($1:$5)/10)</f>
        <v>1586</v>
      </c>
      <c r="P1212" t="str">
        <f>feed!P1203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feed!Q1203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feed!R1203</f>
        <v>Mesopotamia</v>
      </c>
      <c r="U1212" t="str">
        <f>feed!S1203</f>
        <v>Neutral</v>
      </c>
      <c r="V121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12" t="str">
        <f>feed!U1203</f>
        <v>http://blocgame.com/stats.php?id=65300</v>
      </c>
      <c r="X1212" s="4">
        <f>SUMPRODUCT(MID(0&amp;feed!V1203,LARGE(INDEX(ISNUMBER(--MID(feed!V1203,ROW($1:$5),1))*
ROW($1:$5),0),ROW($1:$5))+1,1)*10^ROW($1:$5)/10)</f>
        <v>0</v>
      </c>
      <c r="Y1212">
        <f>feed!W1203</f>
        <v>0</v>
      </c>
      <c r="Z1212" s="4">
        <f>V1212-H1212*750-K1212*375-L1212*375</f>
        <v>14375</v>
      </c>
      <c r="AA1212" s="8">
        <f>V1212/N1212</f>
        <v>69.930069930069934</v>
      </c>
      <c r="AB1212" s="4">
        <f>N1212/6</f>
        <v>47.666666666666664</v>
      </c>
      <c r="AC1212" s="4">
        <f>V1212/6</f>
        <v>3333.3333333333335</v>
      </c>
    </row>
    <row r="1213" spans="1:29" hidden="1" x14ac:dyDescent="0.25">
      <c r="A1213" t="str">
        <f>feed!A1024</f>
        <v>Convallis Vitae</v>
      </c>
      <c r="B1213" t="str">
        <f>feed!B1024</f>
        <v>SegakRaga</v>
      </c>
      <c r="C1213" t="str">
        <f>feed!C1024</f>
        <v>The Order</v>
      </c>
      <c r="D1213">
        <f>SUMPRODUCT(MID(0&amp;feed!D1024,LARGE(INDEX(ISNUMBER(--MID(feed!D1024,ROW($1:$19),1))*
ROW($1:$19),0),ROW($1:$19))+1,1)*10^ROW($1:$19)/10)</f>
        <v>46</v>
      </c>
      <c r="E1213">
        <f>SUMPRODUCT(MID(0&amp;feed!E1024,LARGE(INDEX(ISNUMBER(--MID(feed!E1024,ROW($1:$19),1))*
ROW($1:$19),0),ROW($1:$19))+1,1)*10^ROW($1:$19)/10)</f>
        <v>0</v>
      </c>
      <c r="F1213" t="str">
        <f>feed!F1024</f>
        <v>First World War surplus</v>
      </c>
      <c r="G1213" t="str">
        <f>feed!G1024</f>
        <v>Good</v>
      </c>
      <c r="H1213">
        <f>SUMPRODUCT(MID(0&amp;feed!H1024,LARGE(INDEX(ISNUMBER(--MID(feed!H1024,ROW($1:$19),1))*
ROW($1:$19),0),ROW($1:$19))+1,1)*10^ROW($1:$19)/10)</f>
        <v>0</v>
      </c>
      <c r="I1213" t="str">
        <f>feed!I1024</f>
        <v>Good</v>
      </c>
      <c r="J1213">
        <f>SUMPRODUCT(MID(0&amp;feed!J1024,LARGE(INDEX(ISNUMBER(--MID(feed!J1024,ROW($1:$19),1))*
ROW($1:$19),0),ROW($1:$19))+1,1)*10^ROW($1:$19)/10)</f>
        <v>0</v>
      </c>
      <c r="K1213">
        <f>SUMPRODUCT(MID(0&amp;feed!K1024,LARGE(INDEX(ISNUMBER(--MID(feed!K1024,ROW($1:$19),1))*
ROW($1:$19),0),ROW($1:$19))+1,1)*10^ROW($1:$19)/10)</f>
        <v>4</v>
      </c>
      <c r="L1213">
        <f>SUMPRODUCT(MID(0&amp;feed!L1024,LARGE(INDEX(ISNUMBER(--MID(feed!L1024,ROW($1:$19),1))*
ROW($1:$19),0),ROW($1:$19))+1,1)*10^ROW($1:$19)/10)</f>
        <v>3</v>
      </c>
      <c r="M1213" t="str">
        <f>feed!M1024</f>
        <v>Central Planning</v>
      </c>
      <c r="N1213">
        <f>SUMPRODUCT(MID(0&amp;feed!N1024,LARGE(INDEX(ISNUMBER(--MID(feed!N1024,ROW($1:$5),1))*
ROW($1:$5),0),ROW($1:$5))+1,1)*10^ROW($1:$5)/10)</f>
        <v>349</v>
      </c>
      <c r="O1213">
        <f>SUMPRODUCT(MID(0&amp;feed!O1024,LARGE(INDEX(ISNUMBER(--MID(feed!O1024,ROW($1:$5),1))*
ROW($1:$5),0),ROW($1:$5))+1,1)*10^ROW($1:$5)/10)</f>
        <v>3195</v>
      </c>
      <c r="P1213" t="str">
        <f>feed!P1024</f>
        <v>Untapped</v>
      </c>
      <c r="Q1213">
        <f>IF(P1213=0,40, IF(P1213="Depleted",0, IF(P1213="Near Depletion",10, IF(P1213="Plentiful",70, IF(P1213="Untapped",90,"Error")))))</f>
        <v>90</v>
      </c>
      <c r="R1213" t="str">
        <f>feed!Q1024</f>
        <v>Meagre</v>
      </c>
      <c r="S1213">
        <f>IF(R1213="None",0, IF(R1213="Meagre",1.5, IF(R1213="Small",3, IF(R1213="Mediocre",4.5, IF(R1213="Somewhat Large",6, IF(R1213="Large",7.5, IF(R1213="Powerful",9, IF(R1213="Very Powerful",10,"Error"))))))))</f>
        <v>1.5</v>
      </c>
      <c r="T1213" t="str">
        <f>feed!R1024</f>
        <v>Egypt</v>
      </c>
      <c r="U1213" t="str">
        <f>feed!S1024</f>
        <v>Soviet Union</v>
      </c>
      <c r="V1213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23985</v>
      </c>
      <c r="W1213" t="str">
        <f>feed!U1024</f>
        <v>http://blocgame.com/stats.php?id=65641</v>
      </c>
      <c r="X1213" s="4">
        <f>SUMPRODUCT(MID(0&amp;feed!V1024,LARGE(INDEX(ISNUMBER(--MID(feed!V1024,ROW($1:$5),1))*
ROW($1:$5),0),ROW($1:$5))+1,1)*10^ROW($1:$5)/10)</f>
        <v>0</v>
      </c>
      <c r="Y1213">
        <f>feed!W1024</f>
        <v>0</v>
      </c>
      <c r="Z1213" s="4">
        <f>V1213-H1213*750-K1213*375-L1213*375</f>
        <v>21360</v>
      </c>
      <c r="AA1213" s="8">
        <f>V1213/N1213</f>
        <v>68.724928366762171</v>
      </c>
      <c r="AB1213" s="4">
        <f>N1213/6</f>
        <v>58.166666666666664</v>
      </c>
      <c r="AC1213" s="4">
        <f>V1213/6</f>
        <v>3997.5</v>
      </c>
    </row>
    <row r="1214" spans="1:29" hidden="1" x14ac:dyDescent="0.25">
      <c r="A1214" t="str">
        <f>feed!A1195</f>
        <v>Gothlife</v>
      </c>
      <c r="B1214" t="str">
        <f>feed!B1195</f>
        <v>MisaAmane</v>
      </c>
      <c r="C1214">
        <f>feed!C1195</f>
        <v>0</v>
      </c>
      <c r="D1214">
        <f>SUMPRODUCT(MID(0&amp;feed!D1195,LARGE(INDEX(ISNUMBER(--MID(feed!D1195,ROW($1:$19),1))*
ROW($1:$19),0),ROW($1:$19))+1,1)*10^ROW($1:$19)/10)</f>
        <v>38</v>
      </c>
      <c r="E1214">
        <f>SUMPRODUCT(MID(0&amp;feed!E1195,LARGE(INDEX(ISNUMBER(--MID(feed!E1195,ROW($1:$19),1))*
ROW($1:$19),0),ROW($1:$19))+1,1)*10^ROW($1:$19)/10)</f>
        <v>0</v>
      </c>
      <c r="F1214" t="str">
        <f>feed!F1195</f>
        <v>Finest of the 19th century</v>
      </c>
      <c r="G1214" t="str">
        <f>feed!G1195</f>
        <v>Gandhi-like</v>
      </c>
      <c r="H1214">
        <f>SUMPRODUCT(MID(0&amp;feed!H1195,LARGE(INDEX(ISNUMBER(--MID(feed!H1195,ROW($1:$19),1))*
ROW($1:$19),0),ROW($1:$19))+1,1)*10^ROW($1:$19)/10)</f>
        <v>0</v>
      </c>
      <c r="I1214" t="str">
        <f>feed!I1195</f>
        <v>Undisciplined Rabble</v>
      </c>
      <c r="J1214">
        <f>SUMPRODUCT(MID(0&amp;feed!J1195,LARGE(INDEX(ISNUMBER(--MID(feed!J1195,ROW($1:$19),1))*
ROW($1:$19),0),ROW($1:$19))+1,1)*10^ROW($1:$19)/10)</f>
        <v>0</v>
      </c>
      <c r="K1214">
        <f>SUMPRODUCT(MID(0&amp;feed!K1195,LARGE(INDEX(ISNUMBER(--MID(feed!K1195,ROW($1:$19),1))*
ROW($1:$19),0),ROW($1:$19))+1,1)*10^ROW($1:$19)/10)</f>
        <v>5</v>
      </c>
      <c r="L1214">
        <f>SUMPRODUCT(MID(0&amp;feed!L1195,LARGE(INDEX(ISNUMBER(--MID(feed!L1195,ROW($1:$19),1))*
ROW($1:$19),0),ROW($1:$19))+1,1)*10^ROW($1:$19)/10)</f>
        <v>0</v>
      </c>
      <c r="M1214" t="str">
        <f>feed!M1195</f>
        <v>Free Market</v>
      </c>
      <c r="N1214">
        <f>SUMPRODUCT(MID(0&amp;feed!N1195,LARGE(INDEX(ISNUMBER(--MID(feed!N1195,ROW($1:$5),1))*
ROW($1:$5),0),ROW($1:$5))+1,1)*10^ROW($1:$5)/10)</f>
        <v>294</v>
      </c>
      <c r="O1214">
        <f>SUMPRODUCT(MID(0&amp;feed!O1195,LARGE(INDEX(ISNUMBER(--MID(feed!O1195,ROW($1:$5),1))*
ROW($1:$5),0),ROW($1:$5))+1,1)*10^ROW($1:$5)/10)</f>
        <v>0</v>
      </c>
      <c r="P1214" t="str">
        <f>feed!P1195</f>
        <v>Untapped</v>
      </c>
      <c r="Q1214">
        <f>IF(P1214=0,40, IF(P1214="Depleted",0, IF(P1214="Near Depletion",10, IF(P1214="Plentiful",70, IF(P1214="Untapped",90,"Error")))))</f>
        <v>90</v>
      </c>
      <c r="R1214" t="str">
        <f>feed!Q1195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feed!R1195</f>
        <v>East Indies</v>
      </c>
      <c r="U1214" t="str">
        <f>feed!S1195</f>
        <v>Neutral</v>
      </c>
      <c r="V1214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214" t="str">
        <f>feed!U1195</f>
        <v>http://blocgame.com/stats.php?id=65433</v>
      </c>
      <c r="X1214" s="4">
        <f>SUMPRODUCT(MID(0&amp;feed!V1195,LARGE(INDEX(ISNUMBER(--MID(feed!V1195,ROW($1:$5),1))*
ROW($1:$5),0),ROW($1:$5))+1,1)*10^ROW($1:$5)/10)</f>
        <v>0</v>
      </c>
      <c r="Y1214">
        <f>feed!W1195</f>
        <v>0</v>
      </c>
      <c r="Z1214" s="4">
        <f>V1214-H1214*750-K1214*375-L1214*375</f>
        <v>18125</v>
      </c>
      <c r="AA1214" s="8">
        <f>V1214/N1214</f>
        <v>68.027210884353735</v>
      </c>
      <c r="AB1214" s="4">
        <f>N1214/6</f>
        <v>49</v>
      </c>
      <c r="AC1214" s="4">
        <f>V1214/6</f>
        <v>3333.3333333333335</v>
      </c>
    </row>
    <row r="1215" spans="1:29" hidden="1" x14ac:dyDescent="0.25">
      <c r="A1215" t="str">
        <f>feed!A1177</f>
        <v>Wikonia</v>
      </c>
      <c r="B1215" t="str">
        <f>feed!B1177</f>
        <v>BurningKnight</v>
      </c>
      <c r="C1215">
        <f>feed!C1177</f>
        <v>0</v>
      </c>
      <c r="D1215">
        <f>SUMPRODUCT(MID(0&amp;feed!D1177,LARGE(INDEX(ISNUMBER(--MID(feed!D1177,ROW($1:$19),1))*
ROW($1:$19),0),ROW($1:$19))+1,1)*10^ROW($1:$19)/10)</f>
        <v>25</v>
      </c>
      <c r="E1215">
        <f>SUMPRODUCT(MID(0&amp;feed!E1177,LARGE(INDEX(ISNUMBER(--MID(feed!E1177,ROW($1:$19),1))*
ROW($1:$19),0),ROW($1:$19))+1,1)*10^ROW($1:$19)/10)</f>
        <v>0</v>
      </c>
      <c r="F1215" t="str">
        <f>feed!F1177</f>
        <v>First World War surplus</v>
      </c>
      <c r="G1215" t="str">
        <f>feed!G1177</f>
        <v>Angelic</v>
      </c>
      <c r="H1215">
        <f>SUMPRODUCT(MID(0&amp;feed!H1177,LARGE(INDEX(ISNUMBER(--MID(feed!H1177,ROW($1:$19),1))*
ROW($1:$19),0),ROW($1:$19))+1,1)*10^ROW($1:$19)/10)</f>
        <v>0</v>
      </c>
      <c r="I1215" t="str">
        <f>feed!I1177</f>
        <v>Elite</v>
      </c>
      <c r="J1215">
        <f>SUMPRODUCT(MID(0&amp;feed!J1177,LARGE(INDEX(ISNUMBER(--MID(feed!J1177,ROW($1:$19),1))*
ROW($1:$19),0),ROW($1:$19))+1,1)*10^ROW($1:$19)/10)</f>
        <v>0</v>
      </c>
      <c r="K1215">
        <f>SUMPRODUCT(MID(0&amp;feed!K1177,LARGE(INDEX(ISNUMBER(--MID(feed!K1177,ROW($1:$19),1))*
ROW($1:$19),0),ROW($1:$19))+1,1)*10^ROW($1:$19)/10)</f>
        <v>2</v>
      </c>
      <c r="L1215">
        <f>SUMPRODUCT(MID(0&amp;feed!L1177,LARGE(INDEX(ISNUMBER(--MID(feed!L1177,ROW($1:$19),1))*
ROW($1:$19),0),ROW($1:$19))+1,1)*10^ROW($1:$19)/10)</f>
        <v>1</v>
      </c>
      <c r="M1215" t="str">
        <f>feed!M1177</f>
        <v>Free Market</v>
      </c>
      <c r="N1215">
        <f>SUMPRODUCT(MID(0&amp;feed!N1177,LARGE(INDEX(ISNUMBER(--MID(feed!N1177,ROW($1:$5),1))*
ROW($1:$5),0),ROW($1:$5))+1,1)*10^ROW($1:$5)/10)</f>
        <v>299</v>
      </c>
      <c r="O1215">
        <f>SUMPRODUCT(MID(0&amp;feed!O1177,LARGE(INDEX(ISNUMBER(--MID(feed!O1177,ROW($1:$5),1))*
ROW($1:$5),0),ROW($1:$5))+1,1)*10^ROW($1:$5)/10)</f>
        <v>1</v>
      </c>
      <c r="P1215" t="str">
        <f>feed!P1177</f>
        <v>Untapped</v>
      </c>
      <c r="Q1215">
        <f>IF(P1215=0,40, IF(P1215="Depleted",0, IF(P1215="Near Depletion",10, IF(P1215="Plentiful",70, IF(P1215="Untapped",90,"Error")))))</f>
        <v>90</v>
      </c>
      <c r="R1215" t="str">
        <f>feed!Q1177</f>
        <v>Small</v>
      </c>
      <c r="S1215">
        <f>IF(R1215="None",0, IF(R1215="Meagre",1.5, IF(R1215="Small",3, IF(R1215="Mediocre",4.5, IF(R1215="Somewhat Large",6, IF(R1215="Large",7.5, IF(R1215="Powerful",9, IF(R1215="Very Powerful",10,"Error"))))))))</f>
        <v>3</v>
      </c>
      <c r="T1215" t="str">
        <f>feed!R1177</f>
        <v>Atlas</v>
      </c>
      <c r="U1215" t="str">
        <f>feed!S1177</f>
        <v>United States</v>
      </c>
      <c r="V1215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215" t="str">
        <f>feed!U1177</f>
        <v>http://blocgame.com/stats.php?id=65610</v>
      </c>
      <c r="X1215" s="4">
        <f>SUMPRODUCT(MID(0&amp;feed!V1177,LARGE(INDEX(ISNUMBER(--MID(feed!V1177,ROW($1:$5),1))*
ROW($1:$5),0),ROW($1:$5))+1,1)*10^ROW($1:$5)/10)</f>
        <v>0</v>
      </c>
      <c r="Y1215">
        <f>feed!W1177</f>
        <v>0</v>
      </c>
      <c r="Z1215" s="4">
        <f>V1215-H1215*750-K1215*375-L1215*375</f>
        <v>18875</v>
      </c>
      <c r="AA1215" s="8">
        <f>V1215/N1215</f>
        <v>66.889632107023417</v>
      </c>
      <c r="AB1215" s="4">
        <f>N1215/6</f>
        <v>49.833333333333336</v>
      </c>
      <c r="AC1215" s="4">
        <f>V1215/6</f>
        <v>3333.3333333333335</v>
      </c>
    </row>
    <row r="1216" spans="1:29" hidden="1" x14ac:dyDescent="0.25">
      <c r="A1216" t="str">
        <f>feed!A1174</f>
        <v>#DeezNutsXXX</v>
      </c>
      <c r="B1216" t="str">
        <f>feed!B1174</f>
        <v>Sir Natziruck</v>
      </c>
      <c r="C1216">
        <f>feed!C1174</f>
        <v>0</v>
      </c>
      <c r="D1216">
        <f>SUMPRODUCT(MID(0&amp;feed!D1174,LARGE(INDEX(ISNUMBER(--MID(feed!D1174,ROW($1:$19),1))*
ROW($1:$19),0),ROW($1:$19))+1,1)*10^ROW($1:$19)/10)</f>
        <v>22</v>
      </c>
      <c r="E1216">
        <f>SUMPRODUCT(MID(0&amp;feed!E1174,LARGE(INDEX(ISNUMBER(--MID(feed!E1174,ROW($1:$19),1))*
ROW($1:$19),0),ROW($1:$19))+1,1)*10^ROW($1:$19)/10)</f>
        <v>0</v>
      </c>
      <c r="F1216" t="str">
        <f>feed!F1174</f>
        <v>Finest of the 19th century</v>
      </c>
      <c r="G1216" t="str">
        <f>feed!G1174</f>
        <v>Normal</v>
      </c>
      <c r="H1216">
        <f>SUMPRODUCT(MID(0&amp;feed!H1174,LARGE(INDEX(ISNUMBER(--MID(feed!H1174,ROW($1:$19),1))*
ROW($1:$19),0),ROW($1:$19))+1,1)*10^ROW($1:$19)/10)</f>
        <v>0</v>
      </c>
      <c r="I1216" t="str">
        <f>feed!I1174</f>
        <v>Standard</v>
      </c>
      <c r="J1216">
        <f>SUMPRODUCT(MID(0&amp;feed!J1174,LARGE(INDEX(ISNUMBER(--MID(feed!J1174,ROW($1:$19),1))*
ROW($1:$19),0),ROW($1:$19))+1,1)*10^ROW($1:$19)/10)</f>
        <v>0</v>
      </c>
      <c r="K1216">
        <f>SUMPRODUCT(MID(0&amp;feed!K1174,LARGE(INDEX(ISNUMBER(--MID(feed!K1174,ROW($1:$19),1))*
ROW($1:$19),0),ROW($1:$19))+1,1)*10^ROW($1:$19)/10)</f>
        <v>2</v>
      </c>
      <c r="L1216">
        <f>SUMPRODUCT(MID(0&amp;feed!L1174,LARGE(INDEX(ISNUMBER(--MID(feed!L1174,ROW($1:$19),1))*
ROW($1:$19),0),ROW($1:$19))+1,1)*10^ROW($1:$19)/10)</f>
        <v>0</v>
      </c>
      <c r="M1216" t="str">
        <f>feed!M1174</f>
        <v>Central Planning</v>
      </c>
      <c r="N1216">
        <f>SUMPRODUCT(MID(0&amp;feed!N1174,LARGE(INDEX(ISNUMBER(--MID(feed!N1174,ROW($1:$5),1))*
ROW($1:$5),0),ROW($1:$5))+1,1)*10^ROW($1:$5)/10)</f>
        <v>300</v>
      </c>
      <c r="O1216">
        <f>SUMPRODUCT(MID(0&amp;feed!O1174,LARGE(INDEX(ISNUMBER(--MID(feed!O1174,ROW($1:$5),1))*
ROW($1:$5),0),ROW($1:$5))+1,1)*10^ROW($1:$5)/10)</f>
        <v>0</v>
      </c>
      <c r="P1216" t="str">
        <f>feed!P1174</f>
        <v>Untapped</v>
      </c>
      <c r="Q1216">
        <f>IF(P1216=0,40, IF(P1216="Depleted",0, IF(P1216="Near Depletion",10, IF(P1216="Plentiful",70, IF(P1216="Untapped",90,"Error")))))</f>
        <v>90</v>
      </c>
      <c r="R1216" t="str">
        <f>feed!Q1174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feed!R1174</f>
        <v>Pacific Rim</v>
      </c>
      <c r="U1216" t="str">
        <f>feed!S1174</f>
        <v>Neutral</v>
      </c>
      <c r="V1216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216" t="str">
        <f>feed!U1174</f>
        <v>http://blocgame.com/stats.php?id=65739</v>
      </c>
      <c r="X1216" s="4">
        <f>SUMPRODUCT(MID(0&amp;feed!V1174,LARGE(INDEX(ISNUMBER(--MID(feed!V1174,ROW($1:$5),1))*
ROW($1:$5),0),ROW($1:$5))+1,1)*10^ROW($1:$5)/10)</f>
        <v>0</v>
      </c>
      <c r="Y1216">
        <f>feed!W1174</f>
        <v>0</v>
      </c>
      <c r="Z1216" s="4">
        <f>V1216-H1216*750-K1216*375-L1216*375</f>
        <v>19250</v>
      </c>
      <c r="AA1216" s="8">
        <f>V1216/N1216</f>
        <v>66.666666666666671</v>
      </c>
      <c r="AB1216" s="4">
        <f>N1216/6</f>
        <v>50</v>
      </c>
      <c r="AC1216" s="4">
        <f>V1216/6</f>
        <v>3333.3333333333335</v>
      </c>
    </row>
    <row r="1217" spans="1:29" hidden="1" x14ac:dyDescent="0.25">
      <c r="A1217" t="str">
        <f>feed!A1175</f>
        <v>Deinkois</v>
      </c>
      <c r="B1217" t="str">
        <f>feed!B1175</f>
        <v>garbahe</v>
      </c>
      <c r="C1217">
        <f>feed!C1175</f>
        <v>0</v>
      </c>
      <c r="D1217">
        <f>SUMPRODUCT(MID(0&amp;feed!D1175,LARGE(INDEX(ISNUMBER(--MID(feed!D1175,ROW($1:$19),1))*
ROW($1:$19),0),ROW($1:$19))+1,1)*10^ROW($1:$19)/10)</f>
        <v>25</v>
      </c>
      <c r="E1217">
        <f>SUMPRODUCT(MID(0&amp;feed!E1175,LARGE(INDEX(ISNUMBER(--MID(feed!E1175,ROW($1:$19),1))*
ROW($1:$19),0),ROW($1:$19))+1,1)*10^ROW($1:$19)/10)</f>
        <v>0</v>
      </c>
      <c r="F1217" t="str">
        <f>feed!F1175</f>
        <v>First World War surplus</v>
      </c>
      <c r="G1217" t="str">
        <f>feed!G1175</f>
        <v>Normal</v>
      </c>
      <c r="H1217">
        <f>SUMPRODUCT(MID(0&amp;feed!H1175,LARGE(INDEX(ISNUMBER(--MID(feed!H1175,ROW($1:$19),1))*
ROW($1:$19),0),ROW($1:$19))+1,1)*10^ROW($1:$19)/10)</f>
        <v>0</v>
      </c>
      <c r="I1217" t="str">
        <f>feed!I1175</f>
        <v>Elite</v>
      </c>
      <c r="J1217">
        <f>SUMPRODUCT(MID(0&amp;feed!J1175,LARGE(INDEX(ISNUMBER(--MID(feed!J1175,ROW($1:$19),1))*
ROW($1:$19),0),ROW($1:$19))+1,1)*10^ROW($1:$19)/10)</f>
        <v>0</v>
      </c>
      <c r="K1217">
        <f>SUMPRODUCT(MID(0&amp;feed!K1175,LARGE(INDEX(ISNUMBER(--MID(feed!K1175,ROW($1:$19),1))*
ROW($1:$19),0),ROW($1:$19))+1,1)*10^ROW($1:$19)/10)</f>
        <v>2</v>
      </c>
      <c r="L1217">
        <f>SUMPRODUCT(MID(0&amp;feed!L1175,LARGE(INDEX(ISNUMBER(--MID(feed!L1175,ROW($1:$19),1))*
ROW($1:$19),0),ROW($1:$19))+1,1)*10^ROW($1:$19)/10)</f>
        <v>0</v>
      </c>
      <c r="M1217" t="str">
        <f>feed!M1175</f>
        <v>Mixed Economy</v>
      </c>
      <c r="N1217">
        <f>SUMPRODUCT(MID(0&amp;feed!N1175,LARGE(INDEX(ISNUMBER(--MID(feed!N1175,ROW($1:$5),1))*
ROW($1:$5),0),ROW($1:$5))+1,1)*10^ROW($1:$5)/10)</f>
        <v>300</v>
      </c>
      <c r="O1217">
        <f>SUMPRODUCT(MID(0&amp;feed!O1175,LARGE(INDEX(ISNUMBER(--MID(feed!O1175,ROW($1:$5),1))*
ROW($1:$5),0),ROW($1:$5))+1,1)*10^ROW($1:$5)/10)</f>
        <v>0</v>
      </c>
      <c r="P1217" t="str">
        <f>feed!P1175</f>
        <v>Untapped</v>
      </c>
      <c r="Q1217">
        <f>IF(P1217=0,40, IF(P1217="Depleted",0, IF(P1217="Near Depletion",10, IF(P1217="Plentiful",70, IF(P1217="Untapped",90,"Error")))))</f>
        <v>90</v>
      </c>
      <c r="R1217" t="str">
        <f>feed!Q1175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feed!R1175</f>
        <v>Pacific Rim</v>
      </c>
      <c r="U1217" t="str">
        <f>feed!S1175</f>
        <v>Neutral</v>
      </c>
      <c r="V1217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217" t="str">
        <f>feed!U1175</f>
        <v>http://blocgame.com/stats.php?id=65740</v>
      </c>
      <c r="X1217" s="4">
        <f>SUMPRODUCT(MID(0&amp;feed!V1175,LARGE(INDEX(ISNUMBER(--MID(feed!V1175,ROW($1:$5),1))*
ROW($1:$5),0),ROW($1:$5))+1,1)*10^ROW($1:$5)/10)</f>
        <v>0</v>
      </c>
      <c r="Y1217">
        <f>feed!W1175</f>
        <v>0</v>
      </c>
      <c r="Z1217" s="4">
        <f>V1217-H1217*750-K1217*375-L1217*375</f>
        <v>19250</v>
      </c>
      <c r="AA1217" s="8">
        <f>V1217/N1217</f>
        <v>66.666666666666671</v>
      </c>
      <c r="AB1217" s="4">
        <f>N1217/6</f>
        <v>50</v>
      </c>
      <c r="AC1217" s="4">
        <f>V1217/6</f>
        <v>3333.3333333333335</v>
      </c>
    </row>
    <row r="1218" spans="1:29" hidden="1" x14ac:dyDescent="0.25">
      <c r="A1218" t="str">
        <f>feed!A1152</f>
        <v>Blorgonie</v>
      </c>
      <c r="B1218" t="str">
        <f>feed!B1152</f>
        <v>The Great Blorg</v>
      </c>
      <c r="C1218" t="str">
        <f>feed!C1152</f>
        <v>USRGC</v>
      </c>
      <c r="D1218">
        <f>SUMPRODUCT(MID(0&amp;feed!D1152,LARGE(INDEX(ISNUMBER(--MID(feed!D1152,ROW($1:$19),1))*
ROW($1:$19),0),ROW($1:$19))+1,1)*10^ROW($1:$19)/10)</f>
        <v>24</v>
      </c>
      <c r="E1218">
        <f>SUMPRODUCT(MID(0&amp;feed!E1152,LARGE(INDEX(ISNUMBER(--MID(feed!E1152,ROW($1:$19),1))*
ROW($1:$19),0),ROW($1:$19))+1,1)*10^ROW($1:$19)/10)</f>
        <v>0</v>
      </c>
      <c r="F1218" t="str">
        <f>feed!F1152</f>
        <v>Finest of the 19th century</v>
      </c>
      <c r="G1218" t="str">
        <f>feed!G1152</f>
        <v>Normal</v>
      </c>
      <c r="H1218">
        <f>SUMPRODUCT(MID(0&amp;feed!H1152,LARGE(INDEX(ISNUMBER(--MID(feed!H1152,ROW($1:$19),1))*
ROW($1:$19),0),ROW($1:$19))+1,1)*10^ROW($1:$19)/10)</f>
        <v>0</v>
      </c>
      <c r="I1218" t="str">
        <f>feed!I1152</f>
        <v>Standard</v>
      </c>
      <c r="J1218">
        <f>SUMPRODUCT(MID(0&amp;feed!J1152,LARGE(INDEX(ISNUMBER(--MID(feed!J1152,ROW($1:$19),1))*
ROW($1:$19),0),ROW($1:$19))+1,1)*10^ROW($1:$19)/10)</f>
        <v>0</v>
      </c>
      <c r="K1218">
        <f>SUMPRODUCT(MID(0&amp;feed!K1152,LARGE(INDEX(ISNUMBER(--MID(feed!K1152,ROW($1:$19),1))*
ROW($1:$19),0),ROW($1:$19))+1,1)*10^ROW($1:$19)/10)</f>
        <v>4</v>
      </c>
      <c r="L1218">
        <f>SUMPRODUCT(MID(0&amp;feed!L1152,LARGE(INDEX(ISNUMBER(--MID(feed!L1152,ROW($1:$19),1))*
ROW($1:$19),0),ROW($1:$19))+1,1)*10^ROW($1:$19)/10)</f>
        <v>0</v>
      </c>
      <c r="M1218" t="str">
        <f>feed!M1152</f>
        <v>Central Planning</v>
      </c>
      <c r="N1218">
        <f>SUMPRODUCT(MID(0&amp;feed!N1152,LARGE(INDEX(ISNUMBER(--MID(feed!N1152,ROW($1:$5),1))*
ROW($1:$5),0),ROW($1:$5))+1,1)*10^ROW($1:$5)/10)</f>
        <v>307</v>
      </c>
      <c r="O1218">
        <f>SUMPRODUCT(MID(0&amp;feed!O1152,LARGE(INDEX(ISNUMBER(--MID(feed!O1152,ROW($1:$5),1))*
ROW($1:$5),0),ROW($1:$5))+1,1)*10^ROW($1:$5)/10)</f>
        <v>0</v>
      </c>
      <c r="P1218" t="str">
        <f>feed!P1152</f>
        <v>Untapped</v>
      </c>
      <c r="Q1218">
        <f>IF(P1218=0,40, IF(P1218="Depleted",0, IF(P1218="Near Depletion",10, IF(P1218="Plentiful",70, IF(P1218="Untapped",90,"Error")))))</f>
        <v>90</v>
      </c>
      <c r="R1218" t="str">
        <f>feed!Q1152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feed!R1152</f>
        <v>Pacific Rim</v>
      </c>
      <c r="U1218" t="str">
        <f>feed!S1152</f>
        <v>Soviet Union</v>
      </c>
      <c r="V121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218" t="str">
        <f>feed!U1152</f>
        <v>http://blocgame.com/stats.php?id=65712</v>
      </c>
      <c r="X1218" s="4">
        <f>SUMPRODUCT(MID(0&amp;feed!V1152,LARGE(INDEX(ISNUMBER(--MID(feed!V1152,ROW($1:$5),1))*
ROW($1:$5),0),ROW($1:$5))+1,1)*10^ROW($1:$5)/10)</f>
        <v>0</v>
      </c>
      <c r="Y1218">
        <f>feed!W1152</f>
        <v>0</v>
      </c>
      <c r="Z1218" s="4">
        <f>V1218-H1218*750-K1218*375-L1218*375</f>
        <v>18500</v>
      </c>
      <c r="AA1218" s="8">
        <f>V1218/N1218</f>
        <v>65.146579804560261</v>
      </c>
      <c r="AB1218" s="4">
        <f>N1218/6</f>
        <v>51.166666666666664</v>
      </c>
      <c r="AC1218" s="4">
        <f>V1218/6</f>
        <v>3333.3333333333335</v>
      </c>
    </row>
    <row r="1219" spans="1:29" hidden="1" x14ac:dyDescent="0.25">
      <c r="A1219" t="str">
        <f>feed!A1229</f>
        <v>Kardashev</v>
      </c>
      <c r="B1219" t="str">
        <f>feed!B1229</f>
        <v>ZeChat</v>
      </c>
      <c r="C1219" t="str">
        <f>feed!C1229</f>
        <v>USRGC</v>
      </c>
      <c r="D1219">
        <f>SUMPRODUCT(MID(0&amp;feed!D1229,LARGE(INDEX(ISNUMBER(--MID(feed!D1229,ROW($1:$19),1))*
ROW($1:$19),0),ROW($1:$19))+1,1)*10^ROW($1:$19)/10)</f>
        <v>10</v>
      </c>
      <c r="E1219">
        <f>SUMPRODUCT(MID(0&amp;feed!E1229,LARGE(INDEX(ISNUMBER(--MID(feed!E1229,ROW($1:$19),1))*
ROW($1:$19),0),ROW($1:$19))+1,1)*10^ROW($1:$19)/10)</f>
        <v>0</v>
      </c>
      <c r="F1219" t="str">
        <f>feed!F1229</f>
        <v>Finest of the 19th century</v>
      </c>
      <c r="G1219" t="str">
        <f>feed!G1229</f>
        <v>Normal</v>
      </c>
      <c r="H1219">
        <f>SUMPRODUCT(MID(0&amp;feed!H1229,LARGE(INDEX(ISNUMBER(--MID(feed!H1229,ROW($1:$19),1))*
ROW($1:$19),0),ROW($1:$19))+1,1)*10^ROW($1:$19)/10)</f>
        <v>0</v>
      </c>
      <c r="I1219" t="str">
        <f>feed!I1229</f>
        <v>Standard</v>
      </c>
      <c r="J1219">
        <f>SUMPRODUCT(MID(0&amp;feed!J1229,LARGE(INDEX(ISNUMBER(--MID(feed!J1229,ROW($1:$19),1))*
ROW($1:$19),0),ROW($1:$19))+1,1)*10^ROW($1:$19)/10)</f>
        <v>0</v>
      </c>
      <c r="K1219">
        <f>SUMPRODUCT(MID(0&amp;feed!K1229,LARGE(INDEX(ISNUMBER(--MID(feed!K1229,ROW($1:$19),1))*
ROW($1:$19),0),ROW($1:$19))+1,1)*10^ROW($1:$19)/10)</f>
        <v>2</v>
      </c>
      <c r="L1219">
        <f>SUMPRODUCT(MID(0&amp;feed!L1229,LARGE(INDEX(ISNUMBER(--MID(feed!L1229,ROW($1:$19),1))*
ROW($1:$19),0),ROW($1:$19))+1,1)*10^ROW($1:$19)/10)</f>
        <v>0</v>
      </c>
      <c r="M1219" t="str">
        <f>feed!M1229</f>
        <v>Mixed Economy</v>
      </c>
      <c r="N1219">
        <f>SUMPRODUCT(MID(0&amp;feed!N1229,LARGE(INDEX(ISNUMBER(--MID(feed!N1229,ROW($1:$5),1))*
ROW($1:$5),0),ROW($1:$5))+1,1)*10^ROW($1:$5)/10)</f>
        <v>257</v>
      </c>
      <c r="O1219">
        <f>SUMPRODUCT(MID(0&amp;feed!O1229,LARGE(INDEX(ISNUMBER(--MID(feed!O1229,ROW($1:$5),1))*
ROW($1:$5),0),ROW($1:$5))+1,1)*10^ROW($1:$5)/10)</f>
        <v>293</v>
      </c>
      <c r="P1219" t="str">
        <f>feed!P1229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feed!Q1229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feed!R1229</f>
        <v>Indochina</v>
      </c>
      <c r="U1219" t="str">
        <f>feed!S1229</f>
        <v>Soviet Union</v>
      </c>
      <c r="V121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W1219" t="str">
        <f>feed!U1229</f>
        <v>http://blocgame.com/stats.php?id=65695</v>
      </c>
      <c r="X1219" s="4">
        <f>SUMPRODUCT(MID(0&amp;feed!V1229,LARGE(INDEX(ISNUMBER(--MID(feed!V1229,ROW($1:$5),1))*
ROW($1:$5),0),ROW($1:$5))+1,1)*10^ROW($1:$5)/10)</f>
        <v>0</v>
      </c>
      <c r="Y1219">
        <f>feed!W1229</f>
        <v>0</v>
      </c>
      <c r="Z1219" s="4">
        <f>V1219-H1219*750-K1219*375-L1219*375</f>
        <v>15750</v>
      </c>
      <c r="AA1219" s="8">
        <f>V1219/N1219</f>
        <v>64.202334630350194</v>
      </c>
      <c r="AB1219" s="4">
        <f>N1219/6</f>
        <v>42.833333333333336</v>
      </c>
      <c r="AC1219" s="4">
        <f>V1219/6</f>
        <v>2750</v>
      </c>
    </row>
    <row r="1220" spans="1:29" hidden="1" x14ac:dyDescent="0.25">
      <c r="A1220" t="str">
        <f>feed!A980</f>
        <v>Burjkhaifa</v>
      </c>
      <c r="B1220" t="str">
        <f>feed!B980</f>
        <v>Khaifades</v>
      </c>
      <c r="C1220" t="str">
        <f>feed!C980</f>
        <v>PIRATES</v>
      </c>
      <c r="D1220">
        <f>SUMPRODUCT(MID(0&amp;feed!D980,LARGE(INDEX(ISNUMBER(--MID(feed!D980,ROW($1:$19),1))*
ROW($1:$19),0),ROW($1:$19))+1,1)*10^ROW($1:$19)/10)</f>
        <v>29</v>
      </c>
      <c r="E1220">
        <f>SUMPRODUCT(MID(0&amp;feed!E980,LARGE(INDEX(ISNUMBER(--MID(feed!E980,ROW($1:$19),1))*
ROW($1:$19),0),ROW($1:$19))+1,1)*10^ROW($1:$19)/10)</f>
        <v>0</v>
      </c>
      <c r="F1220" t="str">
        <f>feed!F980</f>
        <v>First World War surplus</v>
      </c>
      <c r="G1220" t="str">
        <f>feed!G980</f>
        <v>Good</v>
      </c>
      <c r="H1220">
        <f>SUMPRODUCT(MID(0&amp;feed!H980,LARGE(INDEX(ISNUMBER(--MID(feed!H980,ROW($1:$19),1))*
ROW($1:$19),0),ROW($1:$19))+1,1)*10^ROW($1:$19)/10)</f>
        <v>0</v>
      </c>
      <c r="I1220" t="str">
        <f>feed!I980</f>
        <v>Elite</v>
      </c>
      <c r="J1220">
        <f>SUMPRODUCT(MID(0&amp;feed!J980,LARGE(INDEX(ISNUMBER(--MID(feed!J980,ROW($1:$19),1))*
ROW($1:$19),0),ROW($1:$19))+1,1)*10^ROW($1:$19)/10)</f>
        <v>0</v>
      </c>
      <c r="K1220">
        <f>SUMPRODUCT(MID(0&amp;feed!K980,LARGE(INDEX(ISNUMBER(--MID(feed!K980,ROW($1:$19),1))*
ROW($1:$19),0),ROW($1:$19))+1,1)*10^ROW($1:$19)/10)</f>
        <v>4</v>
      </c>
      <c r="L1220">
        <f>SUMPRODUCT(MID(0&amp;feed!L980,LARGE(INDEX(ISNUMBER(--MID(feed!L980,ROW($1:$19),1))*
ROW($1:$19),0),ROW($1:$19))+1,1)*10^ROW($1:$19)/10)</f>
        <v>3</v>
      </c>
      <c r="M1220" t="str">
        <f>feed!M980</f>
        <v>Central Planning</v>
      </c>
      <c r="N1220">
        <f>SUMPRODUCT(MID(0&amp;feed!N980,LARGE(INDEX(ISNUMBER(--MID(feed!N980,ROW($1:$5),1))*
ROW($1:$5),0),ROW($1:$5))+1,1)*10^ROW($1:$5)/10)</f>
        <v>372</v>
      </c>
      <c r="O1220">
        <f>SUMPRODUCT(MID(0&amp;feed!O980,LARGE(INDEX(ISNUMBER(--MID(feed!O980,ROW($1:$5),1))*
ROW($1:$5),0),ROW($1:$5))+1,1)*10^ROW($1:$5)/10)</f>
        <v>3577</v>
      </c>
      <c r="P1220" t="str">
        <f>feed!P980</f>
        <v>Untapped</v>
      </c>
      <c r="Q1220">
        <f>IF(P1220=0,40, IF(P1220="Depleted",0, IF(P1220="Near Depletion",10, IF(P1220="Plentiful",70, IF(P1220="Untapped",90,"Error")))))</f>
        <v>90</v>
      </c>
      <c r="R1220" t="str">
        <f>feed!Q980</f>
        <v>Meagre</v>
      </c>
      <c r="S1220">
        <f>IF(R1220="None",0, IF(R1220="Meagre",1.5, IF(R1220="Small",3, IF(R1220="Mediocre",4.5, IF(R1220="Somewhat Large",6, IF(R1220="Large",7.5, IF(R1220="Powerful",9, IF(R1220="Very Powerful",10,"Error"))))))))</f>
        <v>1.5</v>
      </c>
      <c r="T1220" t="str">
        <f>feed!R980</f>
        <v>Mesopotamia</v>
      </c>
      <c r="U1220" t="str">
        <f>feed!S980</f>
        <v>Neutral</v>
      </c>
      <c r="V122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23828</v>
      </c>
      <c r="W1220" t="str">
        <f>feed!U980</f>
        <v>http://blocgame.com/stats.php?id=65664</v>
      </c>
      <c r="X1220" s="4">
        <f>SUMPRODUCT(MID(0&amp;feed!V980,LARGE(INDEX(ISNUMBER(--MID(feed!V980,ROW($1:$5),1))*
ROW($1:$5),0),ROW($1:$5))+1,1)*10^ROW($1:$5)/10)</f>
        <v>0</v>
      </c>
      <c r="Y1220">
        <f>feed!W980</f>
        <v>0</v>
      </c>
      <c r="Z1220" s="4">
        <f>V1220-H1220*750-K1220*375-L1220*375</f>
        <v>21203</v>
      </c>
      <c r="AA1220" s="8">
        <f>V1220/N1220</f>
        <v>64.053763440860209</v>
      </c>
      <c r="AB1220" s="4">
        <f>N1220/6</f>
        <v>62</v>
      </c>
      <c r="AC1220" s="4">
        <f>V1220/6</f>
        <v>3971.3333333333335</v>
      </c>
    </row>
    <row r="1221" spans="1:29" hidden="1" x14ac:dyDescent="0.25">
      <c r="A1221" t="str">
        <f>feed!A1102</f>
        <v>United Patriots</v>
      </c>
      <c r="B1221" t="str">
        <f>feed!B1102</f>
        <v>President Redford</v>
      </c>
      <c r="C1221">
        <f>feed!C1102</f>
        <v>0</v>
      </c>
      <c r="D1221">
        <f>SUMPRODUCT(MID(0&amp;feed!D1102,LARGE(INDEX(ISNUMBER(--MID(feed!D1102,ROW($1:$19),1))*
ROW($1:$19),0),ROW($1:$19))+1,1)*10^ROW($1:$19)/10)</f>
        <v>26</v>
      </c>
      <c r="E1221">
        <f>SUMPRODUCT(MID(0&amp;feed!E1102,LARGE(INDEX(ISNUMBER(--MID(feed!E1102,ROW($1:$19),1))*
ROW($1:$19),0),ROW($1:$19))+1,1)*10^ROW($1:$19)/10)</f>
        <v>0</v>
      </c>
      <c r="F1221" t="str">
        <f>feed!F1102</f>
        <v>Finest of the 19th century</v>
      </c>
      <c r="G1221" t="str">
        <f>feed!G1102</f>
        <v>Nice</v>
      </c>
      <c r="H1221">
        <f>SUMPRODUCT(MID(0&amp;feed!H1102,LARGE(INDEX(ISNUMBER(--MID(feed!H1102,ROW($1:$19),1))*
ROW($1:$19),0),ROW($1:$19))+1,1)*10^ROW($1:$19)/10)</f>
        <v>0</v>
      </c>
      <c r="I1221" t="str">
        <f>feed!I1102</f>
        <v>Poor</v>
      </c>
      <c r="J1221">
        <f>SUMPRODUCT(MID(0&amp;feed!J1102,LARGE(INDEX(ISNUMBER(--MID(feed!J1102,ROW($1:$19),1))*
ROW($1:$19),0),ROW($1:$19))+1,1)*10^ROW($1:$19)/10)</f>
        <v>0</v>
      </c>
      <c r="K1221">
        <f>SUMPRODUCT(MID(0&amp;feed!K1102,LARGE(INDEX(ISNUMBER(--MID(feed!K1102,ROW($1:$19),1))*
ROW($1:$19),0),ROW($1:$19))+1,1)*10^ROW($1:$19)/10)</f>
        <v>2</v>
      </c>
      <c r="L1221">
        <f>SUMPRODUCT(MID(0&amp;feed!L1102,LARGE(INDEX(ISNUMBER(--MID(feed!L1102,ROW($1:$19),1))*
ROW($1:$19),0),ROW($1:$19))+1,1)*10^ROW($1:$19)/10)</f>
        <v>0</v>
      </c>
      <c r="M1221" t="str">
        <f>feed!M1102</f>
        <v>Free Market</v>
      </c>
      <c r="N1221">
        <f>SUMPRODUCT(MID(0&amp;feed!N1102,LARGE(INDEX(ISNUMBER(--MID(feed!N1102,ROW($1:$5),1))*
ROW($1:$5),0),ROW($1:$5))+1,1)*10^ROW($1:$5)/10)</f>
        <v>317</v>
      </c>
      <c r="O1221">
        <f>SUMPRODUCT(MID(0&amp;feed!O1102,LARGE(INDEX(ISNUMBER(--MID(feed!O1102,ROW($1:$5),1))*
ROW($1:$5),0),ROW($1:$5))+1,1)*10^ROW($1:$5)/10)</f>
        <v>180</v>
      </c>
      <c r="P1221" t="str">
        <f>feed!P1102</f>
        <v>Untapped</v>
      </c>
      <c r="Q1221">
        <f>IF(P1221=0,40, IF(P1221="Depleted",0, IF(P1221="Near Depletion",10, IF(P1221="Plentiful",70, IF(P1221="Untapped",90,"Error")))))</f>
        <v>90</v>
      </c>
      <c r="R1221" t="str">
        <f>feed!Q1102</f>
        <v>Meagre</v>
      </c>
      <c r="S1221">
        <f>IF(R1221="None",0, IF(R1221="Meagre",1.5, IF(R1221="Small",3, IF(R1221="Mediocre",4.5, IF(R1221="Somewhat Large",6, IF(R1221="Large",7.5, IF(R1221="Powerful",9, IF(R1221="Very Powerful",10,"Error"))))))))</f>
        <v>1.5</v>
      </c>
      <c r="T1221" t="str">
        <f>feed!R1102</f>
        <v>Mesoamerica</v>
      </c>
      <c r="U1221" t="str">
        <f>feed!S1102</f>
        <v>Soviet Union</v>
      </c>
      <c r="V122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221" t="str">
        <f>feed!U1102</f>
        <v>http://blocgame.com/stats.php?id=65642</v>
      </c>
      <c r="X1221" s="4">
        <f>SUMPRODUCT(MID(0&amp;feed!V1102,LARGE(INDEX(ISNUMBER(--MID(feed!V1102,ROW($1:$5),1))*
ROW($1:$5),0),ROW($1:$5))+1,1)*10^ROW($1:$5)/10)</f>
        <v>0</v>
      </c>
      <c r="Y1221">
        <f>feed!W1102</f>
        <v>0</v>
      </c>
      <c r="Z1221" s="4">
        <f>V1221-H1221*750-K1221*375-L1221*375</f>
        <v>19250</v>
      </c>
      <c r="AA1221" s="8">
        <f>V1221/N1221</f>
        <v>63.09148264984227</v>
      </c>
      <c r="AB1221" s="4">
        <f>N1221/6</f>
        <v>52.833333333333336</v>
      </c>
      <c r="AC1221" s="4">
        <f>V1221/6</f>
        <v>3333.3333333333335</v>
      </c>
    </row>
    <row r="1222" spans="1:29" hidden="1" x14ac:dyDescent="0.25">
      <c r="A1222" t="str">
        <f>feed!A1083</f>
        <v>Dradoria</v>
      </c>
      <c r="B1222" t="str">
        <f>feed!B1083</f>
        <v>Drado</v>
      </c>
      <c r="C1222" t="str">
        <f>feed!C1083</f>
        <v>USRGC</v>
      </c>
      <c r="D1222">
        <f>SUMPRODUCT(MID(0&amp;feed!D1083,LARGE(INDEX(ISNUMBER(--MID(feed!D1083,ROW($1:$19),1))*
ROW($1:$19),0),ROW($1:$19))+1,1)*10^ROW($1:$19)/10)</f>
        <v>20</v>
      </c>
      <c r="E1222">
        <f>SUMPRODUCT(MID(0&amp;feed!E1083,LARGE(INDEX(ISNUMBER(--MID(feed!E1083,ROW($1:$19),1))*
ROW($1:$19),0),ROW($1:$19))+1,1)*10^ROW($1:$19)/10)</f>
        <v>0</v>
      </c>
      <c r="F1222" t="str">
        <f>feed!F1083</f>
        <v>First World War surplus</v>
      </c>
      <c r="G1222" t="str">
        <f>feed!G1083</f>
        <v>Pariah</v>
      </c>
      <c r="H1222">
        <f>SUMPRODUCT(MID(0&amp;feed!H1083,LARGE(INDEX(ISNUMBER(--MID(feed!H1083,ROW($1:$19),1))*
ROW($1:$19),0),ROW($1:$19))+1,1)*10^ROW($1:$19)/10)</f>
        <v>0</v>
      </c>
      <c r="I1222" t="str">
        <f>feed!I1083</f>
        <v>Standard</v>
      </c>
      <c r="J1222">
        <f>SUMPRODUCT(MID(0&amp;feed!J1083,LARGE(INDEX(ISNUMBER(--MID(feed!J1083,ROW($1:$19),1))*
ROW($1:$19),0),ROW($1:$19))+1,1)*10^ROW($1:$19)/10)</f>
        <v>0</v>
      </c>
      <c r="K1222">
        <f>SUMPRODUCT(MID(0&amp;feed!K1083,LARGE(INDEX(ISNUMBER(--MID(feed!K1083,ROW($1:$19),1))*
ROW($1:$19),0),ROW($1:$19))+1,1)*10^ROW($1:$19)/10)</f>
        <v>4</v>
      </c>
      <c r="L1222">
        <f>SUMPRODUCT(MID(0&amp;feed!L1083,LARGE(INDEX(ISNUMBER(--MID(feed!L1083,ROW($1:$19),1))*
ROW($1:$19),0),ROW($1:$19))+1,1)*10^ROW($1:$19)/10)</f>
        <v>2</v>
      </c>
      <c r="M1222" t="str">
        <f>feed!M1083</f>
        <v>Central Planning</v>
      </c>
      <c r="N1222">
        <f>SUMPRODUCT(MID(0&amp;feed!N1083,LARGE(INDEX(ISNUMBER(--MID(feed!N1083,ROW($1:$5),1))*
ROW($1:$5),0),ROW($1:$5))+1,1)*10^ROW($1:$5)/10)</f>
        <v>324</v>
      </c>
      <c r="O1222">
        <f>SUMPRODUCT(MID(0&amp;feed!O1083,LARGE(INDEX(ISNUMBER(--MID(feed!O1083,ROW($1:$5),1))*
ROW($1:$5),0),ROW($1:$5))+1,1)*10^ROW($1:$5)/10)</f>
        <v>0</v>
      </c>
      <c r="P1222" t="str">
        <f>feed!P1083</f>
        <v>Untapped</v>
      </c>
      <c r="Q1222">
        <f>IF(P1222=0,40, IF(P1222="Depleted",0, IF(P1222="Near Depletion",10, IF(P1222="Plentiful",70, IF(P1222="Untapped",90,"Error")))))</f>
        <v>90</v>
      </c>
      <c r="R1222" t="str">
        <f>feed!Q1083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feed!R1083</f>
        <v>Caribbean</v>
      </c>
      <c r="U1222" t="str">
        <f>feed!S1083</f>
        <v>Soviet Union</v>
      </c>
      <c r="V122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222" t="str">
        <f>feed!U1083</f>
        <v>http://blocgame.com/stats.php?id=65689</v>
      </c>
      <c r="X1222" s="4">
        <f>SUMPRODUCT(MID(0&amp;feed!V1083,LARGE(INDEX(ISNUMBER(--MID(feed!V1083,ROW($1:$5),1))*
ROW($1:$5),0),ROW($1:$5))+1,1)*10^ROW($1:$5)/10)</f>
        <v>0</v>
      </c>
      <c r="Y1222">
        <f>feed!W1083</f>
        <v>0</v>
      </c>
      <c r="Z1222" s="4">
        <f>V1222-H1222*750-K1222*375-L1222*375</f>
        <v>17750</v>
      </c>
      <c r="AA1222" s="8">
        <f>V1222/N1222</f>
        <v>61.728395061728392</v>
      </c>
      <c r="AB1222" s="4">
        <f>N1222/6</f>
        <v>54</v>
      </c>
      <c r="AC1222" s="4">
        <f>V1222/6</f>
        <v>3333.3333333333335</v>
      </c>
    </row>
    <row r="1223" spans="1:29" hidden="1" x14ac:dyDescent="0.25">
      <c r="A1223" t="str">
        <f>feed!A1040</f>
        <v>Gragnokish</v>
      </c>
      <c r="B1223" t="str">
        <f>feed!B1040</f>
        <v>Gragnok</v>
      </c>
      <c r="C1223" t="str">
        <f>feed!C1040</f>
        <v>The Order</v>
      </c>
      <c r="D1223">
        <f>SUMPRODUCT(MID(0&amp;feed!D1040,LARGE(INDEX(ISNUMBER(--MID(feed!D1040,ROW($1:$19),1))*
ROW($1:$19),0),ROW($1:$19))+1,1)*10^ROW($1:$19)/10)</f>
        <v>31</v>
      </c>
      <c r="E1223">
        <f>SUMPRODUCT(MID(0&amp;feed!E1040,LARGE(INDEX(ISNUMBER(--MID(feed!E1040,ROW($1:$19),1))*
ROW($1:$19),0),ROW($1:$19))+1,1)*10^ROW($1:$19)/10)</f>
        <v>0</v>
      </c>
      <c r="F1223" t="str">
        <f>feed!F1040</f>
        <v>First World War surplus</v>
      </c>
      <c r="G1223" t="str">
        <f>feed!G1040</f>
        <v>Good</v>
      </c>
      <c r="H1223">
        <f>SUMPRODUCT(MID(0&amp;feed!H1040,LARGE(INDEX(ISNUMBER(--MID(feed!H1040,ROW($1:$19),1))*
ROW($1:$19),0),ROW($1:$19))+1,1)*10^ROW($1:$19)/10)</f>
        <v>0</v>
      </c>
      <c r="I1223" t="str">
        <f>feed!I1040</f>
        <v>Good</v>
      </c>
      <c r="J1223">
        <f>SUMPRODUCT(MID(0&amp;feed!J1040,LARGE(INDEX(ISNUMBER(--MID(feed!J1040,ROW($1:$19),1))*
ROW($1:$19),0),ROW($1:$19))+1,1)*10^ROW($1:$19)/10)</f>
        <v>0</v>
      </c>
      <c r="K1223">
        <f>SUMPRODUCT(MID(0&amp;feed!K1040,LARGE(INDEX(ISNUMBER(--MID(feed!K1040,ROW($1:$19),1))*
ROW($1:$19),0),ROW($1:$19))+1,1)*10^ROW($1:$19)/10)</f>
        <v>3</v>
      </c>
      <c r="L1223">
        <f>SUMPRODUCT(MID(0&amp;feed!L1040,LARGE(INDEX(ISNUMBER(--MID(feed!L1040,ROW($1:$19),1))*
ROW($1:$19),0),ROW($1:$19))+1,1)*10^ROW($1:$19)/10)</f>
        <v>1</v>
      </c>
      <c r="M1223" t="str">
        <f>feed!M1040</f>
        <v>Mixed Economy</v>
      </c>
      <c r="N1223">
        <f>SUMPRODUCT(MID(0&amp;feed!N1040,LARGE(INDEX(ISNUMBER(--MID(feed!N1040,ROW($1:$5),1))*
ROW($1:$5),0),ROW($1:$5))+1,1)*10^ROW($1:$5)/10)</f>
        <v>337</v>
      </c>
      <c r="O1223">
        <f>SUMPRODUCT(MID(0&amp;feed!O1040,LARGE(INDEX(ISNUMBER(--MID(feed!O1040,ROW($1:$5),1))*
ROW($1:$5),0),ROW($1:$5))+1,1)*10^ROW($1:$5)/10)</f>
        <v>44</v>
      </c>
      <c r="P1223" t="str">
        <f>feed!P1040</f>
        <v>Untapped</v>
      </c>
      <c r="Q1223">
        <f>IF(P1223=0,40, IF(P1223="Depleted",0, IF(P1223="Near Depletion",10, IF(P1223="Plentiful",70, IF(P1223="Untapped",90,"Error")))))</f>
        <v>90</v>
      </c>
      <c r="R1223" t="str">
        <f>feed!Q1040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feed!R1040</f>
        <v>East Indies</v>
      </c>
      <c r="U1223" t="str">
        <f>feed!S1040</f>
        <v>Soviet Union</v>
      </c>
      <c r="V1223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20720</v>
      </c>
      <c r="W1223" t="str">
        <f>feed!U1040</f>
        <v>http://blocgame.com/stats.php?id=65645</v>
      </c>
      <c r="X1223" s="4">
        <f>SUMPRODUCT(MID(0&amp;feed!V1040,LARGE(INDEX(ISNUMBER(--MID(feed!V1040,ROW($1:$5),1))*
ROW($1:$5),0),ROW($1:$5))+1,1)*10^ROW($1:$5)/10)</f>
        <v>0</v>
      </c>
      <c r="Y1223">
        <f>feed!W1040</f>
        <v>0</v>
      </c>
      <c r="Z1223" s="4">
        <f>V1223-H1223*750-K1223*375-L1223*375</f>
        <v>19220</v>
      </c>
      <c r="AA1223" s="8">
        <f>V1223/N1223</f>
        <v>61.483679525222549</v>
      </c>
      <c r="AB1223" s="4">
        <f>N1223/6</f>
        <v>56.166666666666664</v>
      </c>
      <c r="AC1223" s="4">
        <f>V1223/6</f>
        <v>3453.3333333333335</v>
      </c>
    </row>
    <row r="1224" spans="1:29" hidden="1" x14ac:dyDescent="0.25">
      <c r="A1224" t="str">
        <f>feed!A870</f>
        <v>Search...</v>
      </c>
      <c r="B1224" t="str">
        <f>feed!B870</f>
        <v>Adrof Hitrer</v>
      </c>
      <c r="C1224" t="str">
        <f>feed!C870</f>
        <v>The Order</v>
      </c>
      <c r="D1224">
        <f>SUMPRODUCT(MID(0&amp;feed!D870,LARGE(INDEX(ISNUMBER(--MID(feed!D870,ROW($1:$19),1))*
ROW($1:$19),0),ROW($1:$19))+1,1)*10^ROW($1:$19)/10)</f>
        <v>40</v>
      </c>
      <c r="E1224">
        <f>SUMPRODUCT(MID(0&amp;feed!E870,LARGE(INDEX(ISNUMBER(--MID(feed!E870,ROW($1:$19),1))*
ROW($1:$19),0),ROW($1:$19))+1,1)*10^ROW($1:$19)/10)</f>
        <v>0</v>
      </c>
      <c r="F1224" t="str">
        <f>feed!F870</f>
        <v>First World War surplus</v>
      </c>
      <c r="G1224" t="str">
        <f>feed!G870</f>
        <v>Normal</v>
      </c>
      <c r="H1224">
        <f>SUMPRODUCT(MID(0&amp;feed!H870,LARGE(INDEX(ISNUMBER(--MID(feed!H870,ROW($1:$19),1))*
ROW($1:$19),0),ROW($1:$19))+1,1)*10^ROW($1:$19)/10)</f>
        <v>0</v>
      </c>
      <c r="I1224" t="str">
        <f>feed!I870</f>
        <v>Elite</v>
      </c>
      <c r="J1224">
        <f>SUMPRODUCT(MID(0&amp;feed!J870,LARGE(INDEX(ISNUMBER(--MID(feed!J870,ROW($1:$19),1))*
ROW($1:$19),0),ROW($1:$19))+1,1)*10^ROW($1:$19)/10)</f>
        <v>0</v>
      </c>
      <c r="K1224">
        <f>SUMPRODUCT(MID(0&amp;feed!K870,LARGE(INDEX(ISNUMBER(--MID(feed!K870,ROW($1:$19),1))*
ROW($1:$19),0),ROW($1:$19))+1,1)*10^ROW($1:$19)/10)</f>
        <v>10</v>
      </c>
      <c r="L1224">
        <f>SUMPRODUCT(MID(0&amp;feed!L870,LARGE(INDEX(ISNUMBER(--MID(feed!L870,ROW($1:$19),1))*
ROW($1:$19),0),ROW($1:$19))+1,1)*10^ROW($1:$19)/10)</f>
        <v>3</v>
      </c>
      <c r="M1224" t="str">
        <f>feed!M870</f>
        <v>Central Planning</v>
      </c>
      <c r="N1224">
        <f>SUMPRODUCT(MID(0&amp;feed!N870,LARGE(INDEX(ISNUMBER(--MID(feed!N870,ROW($1:$5),1))*
ROW($1:$5),0),ROW($1:$5))+1,1)*10^ROW($1:$5)/10)</f>
        <v>490</v>
      </c>
      <c r="O1224">
        <f>SUMPRODUCT(MID(0&amp;feed!O870,LARGE(INDEX(ISNUMBER(--MID(feed!O870,ROW($1:$5),1))*
ROW($1:$5),0),ROW($1:$5))+1,1)*10^ROW($1:$5)/10)</f>
        <v>407</v>
      </c>
      <c r="P1224" t="str">
        <f>feed!P870</f>
        <v>Untapped</v>
      </c>
      <c r="Q1224">
        <f>IF(P1224=0,40, IF(P1224="Depleted",0, IF(P1224="Near Depletion",10, IF(P1224="Plentiful",70, IF(P1224="Untapped",90,"Error")))))</f>
        <v>90</v>
      </c>
      <c r="R1224" t="str">
        <f>feed!Q870</f>
        <v>Mediocre</v>
      </c>
      <c r="S1224">
        <f>IF(R1224="None",0, IF(R1224="Meagre",1.5, IF(R1224="Small",3, IF(R1224="Mediocre",4.5, IF(R1224="Somewhat Large",6, IF(R1224="Large",7.5, IF(R1224="Powerful",9, IF(R1224="Very Powerful",10,"Error"))))))))</f>
        <v>4.5</v>
      </c>
      <c r="T1224" t="str">
        <f>feed!R870</f>
        <v>West Africa</v>
      </c>
      <c r="U1224" t="str">
        <f>feed!S870</f>
        <v>Soviet Union</v>
      </c>
      <c r="V1224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26956</v>
      </c>
      <c r="W1224" t="str">
        <f>feed!U870</f>
        <v>http://blocgame.com/stats.php?id=65549</v>
      </c>
      <c r="X1224" s="4">
        <f>SUMPRODUCT(MID(0&amp;feed!V870,LARGE(INDEX(ISNUMBER(--MID(feed!V870,ROW($1:$5),1))*
ROW($1:$5),0),ROW($1:$5))+1,1)*10^ROW($1:$5)/10)</f>
        <v>0</v>
      </c>
      <c r="Y1224">
        <f>feed!W870</f>
        <v>0</v>
      </c>
      <c r="Z1224" s="4">
        <f>V1224-H1224*750-K1224*375-L1224*375</f>
        <v>22081</v>
      </c>
      <c r="AA1224" s="8">
        <f>V1224/N1224</f>
        <v>55.012244897959185</v>
      </c>
      <c r="AB1224" s="4">
        <f>N1224/6</f>
        <v>81.666666666666671</v>
      </c>
      <c r="AC1224" s="4">
        <f>V1224/6</f>
        <v>4492.666666666667</v>
      </c>
    </row>
    <row r="1225" spans="1:29" hidden="1" x14ac:dyDescent="0.25">
      <c r="A1225" t="str">
        <f>feed!A974</f>
        <v>Fuckthededgaem</v>
      </c>
      <c r="B1225" t="str">
        <f>feed!B974</f>
        <v>Multi9</v>
      </c>
      <c r="C1225">
        <f>feed!C974</f>
        <v>0</v>
      </c>
      <c r="D1225">
        <f>SUMPRODUCT(MID(0&amp;feed!D974,LARGE(INDEX(ISNUMBER(--MID(feed!D974,ROW($1:$19),1))*
ROW($1:$19),0),ROW($1:$19))+1,1)*10^ROW($1:$19)/10)</f>
        <v>10</v>
      </c>
      <c r="E1225">
        <f>SUMPRODUCT(MID(0&amp;feed!E974,LARGE(INDEX(ISNUMBER(--MID(feed!E974,ROW($1:$19),1))*
ROW($1:$19),0),ROW($1:$19))+1,1)*10^ROW($1:$19)/10)</f>
        <v>0</v>
      </c>
      <c r="F1225" t="str">
        <f>feed!F974</f>
        <v>First World War surplus</v>
      </c>
      <c r="G1225" t="str">
        <f>feed!G974</f>
        <v>Gandhi-like</v>
      </c>
      <c r="H1225">
        <f>SUMPRODUCT(MID(0&amp;feed!H974,LARGE(INDEX(ISNUMBER(--MID(feed!H974,ROW($1:$19),1))*
ROW($1:$19),0),ROW($1:$19))+1,1)*10^ROW($1:$19)/10)</f>
        <v>0</v>
      </c>
      <c r="I1225" t="str">
        <f>feed!I974</f>
        <v>Poor</v>
      </c>
      <c r="J1225">
        <f>SUMPRODUCT(MID(0&amp;feed!J974,LARGE(INDEX(ISNUMBER(--MID(feed!J974,ROW($1:$19),1))*
ROW($1:$19),0),ROW($1:$19))+1,1)*10^ROW($1:$19)/10)</f>
        <v>0</v>
      </c>
      <c r="K1225">
        <f>SUMPRODUCT(MID(0&amp;feed!K974,LARGE(INDEX(ISNUMBER(--MID(feed!K974,ROW($1:$19),1))*
ROW($1:$19),0),ROW($1:$19))+1,1)*10^ROW($1:$19)/10)</f>
        <v>4</v>
      </c>
      <c r="L1225">
        <f>SUMPRODUCT(MID(0&amp;feed!L974,LARGE(INDEX(ISNUMBER(--MID(feed!L974,ROW($1:$19),1))*
ROW($1:$19),0),ROW($1:$19))+1,1)*10^ROW($1:$19)/10)</f>
        <v>0</v>
      </c>
      <c r="M1225" t="str">
        <f>feed!M974</f>
        <v>Free Market</v>
      </c>
      <c r="N1225">
        <f>SUMPRODUCT(MID(0&amp;feed!N974,LARGE(INDEX(ISNUMBER(--MID(feed!N974,ROW($1:$5),1))*
ROW($1:$5),0),ROW($1:$5))+1,1)*10^ROW($1:$5)/10)</f>
        <v>377</v>
      </c>
      <c r="O1225">
        <f>SUMPRODUCT(MID(0&amp;feed!O974,LARGE(INDEX(ISNUMBER(--MID(feed!O974,ROW($1:$5),1))*
ROW($1:$5),0),ROW($1:$5))+1,1)*10^ROW($1:$5)/10)</f>
        <v>0</v>
      </c>
      <c r="P1225" t="str">
        <f>feed!P974</f>
        <v>Untapped</v>
      </c>
      <c r="Q1225">
        <f>IF(P1225=0,40, IF(P1225="Depleted",0, IF(P1225="Near Depletion",10, IF(P1225="Plentiful",70, IF(P1225="Untapped",90,"Error")))))</f>
        <v>90</v>
      </c>
      <c r="R1225" t="str">
        <f>feed!Q974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feed!R974</f>
        <v>Congo</v>
      </c>
      <c r="U1225" t="str">
        <f>feed!S974</f>
        <v>Neutral</v>
      </c>
      <c r="V122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1225" t="str">
        <f>feed!U974</f>
        <v>http://blocgame.com/stats.php?id=65430</v>
      </c>
      <c r="X1225" s="4">
        <f>SUMPRODUCT(MID(0&amp;feed!V974,LARGE(INDEX(ISNUMBER(--MID(feed!V974,ROW($1:$5),1))*
ROW($1:$5),0),ROW($1:$5))+1,1)*10^ROW($1:$5)/10)</f>
        <v>0</v>
      </c>
      <c r="Y1225">
        <f>feed!W974</f>
        <v>0</v>
      </c>
      <c r="Z1225" s="4">
        <f>V1225-H1225*750-K1225*375-L1225*375</f>
        <v>18500</v>
      </c>
      <c r="AA1225" s="8">
        <f>V1225/N1225</f>
        <v>53.050397877984082</v>
      </c>
      <c r="AB1225" s="4">
        <f>N1225/6</f>
        <v>62.833333333333336</v>
      </c>
      <c r="AC1225" s="4">
        <f>V1225/6</f>
        <v>3333.3333333333335</v>
      </c>
    </row>
    <row r="1226" spans="1:29" hidden="1" x14ac:dyDescent="0.25">
      <c r="A1226" t="str">
        <f>feed!A874</f>
        <v>Sol Society</v>
      </c>
      <c r="B1226" t="str">
        <f>feed!B874</f>
        <v>Czar Kenjii</v>
      </c>
      <c r="C1226" t="str">
        <f>feed!C874</f>
        <v>USRGC</v>
      </c>
      <c r="D1226">
        <f>SUMPRODUCT(MID(0&amp;feed!D874,LARGE(INDEX(ISNUMBER(--MID(feed!D874,ROW($1:$19),1))*
ROW($1:$19),0),ROW($1:$19))+1,1)*10^ROW($1:$19)/10)</f>
        <v>9</v>
      </c>
      <c r="E1226">
        <f>SUMPRODUCT(MID(0&amp;feed!E874,LARGE(INDEX(ISNUMBER(--MID(feed!E874,ROW($1:$19),1))*
ROW($1:$19),0),ROW($1:$19))+1,1)*10^ROW($1:$19)/10)</f>
        <v>0</v>
      </c>
      <c r="F1226" t="str">
        <f>feed!F874</f>
        <v>First World War surplus</v>
      </c>
      <c r="G1226" t="str">
        <f>feed!G874</f>
        <v>Good</v>
      </c>
      <c r="H1226">
        <f>SUMPRODUCT(MID(0&amp;feed!H874,LARGE(INDEX(ISNUMBER(--MID(feed!H874,ROW($1:$19),1))*
ROW($1:$19),0),ROW($1:$19))+1,1)*10^ROW($1:$19)/10)</f>
        <v>0</v>
      </c>
      <c r="I1226" t="str">
        <f>feed!I874</f>
        <v>Undisciplined Rabble</v>
      </c>
      <c r="J1226">
        <f>SUMPRODUCT(MID(0&amp;feed!J874,LARGE(INDEX(ISNUMBER(--MID(feed!J874,ROW($1:$19),1))*
ROW($1:$19),0),ROW($1:$19))+1,1)*10^ROW($1:$19)/10)</f>
        <v>0</v>
      </c>
      <c r="K1226">
        <f>SUMPRODUCT(MID(0&amp;feed!K874,LARGE(INDEX(ISNUMBER(--MID(feed!K874,ROW($1:$19),1))*
ROW($1:$19),0),ROW($1:$19))+1,1)*10^ROW($1:$19)/10)</f>
        <v>7</v>
      </c>
      <c r="L1226">
        <f>SUMPRODUCT(MID(0&amp;feed!L874,LARGE(INDEX(ISNUMBER(--MID(feed!L874,ROW($1:$19),1))*
ROW($1:$19),0),ROW($1:$19))+1,1)*10^ROW($1:$19)/10)</f>
        <v>3</v>
      </c>
      <c r="M1226" t="str">
        <f>feed!M874</f>
        <v>Central Planning</v>
      </c>
      <c r="N1226">
        <f>SUMPRODUCT(MID(0&amp;feed!N874,LARGE(INDEX(ISNUMBER(--MID(feed!N874,ROW($1:$5),1))*
ROW($1:$5),0),ROW($1:$5))+1,1)*10^ROW($1:$5)/10)</f>
        <v>477</v>
      </c>
      <c r="O1226">
        <f>SUMPRODUCT(MID(0&amp;feed!O874,LARGE(INDEX(ISNUMBER(--MID(feed!O874,ROW($1:$5),1))*
ROW($1:$5),0),ROW($1:$5))+1,1)*10^ROW($1:$5)/10)</f>
        <v>177</v>
      </c>
      <c r="P1226" t="str">
        <f>feed!P874</f>
        <v>Near Depletion</v>
      </c>
      <c r="Q1226">
        <f>IF(P1226=0,40, IF(P1226="Depleted",0, IF(P1226="Near Depletion",10, IF(P1226="Plentiful",70, IF(P1226="Untapped",90,"Error")))))</f>
        <v>10</v>
      </c>
      <c r="R1226" t="str">
        <f>feed!Q874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feed!R874</f>
        <v>Gran Colombia</v>
      </c>
      <c r="U1226" t="str">
        <f>feed!S874</f>
        <v>Soviet Union</v>
      </c>
      <c r="V1226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1226" t="str">
        <f>feed!U874</f>
        <v>http://blocgame.com/stats.php?id=65496</v>
      </c>
      <c r="X1226" s="4">
        <f>SUMPRODUCT(MID(0&amp;feed!V874,LARGE(INDEX(ISNUMBER(--MID(feed!V874,ROW($1:$5),1))*
ROW($1:$5),0),ROW($1:$5))+1,1)*10^ROW($1:$5)/10)</f>
        <v>0</v>
      </c>
      <c r="Y1226">
        <f>feed!W874</f>
        <v>0</v>
      </c>
      <c r="Z1226" s="4">
        <f>V1226-H1226*750-K1226*375-L1226*375</f>
        <v>20278</v>
      </c>
      <c r="AA1226" s="8">
        <f>V1226/N1226</f>
        <v>50.373165618448638</v>
      </c>
      <c r="AB1226" s="4">
        <f>N1226/6</f>
        <v>79.5</v>
      </c>
      <c r="AC1226" s="4">
        <f>V1226/6</f>
        <v>4004.6666666666665</v>
      </c>
    </row>
    <row r="1227" spans="1:29" hidden="1" x14ac:dyDescent="0.25">
      <c r="A1227" t="str">
        <f>feed!A940</f>
        <v>FuckTO</v>
      </c>
      <c r="B1227" t="str">
        <f>feed!B940</f>
        <v>Multi1</v>
      </c>
      <c r="C1227">
        <f>feed!C940</f>
        <v>0</v>
      </c>
      <c r="D1227">
        <f>SUMPRODUCT(MID(0&amp;feed!D940,LARGE(INDEX(ISNUMBER(--MID(feed!D940,ROW($1:$19),1))*
ROW($1:$19),0),ROW($1:$19))+1,1)*10^ROW($1:$19)/10)</f>
        <v>21</v>
      </c>
      <c r="E1227">
        <f>SUMPRODUCT(MID(0&amp;feed!E940,LARGE(INDEX(ISNUMBER(--MID(feed!E940,ROW($1:$19),1))*
ROW($1:$19),0),ROW($1:$19))+1,1)*10^ROW($1:$19)/10)</f>
        <v>0</v>
      </c>
      <c r="F1227" t="str">
        <f>feed!F940</f>
        <v>Finest of the 19th century</v>
      </c>
      <c r="G1227" t="str">
        <f>feed!G940</f>
        <v>Gandhi-like</v>
      </c>
      <c r="H1227">
        <f>SUMPRODUCT(MID(0&amp;feed!H940,LARGE(INDEX(ISNUMBER(--MID(feed!H940,ROW($1:$19),1))*
ROW($1:$19),0),ROW($1:$19))+1,1)*10^ROW($1:$19)/10)</f>
        <v>0</v>
      </c>
      <c r="I1227" t="str">
        <f>feed!I940</f>
        <v>Poor</v>
      </c>
      <c r="J1227">
        <f>SUMPRODUCT(MID(0&amp;feed!J940,LARGE(INDEX(ISNUMBER(--MID(feed!J940,ROW($1:$19),1))*
ROW($1:$19),0),ROW($1:$19))+1,1)*10^ROW($1:$19)/10)</f>
        <v>0</v>
      </c>
      <c r="K1227">
        <f>SUMPRODUCT(MID(0&amp;feed!K940,LARGE(INDEX(ISNUMBER(--MID(feed!K940,ROW($1:$19),1))*
ROW($1:$19),0),ROW($1:$19))+1,1)*10^ROW($1:$19)/10)</f>
        <v>6</v>
      </c>
      <c r="L1227">
        <f>SUMPRODUCT(MID(0&amp;feed!L940,LARGE(INDEX(ISNUMBER(--MID(feed!L940,ROW($1:$19),1))*
ROW($1:$19),0),ROW($1:$19))+1,1)*10^ROW($1:$19)/10)</f>
        <v>0</v>
      </c>
      <c r="M1227" t="str">
        <f>feed!M940</f>
        <v>Free Market</v>
      </c>
      <c r="N1227">
        <f>SUMPRODUCT(MID(0&amp;feed!N940,LARGE(INDEX(ISNUMBER(--MID(feed!N940,ROW($1:$5),1))*
ROW($1:$5),0),ROW($1:$5))+1,1)*10^ROW($1:$5)/10)</f>
        <v>413</v>
      </c>
      <c r="O1227">
        <f>SUMPRODUCT(MID(0&amp;feed!O940,LARGE(INDEX(ISNUMBER(--MID(feed!O940,ROW($1:$5),1))*
ROW($1:$5),0),ROW($1:$5))+1,1)*10^ROW($1:$5)/10)</f>
        <v>0</v>
      </c>
      <c r="P1227" t="str">
        <f>feed!P940</f>
        <v>Untapped</v>
      </c>
      <c r="Q1227">
        <f>IF(P1227=0,40, IF(P1227="Depleted",0, IF(P1227="Near Depletion",10, IF(P1227="Plentiful",70, IF(P1227="Untapped",90,"Error")))))</f>
        <v>90</v>
      </c>
      <c r="R1227" t="str">
        <f>feed!Q940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feed!R940</f>
        <v>Mesoamerica</v>
      </c>
      <c r="U1227" t="str">
        <f>feed!S940</f>
        <v>Neutral</v>
      </c>
      <c r="V1227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1227" t="str">
        <f>feed!U940</f>
        <v>http://blocgame.com/stats.php?id=65421</v>
      </c>
      <c r="X1227" s="4">
        <f>SUMPRODUCT(MID(0&amp;feed!V940,LARGE(INDEX(ISNUMBER(--MID(feed!V940,ROW($1:$5),1))*
ROW($1:$5),0),ROW($1:$5))+1,1)*10^ROW($1:$5)/10)</f>
        <v>0</v>
      </c>
      <c r="Y1227">
        <f>feed!W940</f>
        <v>0</v>
      </c>
      <c r="Z1227" s="4">
        <f>V1227-H1227*750-K1227*375-L1227*375</f>
        <v>17750</v>
      </c>
      <c r="AA1227" s="8">
        <f>V1227/N1227</f>
        <v>48.426150121065376</v>
      </c>
      <c r="AB1227" s="4">
        <f>N1227/6</f>
        <v>68.833333333333329</v>
      </c>
      <c r="AC1227" s="4">
        <f>V1227/6</f>
        <v>3333.3333333333335</v>
      </c>
    </row>
    <row r="1228" spans="1:29" hidden="1" x14ac:dyDescent="0.25">
      <c r="A1228" t="str">
        <f>feed!A1092</f>
        <v>landlyly</v>
      </c>
      <c r="B1228" t="str">
        <f>feed!B1092</f>
        <v>lydi21</v>
      </c>
      <c r="C1228">
        <f>feed!C1092</f>
        <v>0</v>
      </c>
      <c r="D1228">
        <f>SUMPRODUCT(MID(0&amp;feed!D1092,LARGE(INDEX(ISNUMBER(--MID(feed!D1092,ROW($1:$19),1))*
ROW($1:$19),0),ROW($1:$19))+1,1)*10^ROW($1:$19)/10)</f>
        <v>2</v>
      </c>
      <c r="E1228">
        <f>SUMPRODUCT(MID(0&amp;feed!E1092,LARGE(INDEX(ISNUMBER(--MID(feed!E1092,ROW($1:$19),1))*
ROW($1:$19),0),ROW($1:$19))+1,1)*10^ROW($1:$19)/10)</f>
        <v>0</v>
      </c>
      <c r="F1228" t="str">
        <f>feed!F1092</f>
        <v>Finest of the 19th century</v>
      </c>
      <c r="G1228" t="str">
        <f>feed!G1092</f>
        <v>Questionable</v>
      </c>
      <c r="H1228">
        <f>SUMPRODUCT(MID(0&amp;feed!H1092,LARGE(INDEX(ISNUMBER(--MID(feed!H1092,ROW($1:$19),1))*
ROW($1:$19),0),ROW($1:$19))+1,1)*10^ROW($1:$19)/10)</f>
        <v>0</v>
      </c>
      <c r="I1228" t="str">
        <f>feed!I1092</f>
        <v>Undisciplined Rabble</v>
      </c>
      <c r="J1228">
        <f>SUMPRODUCT(MID(0&amp;feed!J1092,LARGE(INDEX(ISNUMBER(--MID(feed!J1092,ROW($1:$19),1))*
ROW($1:$19),0),ROW($1:$19))+1,1)*10^ROW($1:$19)/10)</f>
        <v>0</v>
      </c>
      <c r="K1228">
        <f>SUMPRODUCT(MID(0&amp;feed!K1092,LARGE(INDEX(ISNUMBER(--MID(feed!K1092,ROW($1:$19),1))*
ROW($1:$19),0),ROW($1:$19))+1,1)*10^ROW($1:$19)/10)</f>
        <v>2</v>
      </c>
      <c r="L1228">
        <f>SUMPRODUCT(MID(0&amp;feed!L1092,LARGE(INDEX(ISNUMBER(--MID(feed!L1092,ROW($1:$19),1))*
ROW($1:$19),0),ROW($1:$19))+1,1)*10^ROW($1:$19)/10)</f>
        <v>2</v>
      </c>
      <c r="M1228" t="str">
        <f>feed!M1092</f>
        <v>Mixed Economy</v>
      </c>
      <c r="N1228">
        <f>SUMPRODUCT(MID(0&amp;feed!N1092,LARGE(INDEX(ISNUMBER(--MID(feed!N1092,ROW($1:$5),1))*
ROW($1:$5),0),ROW($1:$5))+1,1)*10^ROW($1:$5)/10)</f>
        <v>320</v>
      </c>
      <c r="O1228">
        <f>SUMPRODUCT(MID(0&amp;feed!O1092,LARGE(INDEX(ISNUMBER(--MID(feed!O1092,ROW($1:$5),1))*
ROW($1:$5),0),ROW($1:$5))+1,1)*10^ROW($1:$5)/10)</f>
        <v>2500</v>
      </c>
      <c r="P1228" t="str">
        <f>feed!P1092</f>
        <v>Untapped</v>
      </c>
      <c r="Q1228">
        <f>IF(P1228=0,40, IF(P1228="Depleted",0, IF(P1228="Near Depletion",10, IF(P1228="Plentiful",70, IF(P1228="Untapped",90,"Error")))))</f>
        <v>90</v>
      </c>
      <c r="R1228" t="str">
        <f>feed!Q1092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feed!R1092</f>
        <v>Arabia</v>
      </c>
      <c r="U1228" t="str">
        <f>feed!S1092</f>
        <v>Neutral</v>
      </c>
      <c r="V1228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15017</v>
      </c>
      <c r="W1228" t="str">
        <f>feed!U1092</f>
        <v>http://blocgame.com/stats.php?id=65557</v>
      </c>
      <c r="X1228" s="4">
        <f>SUMPRODUCT(MID(0&amp;feed!V1092,LARGE(INDEX(ISNUMBER(--MID(feed!V1092,ROW($1:$5),1))*
ROW($1:$5),0),ROW($1:$5))+1,1)*10^ROW($1:$5)/10)</f>
        <v>0</v>
      </c>
      <c r="Y1228">
        <f>feed!W1092</f>
        <v>0</v>
      </c>
      <c r="Z1228" s="4">
        <f>V1228-H1228*750-K1228*375-L1228*375</f>
        <v>13517</v>
      </c>
      <c r="AA1228" s="8">
        <f>V1228/N1228</f>
        <v>46.928125000000001</v>
      </c>
      <c r="AB1228" s="4">
        <f>N1228/6</f>
        <v>53.333333333333336</v>
      </c>
      <c r="AC1228" s="4">
        <f>V1228/6</f>
        <v>2502.8333333333335</v>
      </c>
    </row>
    <row r="1229" spans="1:29" hidden="1" x14ac:dyDescent="0.25">
      <c r="A1229" t="str">
        <f>feed!A1000</f>
        <v>FuckPIRATES</v>
      </c>
      <c r="B1229" t="str">
        <f>feed!B1000</f>
        <v>Multi2</v>
      </c>
      <c r="C1229">
        <f>feed!C1000</f>
        <v>0</v>
      </c>
      <c r="D1229">
        <f>SUMPRODUCT(MID(0&amp;feed!D1000,LARGE(INDEX(ISNUMBER(--MID(feed!D1000,ROW($1:$19),1))*
ROW($1:$19),0),ROW($1:$19))+1,1)*10^ROW($1:$19)/10)</f>
        <v>9</v>
      </c>
      <c r="E1229">
        <f>SUMPRODUCT(MID(0&amp;feed!E1000,LARGE(INDEX(ISNUMBER(--MID(feed!E1000,ROW($1:$19),1))*
ROW($1:$19),0),ROW($1:$19))+1,1)*10^ROW($1:$19)/10)</f>
        <v>0</v>
      </c>
      <c r="F1229" t="str">
        <f>feed!F1000</f>
        <v>Finest of the 19th century</v>
      </c>
      <c r="G1229" t="str">
        <f>feed!G1000</f>
        <v>Gandhi-like</v>
      </c>
      <c r="H1229">
        <f>SUMPRODUCT(MID(0&amp;feed!H1000,LARGE(INDEX(ISNUMBER(--MID(feed!H1000,ROW($1:$19),1))*
ROW($1:$19),0),ROW($1:$19))+1,1)*10^ROW($1:$19)/10)</f>
        <v>0</v>
      </c>
      <c r="I1229" t="str">
        <f>feed!I1000</f>
        <v>Undisciplined Rabble</v>
      </c>
      <c r="J1229">
        <f>SUMPRODUCT(MID(0&amp;feed!J1000,LARGE(INDEX(ISNUMBER(--MID(feed!J1000,ROW($1:$19),1))*
ROW($1:$19),0),ROW($1:$19))+1,1)*10^ROW($1:$19)/10)</f>
        <v>0</v>
      </c>
      <c r="K1229">
        <f>SUMPRODUCT(MID(0&amp;feed!K1000,LARGE(INDEX(ISNUMBER(--MID(feed!K1000,ROW($1:$19),1))*
ROW($1:$19),0),ROW($1:$19))+1,1)*10^ROW($1:$19)/10)</f>
        <v>4</v>
      </c>
      <c r="L1229">
        <f>SUMPRODUCT(MID(0&amp;feed!L1000,LARGE(INDEX(ISNUMBER(--MID(feed!L1000,ROW($1:$19),1))*
ROW($1:$19),0),ROW($1:$19))+1,1)*10^ROW($1:$19)/10)</f>
        <v>0</v>
      </c>
      <c r="M1229" t="str">
        <f>feed!M1000</f>
        <v>Mixed Economy</v>
      </c>
      <c r="N1229">
        <f>SUMPRODUCT(MID(0&amp;feed!N1000,LARGE(INDEX(ISNUMBER(--MID(feed!N1000,ROW($1:$5),1))*
ROW($1:$5),0),ROW($1:$5))+1,1)*10^ROW($1:$5)/10)</f>
        <v>361</v>
      </c>
      <c r="O1229">
        <f>SUMPRODUCT(MID(0&amp;feed!O1000,LARGE(INDEX(ISNUMBER(--MID(feed!O1000,ROW($1:$5),1))*
ROW($1:$5),0),ROW($1:$5))+1,1)*10^ROW($1:$5)/10)</f>
        <v>0</v>
      </c>
      <c r="P1229" t="str">
        <f>feed!P1000</f>
        <v>Untapped</v>
      </c>
      <c r="Q1229">
        <f>IF(P1229=0,40, IF(P1229="Depleted",0, IF(P1229="Near Depletion",10, IF(P1229="Plentiful",70, IF(P1229="Untapped",90,"Error")))))</f>
        <v>90</v>
      </c>
      <c r="R1229" t="str">
        <f>feed!Q1000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feed!R1000</f>
        <v>Caribbean</v>
      </c>
      <c r="U1229" t="str">
        <f>feed!S1000</f>
        <v>Neutral</v>
      </c>
      <c r="V1229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1229" t="str">
        <f>feed!U1000</f>
        <v>http://blocgame.com/stats.php?id=65423</v>
      </c>
      <c r="X1229" s="4">
        <f>SUMPRODUCT(MID(0&amp;feed!V1000,LARGE(INDEX(ISNUMBER(--MID(feed!V1000,ROW($1:$5),1))*
ROW($1:$5),0),ROW($1:$5))+1,1)*10^ROW($1:$5)/10)</f>
        <v>0</v>
      </c>
      <c r="Y1229">
        <f>feed!W1000</f>
        <v>0</v>
      </c>
      <c r="Z1229" s="4">
        <f>V1229-H1229*750-K1229*375-L1229*375</f>
        <v>15167</v>
      </c>
      <c r="AA1229" s="8">
        <f>V1229/N1229</f>
        <v>46.168975069252078</v>
      </c>
      <c r="AB1229" s="4">
        <f>N1229/6</f>
        <v>60.166666666666664</v>
      </c>
      <c r="AC1229" s="4">
        <f>V1229/6</f>
        <v>2777.8333333333335</v>
      </c>
    </row>
    <row r="1230" spans="1:29" hidden="1" x14ac:dyDescent="0.25">
      <c r="A1230" t="str">
        <f>feed!A785</f>
        <v>Disc</v>
      </c>
      <c r="B1230" t="str">
        <f>feed!B785</f>
        <v>Clockwork Man</v>
      </c>
      <c r="C1230">
        <f>feed!C785</f>
        <v>0</v>
      </c>
      <c r="D1230">
        <f>SUMPRODUCT(MID(0&amp;feed!D785,LARGE(INDEX(ISNUMBER(--MID(feed!D785,ROW($1:$19),1))*
ROW($1:$19),0),ROW($1:$19))+1,1)*10^ROW($1:$19)/10)</f>
        <v>31</v>
      </c>
      <c r="E1230">
        <f>SUMPRODUCT(MID(0&amp;feed!E785,LARGE(INDEX(ISNUMBER(--MID(feed!E785,ROW($1:$19),1))*
ROW($1:$19),0),ROW($1:$19))+1,1)*10^ROW($1:$19)/10)</f>
        <v>0</v>
      </c>
      <c r="F1230" t="str">
        <f>feed!F785</f>
        <v>First World War surplus</v>
      </c>
      <c r="G1230" t="str">
        <f>feed!G785</f>
        <v>Mad Dog</v>
      </c>
      <c r="H1230">
        <f>SUMPRODUCT(MID(0&amp;feed!H785,LARGE(INDEX(ISNUMBER(--MID(feed!H785,ROW($1:$19),1))*
ROW($1:$19),0),ROW($1:$19))+1,1)*10^ROW($1:$19)/10)</f>
        <v>0</v>
      </c>
      <c r="I1230" t="str">
        <f>feed!I785</f>
        <v>Elite</v>
      </c>
      <c r="J1230">
        <f>SUMPRODUCT(MID(0&amp;feed!J785,LARGE(INDEX(ISNUMBER(--MID(feed!J785,ROW($1:$19),1))*
ROW($1:$19),0),ROW($1:$19))+1,1)*10^ROW($1:$19)/10)</f>
        <v>0</v>
      </c>
      <c r="K1230">
        <f>SUMPRODUCT(MID(0&amp;feed!K785,LARGE(INDEX(ISNUMBER(--MID(feed!K785,ROW($1:$19),1))*
ROW($1:$19),0),ROW($1:$19))+1,1)*10^ROW($1:$19)/10)</f>
        <v>6</v>
      </c>
      <c r="L1230">
        <f>SUMPRODUCT(MID(0&amp;feed!L785,LARGE(INDEX(ISNUMBER(--MID(feed!L785,ROW($1:$19),1))*
ROW($1:$19),0),ROW($1:$19))+1,1)*10^ROW($1:$19)/10)</f>
        <v>0</v>
      </c>
      <c r="M1230" t="str">
        <f>feed!M785</f>
        <v>Central Planning</v>
      </c>
      <c r="N1230">
        <f>SUMPRODUCT(MID(0&amp;feed!N785,LARGE(INDEX(ISNUMBER(--MID(feed!N785,ROW($1:$5),1))*
ROW($1:$5),0),ROW($1:$5))+1,1)*10^ROW($1:$5)/10)</f>
        <v>629</v>
      </c>
      <c r="O1230">
        <f>SUMPRODUCT(MID(0&amp;feed!O785,LARGE(INDEX(ISNUMBER(--MID(feed!O785,ROW($1:$5),1))*
ROW($1:$5),0),ROW($1:$5))+1,1)*10^ROW($1:$5)/10)</f>
        <v>2</v>
      </c>
      <c r="P1230" t="str">
        <f>feed!P785</f>
        <v>Untapped</v>
      </c>
      <c r="Q1230">
        <f>IF(P1230=0,40, IF(P1230="Depleted",0, IF(P1230="Near Depletion",10, IF(P1230="Plentiful",70, IF(P1230="Untapped",90,"Error")))))</f>
        <v>90</v>
      </c>
      <c r="R1230" t="str">
        <f>feed!Q785</f>
        <v>Small</v>
      </c>
      <c r="S1230">
        <f>IF(R1230="None",0, IF(R1230="Meagre",1.5, IF(R1230="Small",3, IF(R1230="Mediocre",4.5, IF(R1230="Somewhat Large",6, IF(R1230="Large",7.5, IF(R1230="Powerful",9, IF(R1230="Very Powerful",10,"Error"))))))))</f>
        <v>3</v>
      </c>
      <c r="T1230" t="str">
        <f>feed!R785</f>
        <v>Mesoamerica</v>
      </c>
      <c r="U1230" t="str">
        <f>feed!S785</f>
        <v>Soviet Union</v>
      </c>
      <c r="V1230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26971</v>
      </c>
      <c r="W1230" t="str">
        <f>feed!U785</f>
        <v>http://blocgame.com/stats.php?id=65666</v>
      </c>
      <c r="X1230" s="4">
        <f>SUMPRODUCT(MID(0&amp;feed!V785,LARGE(INDEX(ISNUMBER(--MID(feed!V785,ROW($1:$5),1))*
ROW($1:$5),0),ROW($1:$5))+1,1)*10^ROW($1:$5)/10)</f>
        <v>0</v>
      </c>
      <c r="Y1230">
        <f>feed!W785</f>
        <v>0</v>
      </c>
      <c r="Z1230" s="4">
        <f>V1230-H1230*750-K1230*375-L1230*375</f>
        <v>24721</v>
      </c>
      <c r="AA1230" s="8">
        <f>V1230/N1230</f>
        <v>42.879173290937999</v>
      </c>
      <c r="AB1230" s="4">
        <f>N1230/6</f>
        <v>104.83333333333333</v>
      </c>
      <c r="AC1230" s="4">
        <f>V1230/6</f>
        <v>4495.166666666667</v>
      </c>
    </row>
    <row r="1231" spans="1:29" hidden="1" x14ac:dyDescent="0.25">
      <c r="A1231" t="str">
        <f>feed!A836</f>
        <v>Fuckyouall</v>
      </c>
      <c r="B1231" t="str">
        <f>feed!B836</f>
        <v>Multi4</v>
      </c>
      <c r="C1231">
        <f>feed!C836</f>
        <v>0</v>
      </c>
      <c r="D1231">
        <f>SUMPRODUCT(MID(0&amp;feed!D836,LARGE(INDEX(ISNUMBER(--MID(feed!D836,ROW($1:$19),1))*
ROW($1:$19),0),ROW($1:$19))+1,1)*10^ROW($1:$19)/10)</f>
        <v>5</v>
      </c>
      <c r="E1231">
        <f>SUMPRODUCT(MID(0&amp;feed!E836,LARGE(INDEX(ISNUMBER(--MID(feed!E836,ROW($1:$19),1))*
ROW($1:$19),0),ROW($1:$19))+1,1)*10^ROW($1:$19)/10)</f>
        <v>0</v>
      </c>
      <c r="F1231" t="str">
        <f>feed!F836</f>
        <v>Finest of the 19th century</v>
      </c>
      <c r="G1231" t="str">
        <f>feed!G836</f>
        <v>Gandhi-like</v>
      </c>
      <c r="H1231">
        <f>SUMPRODUCT(MID(0&amp;feed!H836,LARGE(INDEX(ISNUMBER(--MID(feed!H836,ROW($1:$19),1))*
ROW($1:$19),0),ROW($1:$19))+1,1)*10^ROW($1:$19)/10)</f>
        <v>0</v>
      </c>
      <c r="I1231" t="str">
        <f>feed!I836</f>
        <v>Standard</v>
      </c>
      <c r="J1231">
        <f>SUMPRODUCT(MID(0&amp;feed!J836,LARGE(INDEX(ISNUMBER(--MID(feed!J836,ROW($1:$19),1))*
ROW($1:$19),0),ROW($1:$19))+1,1)*10^ROW($1:$19)/10)</f>
        <v>0</v>
      </c>
      <c r="K1231">
        <f>SUMPRODUCT(MID(0&amp;feed!K836,LARGE(INDEX(ISNUMBER(--MID(feed!K836,ROW($1:$19),1))*
ROW($1:$19),0),ROW($1:$19))+1,1)*10^ROW($1:$19)/10)</f>
        <v>4</v>
      </c>
      <c r="L1231">
        <f>SUMPRODUCT(MID(0&amp;feed!L836,LARGE(INDEX(ISNUMBER(--MID(feed!L836,ROW($1:$19),1))*
ROW($1:$19),0),ROW($1:$19))+1,1)*10^ROW($1:$19)/10)</f>
        <v>0</v>
      </c>
      <c r="M1231" t="str">
        <f>feed!M836</f>
        <v>Free Market</v>
      </c>
      <c r="N1231">
        <f>SUMPRODUCT(MID(0&amp;feed!N836,LARGE(INDEX(ISNUMBER(--MID(feed!N836,ROW($1:$5),1))*
ROW($1:$5),0),ROW($1:$5))+1,1)*10^ROW($1:$5)/10)</f>
        <v>531</v>
      </c>
      <c r="O1231">
        <f>SUMPRODUCT(MID(0&amp;feed!O836,LARGE(INDEX(ISNUMBER(--MID(feed!O836,ROW($1:$5),1))*
ROW($1:$5),0),ROW($1:$5))+1,1)*10^ROW($1:$5)/10)</f>
        <v>0</v>
      </c>
      <c r="P1231" t="str">
        <f>feed!P836</f>
        <v>Untapped</v>
      </c>
      <c r="Q1231">
        <f>IF(P1231=0,40, IF(P1231="Depleted",0, IF(P1231="Near Depletion",10, IF(P1231="Plentiful",70, IF(P1231="Untapped",90,"Error")))))</f>
        <v>90</v>
      </c>
      <c r="R1231" t="str">
        <f>feed!Q836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feed!R836</f>
        <v>Amazonia</v>
      </c>
      <c r="U1231" t="str">
        <f>feed!S836</f>
        <v>Neutral</v>
      </c>
      <c r="V123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W1231" t="str">
        <f>feed!U836</f>
        <v>http://blocgame.com/stats.php?id=65425</v>
      </c>
      <c r="X1231" s="4">
        <f>SUMPRODUCT(MID(0&amp;feed!V836,LARGE(INDEX(ISNUMBER(--MID(feed!V836,ROW($1:$5),1))*
ROW($1:$5),0),ROW($1:$5))+1,1)*10^ROW($1:$5)/10)</f>
        <v>0</v>
      </c>
      <c r="Y1231">
        <f>feed!W836</f>
        <v>0</v>
      </c>
      <c r="Z1231" s="4">
        <f>V1231-H1231*750-K1231*375-L1231*375</f>
        <v>18500</v>
      </c>
      <c r="AA1231" s="8">
        <f>V1231/N1231</f>
        <v>37.664783427495294</v>
      </c>
      <c r="AB1231" s="4">
        <f>N1231/6</f>
        <v>88.5</v>
      </c>
      <c r="AC1231" s="4">
        <f>V1231/6</f>
        <v>3333.3333333333335</v>
      </c>
    </row>
    <row r="1232" spans="1:29" hidden="1" x14ac:dyDescent="0.25">
      <c r="A1232" t="str">
        <f>feed!A837</f>
        <v>Fuckthemhard</v>
      </c>
      <c r="B1232" t="str">
        <f>feed!B837</f>
        <v>Multi5</v>
      </c>
      <c r="C1232">
        <f>feed!C837</f>
        <v>0</v>
      </c>
      <c r="D1232">
        <f>SUMPRODUCT(MID(0&amp;feed!D837,LARGE(INDEX(ISNUMBER(--MID(feed!D837,ROW($1:$19),1))*
ROW($1:$19),0),ROW($1:$19))+1,1)*10^ROW($1:$19)/10)</f>
        <v>10</v>
      </c>
      <c r="E1232">
        <f>SUMPRODUCT(MID(0&amp;feed!E837,LARGE(INDEX(ISNUMBER(--MID(feed!E837,ROW($1:$19),1))*
ROW($1:$19),0),ROW($1:$19))+1,1)*10^ROW($1:$19)/10)</f>
        <v>0</v>
      </c>
      <c r="F1232" t="str">
        <f>feed!F837</f>
        <v>First World War surplus</v>
      </c>
      <c r="G1232" t="str">
        <f>feed!G837</f>
        <v>Gandhi-like</v>
      </c>
      <c r="H1232">
        <f>SUMPRODUCT(MID(0&amp;feed!H837,LARGE(INDEX(ISNUMBER(--MID(feed!H837,ROW($1:$19),1))*
ROW($1:$19),0),ROW($1:$19))+1,1)*10^ROW($1:$19)/10)</f>
        <v>0</v>
      </c>
      <c r="I1232" t="str">
        <f>feed!I837</f>
        <v>Poor</v>
      </c>
      <c r="J1232">
        <f>SUMPRODUCT(MID(0&amp;feed!J837,LARGE(INDEX(ISNUMBER(--MID(feed!J837,ROW($1:$19),1))*
ROW($1:$19),0),ROW($1:$19))+1,1)*10^ROW($1:$19)/10)</f>
        <v>0</v>
      </c>
      <c r="K1232">
        <f>SUMPRODUCT(MID(0&amp;feed!K837,LARGE(INDEX(ISNUMBER(--MID(feed!K837,ROW($1:$19),1))*
ROW($1:$19),0),ROW($1:$19))+1,1)*10^ROW($1:$19)/10)</f>
        <v>4</v>
      </c>
      <c r="L1232">
        <f>SUMPRODUCT(MID(0&amp;feed!L837,LARGE(INDEX(ISNUMBER(--MID(feed!L837,ROW($1:$19),1))*
ROW($1:$19),0),ROW($1:$19))+1,1)*10^ROW($1:$19)/10)</f>
        <v>0</v>
      </c>
      <c r="M1232" t="str">
        <f>feed!M837</f>
        <v>Free Market</v>
      </c>
      <c r="N1232">
        <f>SUMPRODUCT(MID(0&amp;feed!N837,LARGE(INDEX(ISNUMBER(--MID(feed!N837,ROW($1:$5),1))*
ROW($1:$5),0),ROW($1:$5))+1,1)*10^ROW($1:$5)/10)</f>
        <v>531</v>
      </c>
      <c r="O1232">
        <f>SUMPRODUCT(MID(0&amp;feed!O837,LARGE(INDEX(ISNUMBER(--MID(feed!O837,ROW($1:$5),1))*
ROW($1:$5),0),ROW($1:$5))+1,1)*10^ROW($1:$5)/10)</f>
        <v>0</v>
      </c>
      <c r="P1232" t="str">
        <f>feed!P837</f>
        <v>Untapped</v>
      </c>
      <c r="Q1232">
        <f>IF(P1232=0,40, IF(P1232="Depleted",0, IF(P1232="Near Depletion",10, IF(P1232="Plentiful",70, IF(P1232="Untapped",90,"Error")))))</f>
        <v>90</v>
      </c>
      <c r="R1232" t="str">
        <f>feed!Q837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feed!R837</f>
        <v>Southern Cone</v>
      </c>
      <c r="U1232" t="str">
        <f>feed!S837</f>
        <v>Neutral</v>
      </c>
      <c r="V1232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1232" t="str">
        <f>feed!U837</f>
        <v>http://blocgame.com/stats.php?id=65426</v>
      </c>
      <c r="X1232" s="4">
        <f>SUMPRODUCT(MID(0&amp;feed!V837,LARGE(INDEX(ISNUMBER(--MID(feed!V837,ROW($1:$5),1))*
ROW($1:$5),0),ROW($1:$5))+1,1)*10^ROW($1:$5)/10)</f>
        <v>0</v>
      </c>
      <c r="Y1232">
        <f>feed!W837</f>
        <v>0</v>
      </c>
      <c r="Z1232" s="4">
        <f>V1232-H1232*750-K1232*375-L1232*375</f>
        <v>18500</v>
      </c>
      <c r="AA1232" s="8">
        <f>V1232/N1232</f>
        <v>37.664783427495294</v>
      </c>
      <c r="AB1232" s="4">
        <f>N1232/6</f>
        <v>88.5</v>
      </c>
      <c r="AC1232" s="4">
        <f>V1232/6</f>
        <v>3333.3333333333335</v>
      </c>
    </row>
    <row r="1233" spans="1:29" hidden="1" x14ac:dyDescent="0.25">
      <c r="A1233" t="str">
        <f>feed!A867</f>
        <v>Fuckmefuckyou</v>
      </c>
      <c r="B1233" t="str">
        <f>feed!B867</f>
        <v>Multi8</v>
      </c>
      <c r="C1233">
        <f>feed!C867</f>
        <v>0</v>
      </c>
      <c r="D1233">
        <f>SUMPRODUCT(MID(0&amp;feed!D867,LARGE(INDEX(ISNUMBER(--MID(feed!D867,ROW($1:$19),1))*
ROW($1:$19),0),ROW($1:$19))+1,1)*10^ROW($1:$19)/10)</f>
        <v>6</v>
      </c>
      <c r="E1233">
        <f>SUMPRODUCT(MID(0&amp;feed!E867,LARGE(INDEX(ISNUMBER(--MID(feed!E867,ROW($1:$19),1))*
ROW($1:$19),0),ROW($1:$19))+1,1)*10^ROW($1:$19)/10)</f>
        <v>0</v>
      </c>
      <c r="F1233" t="str">
        <f>feed!F867</f>
        <v>Stone Age</v>
      </c>
      <c r="G1233" t="str">
        <f>feed!G867</f>
        <v>Gandhi-like</v>
      </c>
      <c r="H1233">
        <f>SUMPRODUCT(MID(0&amp;feed!H867,LARGE(INDEX(ISNUMBER(--MID(feed!H867,ROW($1:$19),1))*
ROW($1:$19),0),ROW($1:$19))+1,1)*10^ROW($1:$19)/10)</f>
        <v>0</v>
      </c>
      <c r="I1233" t="str">
        <f>feed!I867</f>
        <v>Poor</v>
      </c>
      <c r="J1233">
        <f>SUMPRODUCT(MID(0&amp;feed!J867,LARGE(INDEX(ISNUMBER(--MID(feed!J867,ROW($1:$19),1))*
ROW($1:$19),0),ROW($1:$19))+1,1)*10^ROW($1:$19)/10)</f>
        <v>0</v>
      </c>
      <c r="K1233">
        <f>SUMPRODUCT(MID(0&amp;feed!K867,LARGE(INDEX(ISNUMBER(--MID(feed!K867,ROW($1:$19),1))*
ROW($1:$19),0),ROW($1:$19))+1,1)*10^ROW($1:$19)/10)</f>
        <v>4</v>
      </c>
      <c r="L1233">
        <f>SUMPRODUCT(MID(0&amp;feed!L867,LARGE(INDEX(ISNUMBER(--MID(feed!L867,ROW($1:$19),1))*
ROW($1:$19),0),ROW($1:$19))+1,1)*10^ROW($1:$19)/10)</f>
        <v>0</v>
      </c>
      <c r="M1233" t="str">
        <f>feed!M867</f>
        <v>Free Market</v>
      </c>
      <c r="N1233">
        <f>SUMPRODUCT(MID(0&amp;feed!N867,LARGE(INDEX(ISNUMBER(--MID(feed!N867,ROW($1:$5),1))*
ROW($1:$5),0),ROW($1:$5))+1,1)*10^ROW($1:$5)/10)</f>
        <v>496</v>
      </c>
      <c r="O1233">
        <f>SUMPRODUCT(MID(0&amp;feed!O867,LARGE(INDEX(ISNUMBER(--MID(feed!O867,ROW($1:$5),1))*
ROW($1:$5),0),ROW($1:$5))+1,1)*10^ROW($1:$5)/10)</f>
        <v>0</v>
      </c>
      <c r="P1233" t="str">
        <f>feed!P867</f>
        <v>Untapped</v>
      </c>
      <c r="Q1233">
        <f>IF(P1233=0,40, IF(P1233="Depleted",0, IF(P1233="Near Depletion",10, IF(P1233="Plentiful",70, IF(P1233="Untapped",90,"Error")))))</f>
        <v>90</v>
      </c>
      <c r="R1233" t="str">
        <f>feed!Q867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feed!R867</f>
        <v>East Africa</v>
      </c>
      <c r="U1233" t="str">
        <f>feed!S867</f>
        <v>Neutral</v>
      </c>
      <c r="V1233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16500</v>
      </c>
      <c r="W1233" t="str">
        <f>feed!U867</f>
        <v>http://blocgame.com/stats.php?id=65429</v>
      </c>
      <c r="X1233" s="4">
        <f>SUMPRODUCT(MID(0&amp;feed!V867,LARGE(INDEX(ISNUMBER(--MID(feed!V867,ROW($1:$5),1))*
ROW($1:$5),0),ROW($1:$5))+1,1)*10^ROW($1:$5)/10)</f>
        <v>0</v>
      </c>
      <c r="Y1233">
        <f>feed!W867</f>
        <v>0</v>
      </c>
      <c r="Z1233" s="4">
        <f>V1233-H1233*750-K1233*375-L1233*375</f>
        <v>15000</v>
      </c>
      <c r="AA1233" s="8">
        <f>V1233/N1233</f>
        <v>33.266129032258064</v>
      </c>
      <c r="AB1233" s="4">
        <f>N1233/6</f>
        <v>82.666666666666671</v>
      </c>
      <c r="AC1233" s="4">
        <f>V1233/6</f>
        <v>2750</v>
      </c>
    </row>
    <row r="1234" spans="1:29" hidden="1" x14ac:dyDescent="0.25">
      <c r="A1234" t="str">
        <f>feed!A851</f>
        <v>Essequibo</v>
      </c>
      <c r="B1234" t="str">
        <f>feed!B851</f>
        <v>El Presidente Matrix</v>
      </c>
      <c r="C1234" t="str">
        <f>feed!C851</f>
        <v>USRGC</v>
      </c>
      <c r="D1234">
        <f>SUMPRODUCT(MID(0&amp;feed!D851,LARGE(INDEX(ISNUMBER(--MID(feed!D851,ROW($1:$19),1))*
ROW($1:$19),0),ROW($1:$19))+1,1)*10^ROW($1:$19)/10)</f>
        <v>18</v>
      </c>
      <c r="E1234">
        <f>SUMPRODUCT(MID(0&amp;feed!E851,LARGE(INDEX(ISNUMBER(--MID(feed!E851,ROW($1:$19),1))*
ROW($1:$19),0),ROW($1:$19))+1,1)*10^ROW($1:$19)/10)</f>
        <v>0</v>
      </c>
      <c r="F1234" t="str">
        <f>feed!F851</f>
        <v>First World War surplus</v>
      </c>
      <c r="G1234" t="str">
        <f>feed!G851</f>
        <v>Gandhi-like</v>
      </c>
      <c r="H1234">
        <f>SUMPRODUCT(MID(0&amp;feed!H851,LARGE(INDEX(ISNUMBER(--MID(feed!H851,ROW($1:$19),1))*
ROW($1:$19),0),ROW($1:$19))+1,1)*10^ROW($1:$19)/10)</f>
        <v>0</v>
      </c>
      <c r="I1234" t="str">
        <f>feed!I851</f>
        <v>Good</v>
      </c>
      <c r="J1234">
        <f>SUMPRODUCT(MID(0&amp;feed!J851,LARGE(INDEX(ISNUMBER(--MID(feed!J851,ROW($1:$19),1))*
ROW($1:$19),0),ROW($1:$19))+1,1)*10^ROW($1:$19)/10)</f>
        <v>0</v>
      </c>
      <c r="K1234">
        <f>SUMPRODUCT(MID(0&amp;feed!K851,LARGE(INDEX(ISNUMBER(--MID(feed!K851,ROW($1:$19),1))*
ROW($1:$19),0),ROW($1:$19))+1,1)*10^ROW($1:$19)/10)</f>
        <v>5</v>
      </c>
      <c r="L1234">
        <f>SUMPRODUCT(MID(0&amp;feed!L851,LARGE(INDEX(ISNUMBER(--MID(feed!L851,ROW($1:$19),1))*
ROW($1:$19),0),ROW($1:$19))+1,1)*10^ROW($1:$19)/10)</f>
        <v>2</v>
      </c>
      <c r="M1234" t="str">
        <f>feed!M851</f>
        <v>Central Planning</v>
      </c>
      <c r="N1234">
        <f>SUMPRODUCT(MID(0&amp;feed!N851,LARGE(INDEX(ISNUMBER(--MID(feed!N851,ROW($1:$5),1))*
ROW($1:$5),0),ROW($1:$5))+1,1)*10^ROW($1:$5)/10)</f>
        <v>515</v>
      </c>
      <c r="O1234">
        <f>SUMPRODUCT(MID(0&amp;feed!O851,LARGE(INDEX(ISNUMBER(--MID(feed!O851,ROW($1:$5),1))*
ROW($1:$5),0),ROW($1:$5))+1,1)*10^ROW($1:$5)/10)</f>
        <v>342</v>
      </c>
      <c r="P1234">
        <f>feed!P851</f>
        <v>0</v>
      </c>
      <c r="Q1234">
        <f>IF(P1234=0,40, IF(P1234="Depleted",0, IF(P1234="Near Depletion",10, IF(P1234="Plentiful",70, IF(P1234="Untapped",90,"Error")))))</f>
        <v>40</v>
      </c>
      <c r="R1234" t="str">
        <f>feed!Q851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feed!R851</f>
        <v>Gran Colombia</v>
      </c>
      <c r="U1234" t="str">
        <f>feed!S851</f>
        <v>Soviet Union</v>
      </c>
      <c r="V1234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16767</v>
      </c>
      <c r="W1234" t="str">
        <f>feed!U851</f>
        <v>http://blocgame.com/stats.php?id=65459</v>
      </c>
      <c r="X1234" s="4">
        <f>SUMPRODUCT(MID(0&amp;feed!V851,LARGE(INDEX(ISNUMBER(--MID(feed!V851,ROW($1:$5),1))*
ROW($1:$5),0),ROW($1:$5))+1,1)*10^ROW($1:$5)/10)</f>
        <v>0</v>
      </c>
      <c r="Y1234">
        <f>feed!W851</f>
        <v>0</v>
      </c>
      <c r="Z1234" s="4">
        <f>V1234-H1234*750-K1234*375-L1234*375</f>
        <v>14142</v>
      </c>
      <c r="AA1234" s="8">
        <f>V1234/N1234</f>
        <v>32.557281553398056</v>
      </c>
      <c r="AB1234" s="4">
        <f>N1234/6</f>
        <v>85.833333333333329</v>
      </c>
      <c r="AC1234" s="4">
        <f>V1234/6</f>
        <v>2794.5</v>
      </c>
    </row>
    <row r="1235" spans="1:29" hidden="1" x14ac:dyDescent="0.25">
      <c r="A1235" t="str">
        <f>feed!A810</f>
        <v>Fuckyourself</v>
      </c>
      <c r="B1235" t="str">
        <f>feed!B810</f>
        <v>Multi7</v>
      </c>
      <c r="C1235">
        <f>feed!C810</f>
        <v>0</v>
      </c>
      <c r="D1235">
        <f>SUMPRODUCT(MID(0&amp;feed!D810,LARGE(INDEX(ISNUMBER(--MID(feed!D810,ROW($1:$19),1))*
ROW($1:$19),0),ROW($1:$19))+1,1)*10^ROW($1:$19)/10)</f>
        <v>8</v>
      </c>
      <c r="E1235">
        <f>SUMPRODUCT(MID(0&amp;feed!E810,LARGE(INDEX(ISNUMBER(--MID(feed!E810,ROW($1:$19),1))*
ROW($1:$19),0),ROW($1:$19))+1,1)*10^ROW($1:$19)/10)</f>
        <v>0</v>
      </c>
      <c r="F1235" t="str">
        <f>feed!F810</f>
        <v>Finest of the 19th century</v>
      </c>
      <c r="G1235" t="str">
        <f>feed!G810</f>
        <v>Gandhi-like</v>
      </c>
      <c r="H1235">
        <f>SUMPRODUCT(MID(0&amp;feed!H810,LARGE(INDEX(ISNUMBER(--MID(feed!H810,ROW($1:$19),1))*
ROW($1:$19),0),ROW($1:$19))+1,1)*10^ROW($1:$19)/10)</f>
        <v>0</v>
      </c>
      <c r="I1235" t="str">
        <f>feed!I810</f>
        <v>Poor</v>
      </c>
      <c r="J1235">
        <f>SUMPRODUCT(MID(0&amp;feed!J810,LARGE(INDEX(ISNUMBER(--MID(feed!J810,ROW($1:$19),1))*
ROW($1:$19),0),ROW($1:$19))+1,1)*10^ROW($1:$19)/10)</f>
        <v>0</v>
      </c>
      <c r="K1235">
        <f>SUMPRODUCT(MID(0&amp;feed!K810,LARGE(INDEX(ISNUMBER(--MID(feed!K810,ROW($1:$19),1))*
ROW($1:$19),0),ROW($1:$19))+1,1)*10^ROW($1:$19)/10)</f>
        <v>4</v>
      </c>
      <c r="L1235">
        <f>SUMPRODUCT(MID(0&amp;feed!L810,LARGE(INDEX(ISNUMBER(--MID(feed!L810,ROW($1:$19),1))*
ROW($1:$19),0),ROW($1:$19))+1,1)*10^ROW($1:$19)/10)</f>
        <v>0</v>
      </c>
      <c r="M1235" t="str">
        <f>feed!M810</f>
        <v>Free Market</v>
      </c>
      <c r="N1235">
        <f>SUMPRODUCT(MID(0&amp;feed!N810,LARGE(INDEX(ISNUMBER(--MID(feed!N810,ROW($1:$5),1))*
ROW($1:$5),0),ROW($1:$5))+1,1)*10^ROW($1:$5)/10)</f>
        <v>581</v>
      </c>
      <c r="O1235">
        <f>SUMPRODUCT(MID(0&amp;feed!O810,LARGE(INDEX(ISNUMBER(--MID(feed!O810,ROW($1:$5),1))*
ROW($1:$5),0),ROW($1:$5))+1,1)*10^ROW($1:$5)/10)</f>
        <v>0</v>
      </c>
      <c r="P1235" t="str">
        <f>feed!P810</f>
        <v>Untapped</v>
      </c>
      <c r="Q1235">
        <f>IF(P1235=0,40, IF(P1235="Depleted",0, IF(P1235="Near Depletion",10, IF(P1235="Plentiful",70, IF(P1235="Untapped",90,"Error")))))</f>
        <v>90</v>
      </c>
      <c r="R1235" t="str">
        <f>feed!Q810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feed!R810</f>
        <v>Guinea</v>
      </c>
      <c r="U1235" t="str">
        <f>feed!S810</f>
        <v>Neutral</v>
      </c>
      <c r="V1235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1235" t="str">
        <f>feed!U810</f>
        <v>http://blocgame.com/stats.php?id=65428</v>
      </c>
      <c r="X1235" s="4">
        <f>SUMPRODUCT(MID(0&amp;feed!V810,LARGE(INDEX(ISNUMBER(--MID(feed!V810,ROW($1:$5),1))*
ROW($1:$5),0),ROW($1:$5))+1,1)*10^ROW($1:$5)/10)</f>
        <v>0</v>
      </c>
      <c r="Y1235">
        <f>feed!W810</f>
        <v>0</v>
      </c>
      <c r="Z1235" s="4">
        <f>V1235-H1235*750-K1235*375-L1235*375</f>
        <v>15000</v>
      </c>
      <c r="AA1235" s="8">
        <f>V1235/N1235</f>
        <v>28.399311531841651</v>
      </c>
      <c r="AB1235" s="4">
        <f>N1235/6</f>
        <v>96.833333333333329</v>
      </c>
      <c r="AC1235" s="4">
        <f>V1235/6</f>
        <v>2750</v>
      </c>
    </row>
    <row r="1236" spans="1:29" hidden="1" x14ac:dyDescent="0.25">
      <c r="A1236" t="str">
        <f>feed!A855</f>
        <v>Pizzarriba</v>
      </c>
      <c r="B1236" t="str">
        <f>feed!B855</f>
        <v>Speedy Gonzales</v>
      </c>
      <c r="C1236" t="str">
        <f>feed!C855</f>
        <v>Che Guevara League</v>
      </c>
      <c r="D1236">
        <f>SUMPRODUCT(MID(0&amp;feed!D855,LARGE(INDEX(ISNUMBER(--MID(feed!D855,ROW($1:$19),1))*
ROW($1:$19),0),ROW($1:$19))+1,1)*10^ROW($1:$19)/10)</f>
        <v>24</v>
      </c>
      <c r="E1236">
        <f>SUMPRODUCT(MID(0&amp;feed!E855,LARGE(INDEX(ISNUMBER(--MID(feed!E855,ROW($1:$19),1))*
ROW($1:$19),0),ROW($1:$19))+1,1)*10^ROW($1:$19)/10)</f>
        <v>0</v>
      </c>
      <c r="F1236" t="str">
        <f>feed!F855</f>
        <v>First World War surplus</v>
      </c>
      <c r="G1236" t="str">
        <f>feed!G855</f>
        <v>Isolated</v>
      </c>
      <c r="H1236">
        <f>SUMPRODUCT(MID(0&amp;feed!H855,LARGE(INDEX(ISNUMBER(--MID(feed!H855,ROW($1:$19),1))*
ROW($1:$19),0),ROW($1:$19))+1,1)*10^ROW($1:$19)/10)</f>
        <v>0</v>
      </c>
      <c r="I1236" t="str">
        <f>feed!I855</f>
        <v>Standard</v>
      </c>
      <c r="J1236">
        <f>SUMPRODUCT(MID(0&amp;feed!J855,LARGE(INDEX(ISNUMBER(--MID(feed!J855,ROW($1:$19),1))*
ROW($1:$19),0),ROW($1:$19))+1,1)*10^ROW($1:$19)/10)</f>
        <v>0</v>
      </c>
      <c r="K1236">
        <f>SUMPRODUCT(MID(0&amp;feed!K855,LARGE(INDEX(ISNUMBER(--MID(feed!K855,ROW($1:$19),1))*
ROW($1:$19),0),ROW($1:$19))+1,1)*10^ROW($1:$19)/10)</f>
        <v>2</v>
      </c>
      <c r="L1236">
        <f>SUMPRODUCT(MID(0&amp;feed!L855,LARGE(INDEX(ISNUMBER(--MID(feed!L855,ROW($1:$19),1))*
ROW($1:$19),0),ROW($1:$19))+1,1)*10^ROW($1:$19)/10)</f>
        <v>0</v>
      </c>
      <c r="M1236" t="str">
        <f>feed!M855</f>
        <v>Free Market</v>
      </c>
      <c r="N1236">
        <f>SUMPRODUCT(MID(0&amp;feed!N855,LARGE(INDEX(ISNUMBER(--MID(feed!N855,ROW($1:$5),1))*
ROW($1:$5),0),ROW($1:$5))+1,1)*10^ROW($1:$5)/10)</f>
        <v>508</v>
      </c>
      <c r="O1236">
        <f>SUMPRODUCT(MID(0&amp;feed!O855,LARGE(INDEX(ISNUMBER(--MID(feed!O855,ROW($1:$5),1))*
ROW($1:$5),0),ROW($1:$5))+1,1)*10^ROW($1:$5)/10)</f>
        <v>0</v>
      </c>
      <c r="P1236" t="str">
        <f>feed!P855</f>
        <v>Untapped</v>
      </c>
      <c r="Q1236">
        <f>IF(P1236=0,40, IF(P1236="Depleted",0, IF(P1236="Near Depletion",10, IF(P1236="Plentiful",70, IF(P1236="Untapped",90,"Error")))))</f>
        <v>90</v>
      </c>
      <c r="R1236" t="str">
        <f>feed!Q855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feed!R855</f>
        <v>Caribbean</v>
      </c>
      <c r="U1236" t="str">
        <f>feed!S855</f>
        <v>Neutral</v>
      </c>
      <c r="V1236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1236" t="str">
        <f>feed!U855</f>
        <v>http://blocgame.com/stats.php?id=62957</v>
      </c>
      <c r="X1236" s="4">
        <f>SUMPRODUCT(MID(0&amp;feed!V855,LARGE(INDEX(ISNUMBER(--MID(feed!V855,ROW($1:$5),1))*
ROW($1:$5),0),ROW($1:$5))+1,1)*10^ROW($1:$5)/10)</f>
        <v>0</v>
      </c>
      <c r="Y1236">
        <f>feed!W855</f>
        <v>0</v>
      </c>
      <c r="Z1236" s="4">
        <f>V1236-H1236*750-K1236*375-L1236*375</f>
        <v>13001</v>
      </c>
      <c r="AA1236" s="8">
        <f>V1236/N1236</f>
        <v>27.068897637795274</v>
      </c>
      <c r="AB1236" s="4">
        <f>N1236/6</f>
        <v>84.666666666666671</v>
      </c>
      <c r="AC1236" s="4">
        <f>V1236/6</f>
        <v>2291.8333333333335</v>
      </c>
    </row>
    <row r="1237" spans="1:29" x14ac:dyDescent="0.25">
      <c r="A1237" t="str">
        <f>feed!A878</f>
        <v>rajallian</v>
      </c>
      <c r="B1237" t="str">
        <f>feed!B878</f>
        <v>rajallian</v>
      </c>
      <c r="C1237">
        <f>feed!C878</f>
        <v>0</v>
      </c>
      <c r="D1237">
        <f>SUMPRODUCT(MID(0&amp;feed!D878,LARGE(INDEX(ISNUMBER(--MID(feed!D878,ROW($1:$19),1))*
ROW($1:$19),0),ROW($1:$19))+1,1)*10^ROW($1:$19)/10)</f>
        <v>9</v>
      </c>
      <c r="E1237">
        <f>SUMPRODUCT(MID(0&amp;feed!E878,LARGE(INDEX(ISNUMBER(--MID(feed!E878,ROW($1:$19),1))*
ROW($1:$19),0),ROW($1:$19))+1,1)*10^ROW($1:$19)/10)</f>
        <v>0</v>
      </c>
      <c r="F1237" t="str">
        <f>feed!F878</f>
        <v>First World War surplus</v>
      </c>
      <c r="G1237" t="str">
        <f>feed!G878</f>
        <v>Normal</v>
      </c>
      <c r="H1237">
        <f>SUMPRODUCT(MID(0&amp;feed!H878,LARGE(INDEX(ISNUMBER(--MID(feed!H878,ROW($1:$19),1))*
ROW($1:$19),0),ROW($1:$19))+1,1)*10^ROW($1:$19)/10)</f>
        <v>0</v>
      </c>
      <c r="I1237" t="str">
        <f>feed!I878</f>
        <v>Undisciplined Rabble</v>
      </c>
      <c r="J1237">
        <f>SUMPRODUCT(MID(0&amp;feed!J878,LARGE(INDEX(ISNUMBER(--MID(feed!J878,ROW($1:$19),1))*
ROW($1:$19),0),ROW($1:$19))+1,1)*10^ROW($1:$19)/10)</f>
        <v>51</v>
      </c>
      <c r="K1237">
        <f>SUMPRODUCT(MID(0&amp;feed!K878,LARGE(INDEX(ISNUMBER(--MID(feed!K878,ROW($1:$19),1))*
ROW($1:$19),0),ROW($1:$19))+1,1)*10^ROW($1:$19)/10)</f>
        <v>2</v>
      </c>
      <c r="L1237">
        <f>SUMPRODUCT(MID(0&amp;feed!L878,LARGE(INDEX(ISNUMBER(--MID(feed!L878,ROW($1:$19),1))*
ROW($1:$19),0),ROW($1:$19))+1,1)*10^ROW($1:$19)/10)</f>
        <v>9</v>
      </c>
      <c r="M1237" t="str">
        <f>feed!M878</f>
        <v>Mixed Economy</v>
      </c>
      <c r="N1237">
        <f>SUMPRODUCT(MID(0&amp;feed!N878,LARGE(INDEX(ISNUMBER(--MID(feed!N878,ROW($1:$5),1))*
ROW($1:$5),0),ROW($1:$5))+1,1)*10^ROW($1:$5)/10)</f>
        <v>473</v>
      </c>
      <c r="O1237">
        <f>SUMPRODUCT(MID(0&amp;feed!O878,LARGE(INDEX(ISNUMBER(--MID(feed!O878,ROW($1:$5),1))*
ROW($1:$5),0),ROW($1:$5))+1,1)*10^ROW($1:$5)/10)</f>
        <v>319</v>
      </c>
      <c r="P1237" t="str">
        <f>feed!P878</f>
        <v>Untapped</v>
      </c>
      <c r="Q1237">
        <f>IF(P1237=0,40, IF(P1237="Depleted",0, IF(P1237="Near Depletion",10, IF(P1237="Plentiful",70, IF(P1237="Untapped",90,"Error")))))</f>
        <v>90</v>
      </c>
      <c r="R1237" t="str">
        <f>feed!Q878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feed!R878</f>
        <v>Persia</v>
      </c>
      <c r="U1237" t="str">
        <f>feed!S878</f>
        <v>Neutral</v>
      </c>
      <c r="V1237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3473</v>
      </c>
      <c r="W1237" t="str">
        <f>feed!U878</f>
        <v>http://blocgame.com/stats.php?id=64144</v>
      </c>
      <c r="X1237" s="4">
        <f>SUMPRODUCT(MID(0&amp;feed!V878,LARGE(INDEX(ISNUMBER(--MID(feed!V878,ROW($1:$5),1))*
ROW($1:$5),0),ROW($1:$5))+1,1)*10^ROW($1:$5)/10)</f>
        <v>0</v>
      </c>
      <c r="Y1237">
        <f>feed!W878</f>
        <v>0</v>
      </c>
      <c r="Z1237" s="4">
        <f>V1237-H1237*750-K1237*375-L1237*375</f>
        <v>-652</v>
      </c>
      <c r="AA1237" s="8">
        <f>V1237/N1237</f>
        <v>7.3424947145877377</v>
      </c>
      <c r="AB1237" s="4">
        <f>N1237/6</f>
        <v>78.833333333333329</v>
      </c>
      <c r="AC1237" s="4">
        <f>V1237/6</f>
        <v>578.83333333333337</v>
      </c>
    </row>
    <row r="1238" spans="1:29" hidden="1" x14ac:dyDescent="0.25">
      <c r="A1238" t="str">
        <f>feed!A705</f>
        <v>Pie Fist</v>
      </c>
      <c r="B1238" t="str">
        <f>feed!B705</f>
        <v>Zdudezy</v>
      </c>
      <c r="C1238" t="str">
        <f>feed!C705</f>
        <v>Dictators United</v>
      </c>
      <c r="D1238">
        <f>SUMPRODUCT(MID(0&amp;feed!D705,LARGE(INDEX(ISNUMBER(--MID(feed!D705,ROW($1:$19),1))*
ROW($1:$19),0),ROW($1:$19))+1,1)*10^ROW($1:$19)/10)</f>
        <v>15</v>
      </c>
      <c r="E1238">
        <f>SUMPRODUCT(MID(0&amp;feed!E705,LARGE(INDEX(ISNUMBER(--MID(feed!E705,ROW($1:$19),1))*
ROW($1:$19),0),ROW($1:$19))+1,1)*10^ROW($1:$19)/10)</f>
        <v>0</v>
      </c>
      <c r="F1238" t="str">
        <f>feed!F705</f>
        <v>First World War surplus</v>
      </c>
      <c r="G1238" t="str">
        <f>feed!G705</f>
        <v>Gandhi-like</v>
      </c>
      <c r="H1238">
        <f>SUMPRODUCT(MID(0&amp;feed!H705,LARGE(INDEX(ISNUMBER(--MID(feed!H705,ROW($1:$19),1))*
ROW($1:$19),0),ROW($1:$19))+1,1)*10^ROW($1:$19)/10)</f>
        <v>0</v>
      </c>
      <c r="I1238" t="str">
        <f>feed!I705</f>
        <v>Standard</v>
      </c>
      <c r="J1238">
        <f>SUMPRODUCT(MID(0&amp;feed!J705,LARGE(INDEX(ISNUMBER(--MID(feed!J705,ROW($1:$19),1))*
ROW($1:$19),0),ROW($1:$19))+1,1)*10^ROW($1:$19)/10)</f>
        <v>0</v>
      </c>
      <c r="K1238">
        <f>SUMPRODUCT(MID(0&amp;feed!K705,LARGE(INDEX(ISNUMBER(--MID(feed!K705,ROW($1:$19),1))*
ROW($1:$19),0),ROW($1:$19))+1,1)*10^ROW($1:$19)/10)</f>
        <v>5</v>
      </c>
      <c r="L1238">
        <f>SUMPRODUCT(MID(0&amp;feed!L705,LARGE(INDEX(ISNUMBER(--MID(feed!L705,ROW($1:$19),1))*
ROW($1:$19),0),ROW($1:$19))+1,1)*10^ROW($1:$19)/10)</f>
        <v>1</v>
      </c>
      <c r="M1238" t="str">
        <f>feed!M705</f>
        <v>Central Planning</v>
      </c>
      <c r="N1238">
        <f>SUMPRODUCT(MID(0&amp;feed!N705,LARGE(INDEX(ISNUMBER(--MID(feed!N705,ROW($1:$5),1))*
ROW($1:$5),0),ROW($1:$5))+1,1)*10^ROW($1:$5)/10)</f>
        <v>801</v>
      </c>
      <c r="O1238">
        <f>SUMPRODUCT(MID(0&amp;feed!O705,LARGE(INDEX(ISNUMBER(--MID(feed!O705,ROW($1:$5),1))*
ROW($1:$5),0),ROW($1:$5))+1,1)*10^ROW($1:$5)/10)</f>
        <v>324</v>
      </c>
      <c r="P1238" t="str">
        <f>feed!P705</f>
        <v>Untapped</v>
      </c>
      <c r="Q1238">
        <f>IF(P1238=0,40, IF(P1238="Depleted",0, IF(P1238="Near Depletion",10, IF(P1238="Plentiful",70, IF(P1238="Untapped",90,"Error")))))</f>
        <v>90</v>
      </c>
      <c r="R1238" t="str">
        <f>feed!Q705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feed!R705</f>
        <v>Amazonia</v>
      </c>
      <c r="U1238" t="str">
        <f>feed!S705</f>
        <v>Neutral</v>
      </c>
      <c r="V1238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16667</v>
      </c>
      <c r="W1238" t="str">
        <f>feed!U705</f>
        <v>http://blocgame.com/stats.php?id=65210</v>
      </c>
      <c r="X1238" s="4">
        <f>SUMPRODUCT(MID(0&amp;feed!V705,LARGE(INDEX(ISNUMBER(--MID(feed!V705,ROW($1:$5),1))*
ROW($1:$5),0),ROW($1:$5))+1,1)*10^ROW($1:$5)/10)</f>
        <v>0</v>
      </c>
      <c r="Y1238">
        <f>feed!W705</f>
        <v>0</v>
      </c>
      <c r="Z1238" s="4">
        <f>V1238-H1238*750-K1238*375-L1238*375</f>
        <v>14417</v>
      </c>
      <c r="AA1238" s="8">
        <f>V1238/N1238</f>
        <v>20.807740324594256</v>
      </c>
      <c r="AB1238" s="4">
        <f>N1238/6</f>
        <v>133.5</v>
      </c>
      <c r="AC1238" s="4">
        <f>V1238/6</f>
        <v>2777.8333333333335</v>
      </c>
    </row>
    <row r="1239" spans="1:29" hidden="1" x14ac:dyDescent="0.25">
      <c r="A1239" t="str">
        <f>feed!A334</f>
        <v>Smyrno</v>
      </c>
      <c r="B1239" t="str">
        <f>feed!B334</f>
        <v>Mallow</v>
      </c>
      <c r="C1239" t="str">
        <f>feed!C334</f>
        <v>Schutzstaffel</v>
      </c>
      <c r="D1239">
        <f>SUMPRODUCT(MID(0&amp;feed!D334,LARGE(INDEX(ISNUMBER(--MID(feed!D334,ROW($1:$19),1))*
ROW($1:$19),0),ROW($1:$19))+1,1)*10^ROW($1:$19)/10)</f>
        <v>9</v>
      </c>
      <c r="E1239">
        <f>SUMPRODUCT(MID(0&amp;feed!E334,LARGE(INDEX(ISNUMBER(--MID(feed!E334,ROW($1:$19),1))*
ROW($1:$19),0),ROW($1:$19))+1,1)*10^ROW($1:$19)/10)</f>
        <v>2</v>
      </c>
      <c r="F1239" t="str">
        <f>feed!F334</f>
        <v>Second World War surplus</v>
      </c>
      <c r="G1239" t="str">
        <f>feed!G334</f>
        <v>Normal</v>
      </c>
      <c r="H1239">
        <f>SUMPRODUCT(MID(0&amp;feed!H334,LARGE(INDEX(ISNUMBER(--MID(feed!H334,ROW($1:$19),1))*
ROW($1:$19),0),ROW($1:$19))+1,1)*10^ROW($1:$19)/10)</f>
        <v>0</v>
      </c>
      <c r="I1239" t="str">
        <f>feed!I334</f>
        <v>Undisciplined Rabble</v>
      </c>
      <c r="J1239">
        <f>SUMPRODUCT(MID(0&amp;feed!J334,LARGE(INDEX(ISNUMBER(--MID(feed!J334,ROW($1:$19),1))*
ROW($1:$19),0),ROW($1:$19))+1,1)*10^ROW($1:$19)/10)</f>
        <v>0</v>
      </c>
      <c r="K1239">
        <f>SUMPRODUCT(MID(0&amp;feed!K334,LARGE(INDEX(ISNUMBER(--MID(feed!K334,ROW($1:$19),1))*
ROW($1:$19),0),ROW($1:$19))+1,1)*10^ROW($1:$19)/10)</f>
        <v>1</v>
      </c>
      <c r="L1239">
        <f>SUMPRODUCT(MID(0&amp;feed!L334,LARGE(INDEX(ISNUMBER(--MID(feed!L334,ROW($1:$19),1))*
ROW($1:$19),0),ROW($1:$19))+1,1)*10^ROW($1:$19)/10)</f>
        <v>1</v>
      </c>
      <c r="M1239" t="str">
        <f>feed!M334</f>
        <v>Central Planning</v>
      </c>
      <c r="N1239">
        <f>SUMPRODUCT(MID(0&amp;feed!N334,LARGE(INDEX(ISNUMBER(--MID(feed!N334,ROW($1:$5),1))*
ROW($1:$5),0),ROW($1:$5))+1,1)*10^ROW($1:$5)/10)</f>
        <v>1895</v>
      </c>
      <c r="O1239">
        <f>SUMPRODUCT(MID(0&amp;feed!O334,LARGE(INDEX(ISNUMBER(--MID(feed!O334,ROW($1:$5),1))*
ROW($1:$5),0),ROW($1:$5))+1,1)*10^ROW($1:$5)/10)</f>
        <v>5431</v>
      </c>
      <c r="P1239" t="str">
        <f>feed!P334</f>
        <v>Near Depletion</v>
      </c>
      <c r="Q1239">
        <f>IF(P1239=0,40, IF(P1239="Depleted",0, IF(P1239="Near Depletion",10, IF(P1239="Plentiful",70, IF(P1239="Untapped",90,"Error")))))</f>
        <v>10</v>
      </c>
      <c r="R1239" t="str">
        <f>feed!Q334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feed!R334</f>
        <v>Arabia</v>
      </c>
      <c r="U1239" t="str">
        <f>feed!S334</f>
        <v>United States</v>
      </c>
      <c r="V1239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30808</v>
      </c>
      <c r="W1239" t="str">
        <f>feed!U334</f>
        <v>http://blocgame.com/stats.php?id=62960</v>
      </c>
      <c r="X1239" s="4">
        <f>SUMPRODUCT(MID(0&amp;feed!V334,LARGE(INDEX(ISNUMBER(--MID(feed!V334,ROW($1:$5),1))*
ROW($1:$5),0),ROW($1:$5))+1,1)*10^ROW($1:$5)/10)</f>
        <v>0</v>
      </c>
      <c r="Y1239">
        <f>feed!W334</f>
        <v>0</v>
      </c>
      <c r="Z1239" s="4">
        <f>V1239-H1239*750-K1239*375-L1239*375</f>
        <v>30058</v>
      </c>
      <c r="AA1239" s="8">
        <f>V1239/N1239</f>
        <v>16.257519788918206</v>
      </c>
      <c r="AB1239" s="4">
        <f>N1239/6</f>
        <v>315.83333333333331</v>
      </c>
      <c r="AC1239" s="4">
        <f>V1239/6</f>
        <v>5134.666666666667</v>
      </c>
    </row>
    <row r="1240" spans="1:29" hidden="1" x14ac:dyDescent="0.25">
      <c r="A1240" t="str">
        <f>feed!A575</f>
        <v>Hexis</v>
      </c>
      <c r="B1240" t="str">
        <f>feed!B575</f>
        <v>ArchDukeHexal</v>
      </c>
      <c r="C1240" t="str">
        <f>feed!C575</f>
        <v>Misanthropics</v>
      </c>
      <c r="D1240">
        <f>SUMPRODUCT(MID(0&amp;feed!D575,LARGE(INDEX(ISNUMBER(--MID(feed!D575,ROW($1:$19),1))*
ROW($1:$19),0),ROW($1:$19))+1,1)*10^ROW($1:$19)/10)</f>
        <v>17</v>
      </c>
      <c r="E1240">
        <f>SUMPRODUCT(MID(0&amp;feed!E575,LARGE(INDEX(ISNUMBER(--MID(feed!E575,ROW($1:$19),1))*
ROW($1:$19),0),ROW($1:$19))+1,1)*10^ROW($1:$19)/10)</f>
        <v>0</v>
      </c>
      <c r="F1240" t="str">
        <f>feed!F575</f>
        <v>First World War surplus</v>
      </c>
      <c r="G1240" t="str">
        <f>feed!G575</f>
        <v>Gandhi-like</v>
      </c>
      <c r="H1240">
        <f>SUMPRODUCT(MID(0&amp;feed!H575,LARGE(INDEX(ISNUMBER(--MID(feed!H575,ROW($1:$19),1))*
ROW($1:$19),0),ROW($1:$19))+1,1)*10^ROW($1:$19)/10)</f>
        <v>0</v>
      </c>
      <c r="I1240" t="str">
        <f>feed!I575</f>
        <v>Good</v>
      </c>
      <c r="J1240">
        <f>SUMPRODUCT(MID(0&amp;feed!J575,LARGE(INDEX(ISNUMBER(--MID(feed!J575,ROW($1:$19),1))*
ROW($1:$19),0),ROW($1:$19))+1,1)*10^ROW($1:$19)/10)</f>
        <v>0</v>
      </c>
      <c r="K1240">
        <f>SUMPRODUCT(MID(0&amp;feed!K575,LARGE(INDEX(ISNUMBER(--MID(feed!K575,ROW($1:$19),1))*
ROW($1:$19),0),ROW($1:$19))+1,1)*10^ROW($1:$19)/10)</f>
        <v>13</v>
      </c>
      <c r="L1240">
        <f>SUMPRODUCT(MID(0&amp;feed!L575,LARGE(INDEX(ISNUMBER(--MID(feed!L575,ROW($1:$19),1))*
ROW($1:$19),0),ROW($1:$19))+1,1)*10^ROW($1:$19)/10)</f>
        <v>3</v>
      </c>
      <c r="M1240" t="str">
        <f>feed!M575</f>
        <v>Central Planning</v>
      </c>
      <c r="N1240">
        <f>SUMPRODUCT(MID(0&amp;feed!N575,LARGE(INDEX(ISNUMBER(--MID(feed!N575,ROW($1:$5),1))*
ROW($1:$5),0),ROW($1:$5))+1,1)*10^ROW($1:$5)/10)</f>
        <v>1062</v>
      </c>
      <c r="O1240">
        <f>SUMPRODUCT(MID(0&amp;feed!O575,LARGE(INDEX(ISNUMBER(--MID(feed!O575,ROW($1:$5),1))*
ROW($1:$5),0),ROW($1:$5))+1,1)*10^ROW($1:$5)/10)</f>
        <v>292</v>
      </c>
      <c r="P1240" t="str">
        <f>feed!P575</f>
        <v>Untapped</v>
      </c>
      <c r="Q1240">
        <f>IF(P1240=0,40, IF(P1240="Depleted",0, IF(P1240="Near Depletion",10, IF(P1240="Plentiful",70, IF(P1240="Untapped",90,"Error")))))</f>
        <v>90</v>
      </c>
      <c r="R1240" t="str">
        <f>feed!Q575</f>
        <v>Meagre</v>
      </c>
      <c r="S1240">
        <f>IF(R1240="None",0, IF(R1240="Meagre",1.5, IF(R1240="Small",3, IF(R1240="Mediocre",4.5, IF(R1240="Somewhat Large",6, IF(R1240="Large",7.5, IF(R1240="Powerful",9, IF(R1240="Very Powerful",10,"Error"))))))))</f>
        <v>1.5</v>
      </c>
      <c r="T1240" t="str">
        <f>feed!R575</f>
        <v>Pacific Rim</v>
      </c>
      <c r="U1240" t="str">
        <f>feed!S575</f>
        <v>Soviet Union</v>
      </c>
      <c r="V124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13750</v>
      </c>
      <c r="W1240" t="str">
        <f>feed!U575</f>
        <v>http://blocgame.com/stats.php?id=57551</v>
      </c>
      <c r="X1240" s="4">
        <f>SUMPRODUCT(MID(0&amp;feed!V575,LARGE(INDEX(ISNUMBER(--MID(feed!V575,ROW($1:$5),1))*
ROW($1:$5),0),ROW($1:$5))+1,1)*10^ROW($1:$5)/10)</f>
        <v>0</v>
      </c>
      <c r="Y1240">
        <f>feed!W575</f>
        <v>0</v>
      </c>
      <c r="Z1240" s="4">
        <f>V1240-H1240*750-K1240*375-L1240*375</f>
        <v>7750</v>
      </c>
      <c r="AA1240" s="8">
        <f>V1240/N1240</f>
        <v>12.947269303201507</v>
      </c>
      <c r="AB1240" s="4">
        <f>N1240/6</f>
        <v>177</v>
      </c>
      <c r="AC1240" s="4">
        <f>V1240/6</f>
        <v>2291.6666666666665</v>
      </c>
    </row>
    <row r="1241" spans="1:29" hidden="1" x14ac:dyDescent="0.25">
      <c r="A1241" t="str">
        <f>feed!A320</f>
        <v>Derpkins</v>
      </c>
      <c r="B1241" t="str">
        <f>feed!B320</f>
        <v>Mr. Derp</v>
      </c>
      <c r="C1241">
        <f>feed!C320</f>
        <v>0</v>
      </c>
      <c r="D1241">
        <f>SUMPRODUCT(MID(0&amp;feed!D320,LARGE(INDEX(ISNUMBER(--MID(feed!D320,ROW($1:$19),1))*
ROW($1:$19),0),ROW($1:$19))+1,1)*10^ROW($1:$19)/10)</f>
        <v>26</v>
      </c>
      <c r="E1241">
        <f>SUMPRODUCT(MID(0&amp;feed!E320,LARGE(INDEX(ISNUMBER(--MID(feed!E320,ROW($1:$19),1))*
ROW($1:$19),0),ROW($1:$19))+1,1)*10^ROW($1:$19)/10)</f>
        <v>0</v>
      </c>
      <c r="F1241" t="str">
        <f>feed!F320</f>
        <v>First World War surplus</v>
      </c>
      <c r="G1241" t="str">
        <f>feed!G320</f>
        <v>Angelic</v>
      </c>
      <c r="H1241">
        <f>SUMPRODUCT(MID(0&amp;feed!H320,LARGE(INDEX(ISNUMBER(--MID(feed!H320,ROW($1:$19),1))*
ROW($1:$19),0),ROW($1:$19))+1,1)*10^ROW($1:$19)/10)</f>
        <v>0</v>
      </c>
      <c r="I1241" t="str">
        <f>feed!I320</f>
        <v>Elite</v>
      </c>
      <c r="J1241">
        <f>SUMPRODUCT(MID(0&amp;feed!J320,LARGE(INDEX(ISNUMBER(--MID(feed!J320,ROW($1:$19),1))*
ROW($1:$19),0),ROW($1:$19))+1,1)*10^ROW($1:$19)/10)</f>
        <v>0</v>
      </c>
      <c r="K1241">
        <f>SUMPRODUCT(MID(0&amp;feed!K320,LARGE(INDEX(ISNUMBER(--MID(feed!K320,ROW($1:$19),1))*
ROW($1:$19),0),ROW($1:$19))+1,1)*10^ROW($1:$19)/10)</f>
        <v>4</v>
      </c>
      <c r="L1241">
        <f>SUMPRODUCT(MID(0&amp;feed!L320,LARGE(INDEX(ISNUMBER(--MID(feed!L320,ROW($1:$19),1))*
ROW($1:$19),0),ROW($1:$19))+1,1)*10^ROW($1:$19)/10)</f>
        <v>4</v>
      </c>
      <c r="M1241" t="str">
        <f>feed!M320</f>
        <v>Central Planning</v>
      </c>
      <c r="N1241">
        <f>SUMPRODUCT(MID(0&amp;feed!N320,LARGE(INDEX(ISNUMBER(--MID(feed!N320,ROW($1:$5),1))*
ROW($1:$5),0),ROW($1:$5))+1,1)*10^ROW($1:$5)/10)</f>
        <v>1980</v>
      </c>
      <c r="O1241">
        <f>SUMPRODUCT(MID(0&amp;feed!O320,LARGE(INDEX(ISNUMBER(--MID(feed!O320,ROW($1:$5),1))*
ROW($1:$5),0),ROW($1:$5))+1,1)*10^ROW($1:$5)/10)</f>
        <v>332</v>
      </c>
      <c r="P1241" t="str">
        <f>feed!P320</f>
        <v>Plentiful</v>
      </c>
      <c r="Q1241">
        <f>IF(P1241=0,40, IF(P1241="Depleted",0, IF(P1241="Near Depletion",10, IF(P1241="Plentiful",70, IF(P1241="Untapped",90,"Error")))))</f>
        <v>70</v>
      </c>
      <c r="R1241" t="str">
        <f>feed!Q320</f>
        <v>Somewhat Large</v>
      </c>
      <c r="S1241">
        <f>IF(R1241="None",0, IF(R1241="Meagre",1.5, IF(R1241="Small",3, IF(R1241="Mediocre",4.5, IF(R1241="Somewhat Large",6, IF(R1241="Large",7.5, IF(R1241="Powerful",9, IF(R1241="Very Powerful",10,"Error"))))))))</f>
        <v>6</v>
      </c>
      <c r="T1241" t="str">
        <f>feed!R320</f>
        <v>Pacific Rim</v>
      </c>
      <c r="U1241" t="str">
        <f>feed!S320</f>
        <v>Neutral</v>
      </c>
      <c r="V1241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8025</v>
      </c>
      <c r="W1241" t="str">
        <f>feed!U320</f>
        <v>http://blocgame.com/stats.php?id=59737</v>
      </c>
      <c r="X1241" s="4">
        <f>SUMPRODUCT(MID(0&amp;feed!V320,LARGE(INDEX(ISNUMBER(--MID(feed!V320,ROW($1:$5),1))*
ROW($1:$5),0),ROW($1:$5))+1,1)*10^ROW($1:$5)/10)</f>
        <v>0</v>
      </c>
      <c r="Y1241">
        <f>feed!W320</f>
        <v>0</v>
      </c>
      <c r="Z1241" s="4">
        <f>V1241-H1241*750-K1241*375-L1241*375</f>
        <v>5025</v>
      </c>
      <c r="AA1241" s="8">
        <f>V1241/N1241</f>
        <v>4.0530303030303028</v>
      </c>
      <c r="AB1241" s="4">
        <f>N1241/6</f>
        <v>330</v>
      </c>
      <c r="AC1241" s="4">
        <f>V1241/6</f>
        <v>1337.5</v>
      </c>
    </row>
    <row r="1242" spans="1:29" hidden="1" x14ac:dyDescent="0.25">
      <c r="A1242" t="str">
        <f>feed!A796</f>
        <v>Ireldan</v>
      </c>
      <c r="B1242" t="str">
        <f>feed!B796</f>
        <v>QDAWG</v>
      </c>
      <c r="C1242">
        <f>feed!C796</f>
        <v>0</v>
      </c>
      <c r="D1242">
        <f>SUMPRODUCT(MID(0&amp;feed!D796,LARGE(INDEX(ISNUMBER(--MID(feed!D796,ROW($1:$19),1))*
ROW($1:$19),0),ROW($1:$19))+1,1)*10^ROW($1:$19)/10)</f>
        <v>3</v>
      </c>
      <c r="E1242">
        <f>SUMPRODUCT(MID(0&amp;feed!E796,LARGE(INDEX(ISNUMBER(--MID(feed!E796,ROW($1:$19),1))*
ROW($1:$19),0),ROW($1:$19))+1,1)*10^ROW($1:$19)/10)</f>
        <v>0</v>
      </c>
      <c r="F1242" t="str">
        <f>feed!F796</f>
        <v>First World War surplus</v>
      </c>
      <c r="G1242" t="str">
        <f>feed!G796</f>
        <v>Normal</v>
      </c>
      <c r="H1242">
        <f>SUMPRODUCT(MID(0&amp;feed!H796,LARGE(INDEX(ISNUMBER(--MID(feed!H796,ROW($1:$19),1))*
ROW($1:$19),0),ROW($1:$19))+1,1)*10^ROW($1:$19)/10)</f>
        <v>0</v>
      </c>
      <c r="I1242" t="str">
        <f>feed!I796</f>
        <v>Undisciplined Rabble</v>
      </c>
      <c r="J1242">
        <f>SUMPRODUCT(MID(0&amp;feed!J796,LARGE(INDEX(ISNUMBER(--MID(feed!J796,ROW($1:$19),1))*
ROW($1:$19),0),ROW($1:$19))+1,1)*10^ROW($1:$19)/10)</f>
        <v>0</v>
      </c>
      <c r="K1242">
        <f>SUMPRODUCT(MID(0&amp;feed!K796,LARGE(INDEX(ISNUMBER(--MID(feed!K796,ROW($1:$19),1))*
ROW($1:$19),0),ROW($1:$19))+1,1)*10^ROW($1:$19)/10)</f>
        <v>2</v>
      </c>
      <c r="L1242">
        <f>SUMPRODUCT(MID(0&amp;feed!L796,LARGE(INDEX(ISNUMBER(--MID(feed!L796,ROW($1:$19),1))*
ROW($1:$19),0),ROW($1:$19))+1,1)*10^ROW($1:$19)/10)</f>
        <v>0</v>
      </c>
      <c r="M1242" t="str">
        <f>feed!M796</f>
        <v>Mixed Economy</v>
      </c>
      <c r="N1242">
        <f>SUMPRODUCT(MID(0&amp;feed!N796,LARGE(INDEX(ISNUMBER(--MID(feed!N796,ROW($1:$5),1))*
ROW($1:$5),0),ROW($1:$5))+1,1)*10^ROW($1:$5)/10)</f>
        <v>610</v>
      </c>
      <c r="O1242">
        <f>SUMPRODUCT(MID(0&amp;feed!O796,LARGE(INDEX(ISNUMBER(--MID(feed!O796,ROW($1:$5),1))*
ROW($1:$5),0),ROW($1:$5))+1,1)*10^ROW($1:$5)/10)</f>
        <v>0</v>
      </c>
      <c r="P1242" t="str">
        <f>feed!P796</f>
        <v>Untapped</v>
      </c>
      <c r="Q1242">
        <f>IF(P1242=0,40, IF(P1242="Depleted",0, IF(P1242="Near Depletion",10, IF(P1242="Plentiful",70, IF(P1242="Untapped",90,"Error")))))</f>
        <v>90</v>
      </c>
      <c r="R1242" t="str">
        <f>feed!Q796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feed!R796</f>
        <v>Indochina</v>
      </c>
      <c r="U1242" t="str">
        <f>feed!S796</f>
        <v>Neutral</v>
      </c>
      <c r="V124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1615</v>
      </c>
      <c r="W1242" t="str">
        <f>feed!U796</f>
        <v>http://blocgame.com/stats.php?id=64011</v>
      </c>
      <c r="X1242" s="4">
        <f>SUMPRODUCT(MID(0&amp;feed!V796,LARGE(INDEX(ISNUMBER(--MID(feed!V796,ROW($1:$5),1))*
ROW($1:$5),0),ROW($1:$5))+1,1)*10^ROW($1:$5)/10)</f>
        <v>0</v>
      </c>
      <c r="Y1242">
        <f>feed!W796</f>
        <v>0</v>
      </c>
      <c r="Z1242" s="4">
        <f>V1242-H1242*750-K1242*375-L1242*375</f>
        <v>865</v>
      </c>
      <c r="AA1242" s="8">
        <f>V1242/N1242</f>
        <v>2.6475409836065573</v>
      </c>
      <c r="AB1242" s="4">
        <f>N1242/6</f>
        <v>101.66666666666667</v>
      </c>
      <c r="AC1242" s="4">
        <f>V1242/6</f>
        <v>269.16666666666669</v>
      </c>
    </row>
    <row r="1243" spans="1:29" hidden="1" x14ac:dyDescent="0.25">
      <c r="A1243" t="str">
        <f>feed!A351</f>
        <v>Hajoki</v>
      </c>
      <c r="B1243" t="str">
        <f>feed!B351</f>
        <v>Makao</v>
      </c>
      <c r="C1243" t="str">
        <f>feed!C351</f>
        <v>The Khilafah</v>
      </c>
      <c r="D1243">
        <f>SUMPRODUCT(MID(0&amp;feed!D351,LARGE(INDEX(ISNUMBER(--MID(feed!D351,ROW($1:$19),1))*
ROW($1:$19),0),ROW($1:$19))+1,1)*10^ROW($1:$19)/10)</f>
        <v>13</v>
      </c>
      <c r="E1243">
        <f>SUMPRODUCT(MID(0&amp;feed!E351,LARGE(INDEX(ISNUMBER(--MID(feed!E351,ROW($1:$19),1))*
ROW($1:$19),0),ROW($1:$19))+1,1)*10^ROW($1:$19)/10)</f>
        <v>0</v>
      </c>
      <c r="F1243" t="str">
        <f>feed!F351</f>
        <v>First World War surplus</v>
      </c>
      <c r="G1243" t="str">
        <f>feed!G351</f>
        <v>Gandhi-like</v>
      </c>
      <c r="H1243">
        <f>SUMPRODUCT(MID(0&amp;feed!H351,LARGE(INDEX(ISNUMBER(--MID(feed!H351,ROW($1:$19),1))*
ROW($1:$19),0),ROW($1:$19))+1,1)*10^ROW($1:$19)/10)</f>
        <v>0</v>
      </c>
      <c r="I1243" t="str">
        <f>feed!I351</f>
        <v>Elite</v>
      </c>
      <c r="J1243">
        <f>SUMPRODUCT(MID(0&amp;feed!J351,LARGE(INDEX(ISNUMBER(--MID(feed!J351,ROW($1:$19),1))*
ROW($1:$19),0),ROW($1:$19))+1,1)*10^ROW($1:$19)/10)</f>
        <v>0</v>
      </c>
      <c r="K1243">
        <f>SUMPRODUCT(MID(0&amp;feed!K351,LARGE(INDEX(ISNUMBER(--MID(feed!K351,ROW($1:$19),1))*
ROW($1:$19),0),ROW($1:$19))+1,1)*10^ROW($1:$19)/10)</f>
        <v>1</v>
      </c>
      <c r="L1243">
        <f>SUMPRODUCT(MID(0&amp;feed!L351,LARGE(INDEX(ISNUMBER(--MID(feed!L351,ROW($1:$19),1))*
ROW($1:$19),0),ROW($1:$19))+1,1)*10^ROW($1:$19)/10)</f>
        <v>4</v>
      </c>
      <c r="M1243" t="str">
        <f>feed!M351</f>
        <v>Free Market</v>
      </c>
      <c r="N1243">
        <f>SUMPRODUCT(MID(0&amp;feed!N351,LARGE(INDEX(ISNUMBER(--MID(feed!N351,ROW($1:$5),1))*
ROW($1:$5),0),ROW($1:$5))+1,1)*10^ROW($1:$5)/10)</f>
        <v>1821</v>
      </c>
      <c r="O1243">
        <f>SUMPRODUCT(MID(0&amp;feed!O351,LARGE(INDEX(ISNUMBER(--MID(feed!O351,ROW($1:$5),1))*
ROW($1:$5),0),ROW($1:$5))+1,1)*10^ROW($1:$5)/10)</f>
        <v>5280</v>
      </c>
      <c r="P1243" t="str">
        <f>feed!P351</f>
        <v>Untapped</v>
      </c>
      <c r="Q1243">
        <f>IF(P1243=0,40, IF(P1243="Depleted",0, IF(P1243="Near Depletion",10, IF(P1243="Plentiful",70, IF(P1243="Untapped",90,"Error")))))</f>
        <v>90</v>
      </c>
      <c r="R1243" t="str">
        <f>feed!Q351</f>
        <v>Meagre</v>
      </c>
      <c r="S1243">
        <f>IF(R1243="None",0, IF(R1243="Meagre",1.5, IF(R1243="Small",3, IF(R1243="Mediocre",4.5, IF(R1243="Somewhat Large",6, IF(R1243="Large",7.5, IF(R1243="Powerful",9, IF(R1243="Very Powerful",10,"Error"))))))))</f>
        <v>1.5</v>
      </c>
      <c r="T1243" t="str">
        <f>feed!R351</f>
        <v>Atlas</v>
      </c>
      <c r="U1243" t="str">
        <f>feed!S351</f>
        <v>Soviet Union</v>
      </c>
      <c r="V1243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4383</v>
      </c>
      <c r="W1243" t="str">
        <f>feed!U351</f>
        <v>http://blocgame.com/stats.php?id=60093</v>
      </c>
      <c r="X1243" s="4">
        <f>SUMPRODUCT(MID(0&amp;feed!V351,LARGE(INDEX(ISNUMBER(--MID(feed!V351,ROW($1:$5),1))*
ROW($1:$5),0),ROW($1:$5))+1,1)*10^ROW($1:$5)/10)</f>
        <v>0</v>
      </c>
      <c r="Y1243">
        <f>feed!W351</f>
        <v>0</v>
      </c>
      <c r="Z1243" s="4">
        <f>V1243-H1243*750-K1243*375-L1243*375</f>
        <v>2508</v>
      </c>
      <c r="AA1243" s="8">
        <f>V1243/N1243</f>
        <v>2.4069192751235584</v>
      </c>
      <c r="AB1243" s="4">
        <f>N1243/6</f>
        <v>303.5</v>
      </c>
      <c r="AC1243" s="4">
        <f>V1243/6</f>
        <v>730.5</v>
      </c>
    </row>
    <row r="1244" spans="1:29" hidden="1" x14ac:dyDescent="0.25">
      <c r="A1244" t="str">
        <f>feed!A264</f>
        <v>Alohaha</v>
      </c>
      <c r="B1244" t="str">
        <f>feed!B264</f>
        <v>Jakeirt</v>
      </c>
      <c r="C1244">
        <f>feed!C264</f>
        <v>0</v>
      </c>
      <c r="D1244">
        <f>SUMPRODUCT(MID(0&amp;feed!D264,LARGE(INDEX(ISNUMBER(--MID(feed!D264,ROW($1:$19),1))*
ROW($1:$19),0),ROW($1:$19))+1,1)*10^ROW($1:$19)/10)</f>
        <v>9</v>
      </c>
      <c r="E1244">
        <f>SUMPRODUCT(MID(0&amp;feed!E264,LARGE(INDEX(ISNUMBER(--MID(feed!E264,ROW($1:$19),1))*
ROW($1:$19),0),ROW($1:$19))+1,1)*10^ROW($1:$19)/10)</f>
        <v>0</v>
      </c>
      <c r="F1244" t="str">
        <f>feed!F264</f>
        <v>Finest of the 19th century</v>
      </c>
      <c r="G1244" t="str">
        <f>feed!G264</f>
        <v>Isolated</v>
      </c>
      <c r="H1244">
        <f>SUMPRODUCT(MID(0&amp;feed!H264,LARGE(INDEX(ISNUMBER(--MID(feed!H264,ROW($1:$19),1))*
ROW($1:$19),0),ROW($1:$19))+1,1)*10^ROW($1:$19)/10)</f>
        <v>0</v>
      </c>
      <c r="I1244" t="str">
        <f>feed!I264</f>
        <v>Elite</v>
      </c>
      <c r="J1244">
        <f>SUMPRODUCT(MID(0&amp;feed!J264,LARGE(INDEX(ISNUMBER(--MID(feed!J264,ROW($1:$19),1))*
ROW($1:$19),0),ROW($1:$19))+1,1)*10^ROW($1:$19)/10)</f>
        <v>0</v>
      </c>
      <c r="K1244">
        <f>SUMPRODUCT(MID(0&amp;feed!K264,LARGE(INDEX(ISNUMBER(--MID(feed!K264,ROW($1:$19),1))*
ROW($1:$19),0),ROW($1:$19))+1,1)*10^ROW($1:$19)/10)</f>
        <v>2</v>
      </c>
      <c r="L1244">
        <f>SUMPRODUCT(MID(0&amp;feed!L264,LARGE(INDEX(ISNUMBER(--MID(feed!L264,ROW($1:$19),1))*
ROW($1:$19),0),ROW($1:$19))+1,1)*10^ROW($1:$19)/10)</f>
        <v>3</v>
      </c>
      <c r="M1244" t="str">
        <f>feed!M264</f>
        <v>Central Planning</v>
      </c>
      <c r="N1244">
        <f>SUMPRODUCT(MID(0&amp;feed!N264,LARGE(INDEX(ISNUMBER(--MID(feed!N264,ROW($1:$5),1))*
ROW($1:$5),0),ROW($1:$5))+1,1)*10^ROW($1:$5)/10)</f>
        <v>2218</v>
      </c>
      <c r="O1244">
        <f>SUMPRODUCT(MID(0&amp;feed!O264,LARGE(INDEX(ISNUMBER(--MID(feed!O264,ROW($1:$5),1))*
ROW($1:$5),0),ROW($1:$5))+1,1)*10^ROW($1:$5)/10)</f>
        <v>3</v>
      </c>
      <c r="P1244" t="str">
        <f>feed!P264</f>
        <v>Untapped</v>
      </c>
      <c r="Q1244">
        <f>IF(P1244=0,40, IF(P1244="Depleted",0, IF(P1244="Near Depletion",10, IF(P1244="Plentiful",70, IF(P1244="Untapped",90,"Error")))))</f>
        <v>90</v>
      </c>
      <c r="R1244" t="str">
        <f>feed!Q264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feed!R264</f>
        <v>Congo</v>
      </c>
      <c r="U1244" t="str">
        <f>feed!S264</f>
        <v>Neutral</v>
      </c>
      <c r="V124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5154</v>
      </c>
      <c r="W1244" t="str">
        <f>feed!U264</f>
        <v>http://blocgame.com/stats.php?id=57669</v>
      </c>
      <c r="X1244" s="4">
        <f>SUMPRODUCT(MID(0&amp;feed!V264,LARGE(INDEX(ISNUMBER(--MID(feed!V264,ROW($1:$5),1))*
ROW($1:$5),0),ROW($1:$5))+1,1)*10^ROW($1:$5)/10)</f>
        <v>0</v>
      </c>
      <c r="Y1244">
        <f>feed!W264</f>
        <v>0</v>
      </c>
      <c r="Z1244" s="4">
        <f>V1244-H1244*750-K1244*375-L1244*375</f>
        <v>3279</v>
      </c>
      <c r="AA1244" s="8">
        <f>V1244/N1244</f>
        <v>2.3237150586113615</v>
      </c>
      <c r="AB1244" s="4">
        <f>N1244/6</f>
        <v>369.66666666666669</v>
      </c>
      <c r="AC1244" s="4">
        <f>V1244/6</f>
        <v>859</v>
      </c>
    </row>
    <row r="1245" spans="1:29" hidden="1" x14ac:dyDescent="0.25">
      <c r="A1245" t="str">
        <f>feed!A762</f>
        <v>Thiepia</v>
      </c>
      <c r="B1245" t="str">
        <f>feed!B762</f>
        <v>RulerKing</v>
      </c>
      <c r="C1245">
        <f>feed!C762</f>
        <v>0</v>
      </c>
      <c r="D1245">
        <f>SUMPRODUCT(MID(0&amp;feed!D762,LARGE(INDEX(ISNUMBER(--MID(feed!D762,ROW($1:$19),1))*
ROW($1:$19),0),ROW($1:$19))+1,1)*10^ROW($1:$19)/10)</f>
        <v>0</v>
      </c>
      <c r="E1245">
        <f>SUMPRODUCT(MID(0&amp;feed!E762,LARGE(INDEX(ISNUMBER(--MID(feed!E762,ROW($1:$19),1))*
ROW($1:$19),0),ROW($1:$19))+1,1)*10^ROW($1:$19)/10)</f>
        <v>0</v>
      </c>
      <c r="F1245" t="str">
        <f>feed!F762</f>
        <v>First World War surplus</v>
      </c>
      <c r="G1245" t="str">
        <f>feed!G762</f>
        <v>Questionable</v>
      </c>
      <c r="H1245">
        <f>SUMPRODUCT(MID(0&amp;feed!H762,LARGE(INDEX(ISNUMBER(--MID(feed!H762,ROW($1:$19),1))*
ROW($1:$19),0),ROW($1:$19))+1,1)*10^ROW($1:$19)/10)</f>
        <v>0</v>
      </c>
      <c r="I1245" t="str">
        <f>feed!I762</f>
        <v>Undisciplined Rabble</v>
      </c>
      <c r="J1245">
        <f>SUMPRODUCT(MID(0&amp;feed!J762,LARGE(INDEX(ISNUMBER(--MID(feed!J762,ROW($1:$19),1))*
ROW($1:$19),0),ROW($1:$19))+1,1)*10^ROW($1:$19)/10)</f>
        <v>0</v>
      </c>
      <c r="K1245">
        <f>SUMPRODUCT(MID(0&amp;feed!K762,LARGE(INDEX(ISNUMBER(--MID(feed!K762,ROW($1:$19),1))*
ROW($1:$19),0),ROW($1:$19))+1,1)*10^ROW($1:$19)/10)</f>
        <v>1</v>
      </c>
      <c r="L1245">
        <f>SUMPRODUCT(MID(0&amp;feed!L762,LARGE(INDEX(ISNUMBER(--MID(feed!L762,ROW($1:$19),1))*
ROW($1:$19),0),ROW($1:$19))+1,1)*10^ROW($1:$19)/10)</f>
        <v>0</v>
      </c>
      <c r="M1245" t="str">
        <f>feed!M762</f>
        <v>Mixed Economy</v>
      </c>
      <c r="N1245">
        <f>SUMPRODUCT(MID(0&amp;feed!N762,LARGE(INDEX(ISNUMBER(--MID(feed!N762,ROW($1:$5),1))*
ROW($1:$5),0),ROW($1:$5))+1,1)*10^ROW($1:$5)/10)</f>
        <v>670</v>
      </c>
      <c r="O1245">
        <f>SUMPRODUCT(MID(0&amp;feed!O762,LARGE(INDEX(ISNUMBER(--MID(feed!O762,ROW($1:$5),1))*
ROW($1:$5),0),ROW($1:$5))+1,1)*10^ROW($1:$5)/10)</f>
        <v>0</v>
      </c>
      <c r="P1245" t="str">
        <f>feed!P762</f>
        <v>Untapped</v>
      </c>
      <c r="Q1245">
        <f>IF(P1245=0,40, IF(P1245="Depleted",0, IF(P1245="Near Depletion",10, IF(P1245="Plentiful",70, IF(P1245="Untapped",90,"Error")))))</f>
        <v>90</v>
      </c>
      <c r="R1245" t="str">
        <f>feed!Q762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feed!R762</f>
        <v>Indochina</v>
      </c>
      <c r="U1245" t="str">
        <f>feed!S762</f>
        <v>Neutral</v>
      </c>
      <c r="V1245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411</v>
      </c>
      <c r="W1245" t="str">
        <f>feed!U762</f>
        <v>http://blocgame.com/stats.php?id=63846</v>
      </c>
      <c r="X1245" s="4">
        <f>SUMPRODUCT(MID(0&amp;feed!V762,LARGE(INDEX(ISNUMBER(--MID(feed!V762,ROW($1:$5),1))*
ROW($1:$5),0),ROW($1:$5))+1,1)*10^ROW($1:$5)/10)</f>
        <v>0</v>
      </c>
      <c r="Y1245">
        <f>feed!W762</f>
        <v>0</v>
      </c>
      <c r="Z1245" s="4">
        <f>V1245-H1245*750-K1245*375-L1245*375</f>
        <v>36</v>
      </c>
      <c r="AA1245" s="8">
        <f>V1245/N1245</f>
        <v>0.61343283582089547</v>
      </c>
      <c r="AB1245" s="4">
        <f>N1245/6</f>
        <v>111.66666666666667</v>
      </c>
      <c r="AC1245" s="4">
        <f>V1245/6</f>
        <v>68.5</v>
      </c>
    </row>
    <row r="1246" spans="1:29" hidden="1" x14ac:dyDescent="0.25">
      <c r="A1246" t="str">
        <f>feed!A717</f>
        <v>MayMay</v>
      </c>
      <c r="B1246" t="str">
        <f>feed!B717</f>
        <v>MayMay</v>
      </c>
      <c r="C1246">
        <f>feed!C717</f>
        <v>0</v>
      </c>
      <c r="D1246">
        <f>SUMPRODUCT(MID(0&amp;feed!D717,LARGE(INDEX(ISNUMBER(--MID(feed!D717,ROW($1:$19),1))*
ROW($1:$19),0),ROW($1:$19))+1,1)*10^ROW($1:$19)/10)</f>
        <v>13</v>
      </c>
      <c r="E1246">
        <f>SUMPRODUCT(MID(0&amp;feed!E717,LARGE(INDEX(ISNUMBER(--MID(feed!E717,ROW($1:$19),1))*
ROW($1:$19),0),ROW($1:$19))+1,1)*10^ROW($1:$19)/10)</f>
        <v>0</v>
      </c>
      <c r="F1246" t="str">
        <f>feed!F717</f>
        <v>Second World War surplus</v>
      </c>
      <c r="G1246" t="str">
        <f>feed!G717</f>
        <v>Good</v>
      </c>
      <c r="H1246">
        <f>SUMPRODUCT(MID(0&amp;feed!H717,LARGE(INDEX(ISNUMBER(--MID(feed!H717,ROW($1:$19),1))*
ROW($1:$19),0),ROW($1:$19))+1,1)*10^ROW($1:$19)/10)</f>
        <v>0</v>
      </c>
      <c r="I1246" t="str">
        <f>feed!I717</f>
        <v>Undisciplined Rabble</v>
      </c>
      <c r="J1246">
        <f>SUMPRODUCT(MID(0&amp;feed!J717,LARGE(INDEX(ISNUMBER(--MID(feed!J717,ROW($1:$19),1))*
ROW($1:$19),0),ROW($1:$19))+1,1)*10^ROW($1:$19)/10)</f>
        <v>0</v>
      </c>
      <c r="K1246">
        <f>SUMPRODUCT(MID(0&amp;feed!K717,LARGE(INDEX(ISNUMBER(--MID(feed!K717,ROW($1:$19),1))*
ROW($1:$19),0),ROW($1:$19))+1,1)*10^ROW($1:$19)/10)</f>
        <v>0</v>
      </c>
      <c r="L1246">
        <f>SUMPRODUCT(MID(0&amp;feed!L717,LARGE(INDEX(ISNUMBER(--MID(feed!L717,ROW($1:$19),1))*
ROW($1:$19),0),ROW($1:$19))+1,1)*10^ROW($1:$19)/10)</f>
        <v>0</v>
      </c>
      <c r="M1246" t="str">
        <f>feed!M717</f>
        <v>Mixed Economy</v>
      </c>
      <c r="N1246">
        <f>SUMPRODUCT(MID(0&amp;feed!N717,LARGE(INDEX(ISNUMBER(--MID(feed!N717,ROW($1:$5),1))*
ROW($1:$5),0),ROW($1:$5))+1,1)*10^ROW($1:$5)/10)</f>
        <v>769</v>
      </c>
      <c r="O1246">
        <f>SUMPRODUCT(MID(0&amp;feed!O717,LARGE(INDEX(ISNUMBER(--MID(feed!O717,ROW($1:$5),1))*
ROW($1:$5),0),ROW($1:$5))+1,1)*10^ROW($1:$5)/10)</f>
        <v>0</v>
      </c>
      <c r="P1246" t="str">
        <f>feed!P717</f>
        <v>Untapped</v>
      </c>
      <c r="Q1246">
        <f>IF(P1246=0,40, IF(P1246="Depleted",0, IF(P1246="Near Depletion",10, IF(P1246="Plentiful",70, IF(P1246="Untapped",90,"Error")))))</f>
        <v>90</v>
      </c>
      <c r="R1246" t="str">
        <f>feed!Q717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feed!R717</f>
        <v>Indochina</v>
      </c>
      <c r="U1246" t="str">
        <f>feed!S717</f>
        <v>Neutral</v>
      </c>
      <c r="V124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1246" t="str">
        <f>feed!U717</f>
        <v>http://blocgame.com/stats.php?id=63712</v>
      </c>
      <c r="X1246" s="4">
        <f>SUMPRODUCT(MID(0&amp;feed!V717,LARGE(INDEX(ISNUMBER(--MID(feed!V717,ROW($1:$5),1))*
ROW($1:$5),0),ROW($1:$5))+1,1)*10^ROW($1:$5)/10)</f>
        <v>0</v>
      </c>
      <c r="Y1246">
        <f>feed!W717</f>
        <v>0</v>
      </c>
      <c r="Z1246" s="4">
        <f>V1246-H1246*750-K1246*375-L1246*375</f>
        <v>244</v>
      </c>
      <c r="AA1246" s="8">
        <f>V1246/N1246</f>
        <v>0.31729518855656696</v>
      </c>
      <c r="AB1246" s="4">
        <f>N1246/6</f>
        <v>128.16666666666666</v>
      </c>
      <c r="AC1246" s="4">
        <f>V1246/6</f>
        <v>40.666666666666664</v>
      </c>
    </row>
    <row r="1247" spans="1:29" hidden="1" x14ac:dyDescent="0.25">
      <c r="A1247" t="str">
        <f>feed!A535</f>
        <v>Alorian</v>
      </c>
      <c r="B1247" t="str">
        <f>feed!B535</f>
        <v>Azril91</v>
      </c>
      <c r="C1247">
        <f>feed!C535</f>
        <v>0</v>
      </c>
      <c r="D1247">
        <f>SUMPRODUCT(MID(0&amp;feed!D535,LARGE(INDEX(ISNUMBER(--MID(feed!D535,ROW($1:$19),1))*
ROW($1:$19),0),ROW($1:$19))+1,1)*10^ROW($1:$19)/10)</f>
        <v>9</v>
      </c>
      <c r="E1247">
        <f>SUMPRODUCT(MID(0&amp;feed!E535,LARGE(INDEX(ISNUMBER(--MID(feed!E535,ROW($1:$19),1))*
ROW($1:$19),0),ROW($1:$19))+1,1)*10^ROW($1:$19)/10)</f>
        <v>0</v>
      </c>
      <c r="F1247" t="str">
        <f>feed!F535</f>
        <v>Second World War surplus</v>
      </c>
      <c r="G1247" t="str">
        <f>feed!G535</f>
        <v>Questionable</v>
      </c>
      <c r="H1247">
        <f>SUMPRODUCT(MID(0&amp;feed!H535,LARGE(INDEX(ISNUMBER(--MID(feed!H535,ROW($1:$19),1))*
ROW($1:$19),0),ROW($1:$19))+1,1)*10^ROW($1:$19)/10)</f>
        <v>0</v>
      </c>
      <c r="I1247" t="str">
        <f>feed!I535</f>
        <v>Undisciplined Rabble</v>
      </c>
      <c r="J1247">
        <f>SUMPRODUCT(MID(0&amp;feed!J535,LARGE(INDEX(ISNUMBER(--MID(feed!J535,ROW($1:$19),1))*
ROW($1:$19),0),ROW($1:$19))+1,1)*10^ROW($1:$19)/10)</f>
        <v>0</v>
      </c>
      <c r="K1247">
        <f>SUMPRODUCT(MID(0&amp;feed!K535,LARGE(INDEX(ISNUMBER(--MID(feed!K535,ROW($1:$19),1))*
ROW($1:$19),0),ROW($1:$19))+1,1)*10^ROW($1:$19)/10)</f>
        <v>0</v>
      </c>
      <c r="L1247">
        <f>SUMPRODUCT(MID(0&amp;feed!L535,LARGE(INDEX(ISNUMBER(--MID(feed!L535,ROW($1:$19),1))*
ROW($1:$19),0),ROW($1:$19))+1,1)*10^ROW($1:$19)/10)</f>
        <v>0</v>
      </c>
      <c r="M1247" t="str">
        <f>feed!M535</f>
        <v>Mixed Economy</v>
      </c>
      <c r="N1247">
        <f>SUMPRODUCT(MID(0&amp;feed!N535,LARGE(INDEX(ISNUMBER(--MID(feed!N535,ROW($1:$5),1))*
ROW($1:$5),0),ROW($1:$5))+1,1)*10^ROW($1:$5)/10)</f>
        <v>1189</v>
      </c>
      <c r="O1247">
        <f>SUMPRODUCT(MID(0&amp;feed!O535,LARGE(INDEX(ISNUMBER(--MID(feed!O535,ROW($1:$5),1))*
ROW($1:$5),0),ROW($1:$5))+1,1)*10^ROW($1:$5)/10)</f>
        <v>20</v>
      </c>
      <c r="P1247">
        <f>feed!P535</f>
        <v>0</v>
      </c>
      <c r="Q1247">
        <f>IF(P1247=0,40, IF(P1247="Depleted",0, IF(P1247="Near Depletion",10, IF(P1247="Plentiful",70, IF(P1247="Untapped",90,"Error")))))</f>
        <v>40</v>
      </c>
      <c r="R1247" t="str">
        <f>feed!Q535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feed!R535</f>
        <v>Pacific Rim</v>
      </c>
      <c r="U1247" t="str">
        <f>feed!S535</f>
        <v>Neutral</v>
      </c>
      <c r="V1247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315</v>
      </c>
      <c r="W1247" t="str">
        <f>feed!U535</f>
        <v>http://blocgame.com/stats.php?id=61749</v>
      </c>
      <c r="X1247" s="4">
        <f>SUMPRODUCT(MID(0&amp;feed!V535,LARGE(INDEX(ISNUMBER(--MID(feed!V535,ROW($1:$5),1))*
ROW($1:$5),0),ROW($1:$5))+1,1)*10^ROW($1:$5)/10)</f>
        <v>0</v>
      </c>
      <c r="Y1247">
        <f>feed!W535</f>
        <v>0</v>
      </c>
      <c r="Z1247" s="4">
        <f>V1247-H1247*750-K1247*375-L1247*375</f>
        <v>315</v>
      </c>
      <c r="AA1247" s="8">
        <f>V1247/N1247</f>
        <v>0.26492851135407908</v>
      </c>
      <c r="AB1247" s="4">
        <f>N1247/6</f>
        <v>198.16666666666666</v>
      </c>
      <c r="AC1247" s="4">
        <f>V1247/6</f>
        <v>52.5</v>
      </c>
    </row>
    <row r="1248" spans="1:29" hidden="1" x14ac:dyDescent="0.25">
      <c r="A1248" t="str">
        <f>feed!A493</f>
        <v>Mont Blanc</v>
      </c>
      <c r="B1248" t="str">
        <f>feed!B493</f>
        <v>Tesco</v>
      </c>
      <c r="C1248">
        <f>feed!C493</f>
        <v>0</v>
      </c>
      <c r="D1248">
        <f>SUMPRODUCT(MID(0&amp;feed!D493,LARGE(INDEX(ISNUMBER(--MID(feed!D493,ROW($1:$19),1))*
ROW($1:$19),0),ROW($1:$19))+1,1)*10^ROW($1:$19)/10)</f>
        <v>10</v>
      </c>
      <c r="E1248">
        <f>SUMPRODUCT(MID(0&amp;feed!E493,LARGE(INDEX(ISNUMBER(--MID(feed!E493,ROW($1:$19),1))*
ROW($1:$19),0),ROW($1:$19))+1,1)*10^ROW($1:$19)/10)</f>
        <v>0</v>
      </c>
      <c r="F1248" t="str">
        <f>feed!F493</f>
        <v>Second World War surplus</v>
      </c>
      <c r="G1248" t="str">
        <f>feed!G493</f>
        <v>Questionable</v>
      </c>
      <c r="H1248">
        <f>SUMPRODUCT(MID(0&amp;feed!H493,LARGE(INDEX(ISNUMBER(--MID(feed!H493,ROW($1:$19),1))*
ROW($1:$19),0),ROW($1:$19))+1,1)*10^ROW($1:$19)/10)</f>
        <v>0</v>
      </c>
      <c r="I1248" t="str">
        <f>feed!I493</f>
        <v>Poor</v>
      </c>
      <c r="J1248">
        <f>SUMPRODUCT(MID(0&amp;feed!J493,LARGE(INDEX(ISNUMBER(--MID(feed!J493,ROW($1:$19),1))*
ROW($1:$19),0),ROW($1:$19))+1,1)*10^ROW($1:$19)/10)</f>
        <v>0</v>
      </c>
      <c r="K1248">
        <f>SUMPRODUCT(MID(0&amp;feed!K493,LARGE(INDEX(ISNUMBER(--MID(feed!K493,ROW($1:$19),1))*
ROW($1:$19),0),ROW($1:$19))+1,1)*10^ROW($1:$19)/10)</f>
        <v>0</v>
      </c>
      <c r="L1248">
        <f>SUMPRODUCT(MID(0&amp;feed!L493,LARGE(INDEX(ISNUMBER(--MID(feed!L493,ROW($1:$19),1))*
ROW($1:$19),0),ROW($1:$19))+1,1)*10^ROW($1:$19)/10)</f>
        <v>0</v>
      </c>
      <c r="M1248" t="str">
        <f>feed!M493</f>
        <v>Mixed Economy</v>
      </c>
      <c r="N1248">
        <f>SUMPRODUCT(MID(0&amp;feed!N493,LARGE(INDEX(ISNUMBER(--MID(feed!N493,ROW($1:$5),1))*
ROW($1:$5),0),ROW($1:$5))+1,1)*10^ROW($1:$5)/10)</f>
        <v>1306</v>
      </c>
      <c r="O1248">
        <f>SUMPRODUCT(MID(0&amp;feed!O493,LARGE(INDEX(ISNUMBER(--MID(feed!O493,ROW($1:$5),1))*
ROW($1:$5),0),ROW($1:$5))+1,1)*10^ROW($1:$5)/10)</f>
        <v>106</v>
      </c>
      <c r="P1248" t="str">
        <f>feed!P493</f>
        <v>Plentiful</v>
      </c>
      <c r="Q1248">
        <f>IF(P1248=0,40, IF(P1248="Depleted",0, IF(P1248="Near Depletion",10, IF(P1248="Plentiful",70, IF(P1248="Untapped",90,"Error")))))</f>
        <v>70</v>
      </c>
      <c r="R1248" t="str">
        <f>feed!Q493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feed!R493</f>
        <v>Arabia</v>
      </c>
      <c r="U1248" t="str">
        <f>feed!S493</f>
        <v>Neutral</v>
      </c>
      <c r="V1248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170</v>
      </c>
      <c r="W1248" t="str">
        <f>feed!U493</f>
        <v>http://blocgame.com/stats.php?id=62644</v>
      </c>
      <c r="X1248" s="4">
        <f>SUMPRODUCT(MID(0&amp;feed!V493,LARGE(INDEX(ISNUMBER(--MID(feed!V493,ROW($1:$5),1))*
ROW($1:$5),0),ROW($1:$5))+1,1)*10^ROW($1:$5)/10)</f>
        <v>0</v>
      </c>
      <c r="Y1248">
        <f>feed!W493</f>
        <v>0</v>
      </c>
      <c r="Z1248" s="4">
        <f>V1248-H1248*750-K1248*375-L1248*375</f>
        <v>170</v>
      </c>
      <c r="AA1248" s="8">
        <f>V1248/N1248</f>
        <v>0.13016845329249618</v>
      </c>
      <c r="AB1248" s="4">
        <f>N1248/6</f>
        <v>217.66666666666666</v>
      </c>
      <c r="AC1248" s="4">
        <f>V1248/6</f>
        <v>28.333333333333332</v>
      </c>
    </row>
  </sheetData>
  <autoFilter ref="A1:AE1248">
    <filterColumn colId="13">
      <customFilters and="1">
        <customFilter operator="greaterThanOrEqual" val="300"/>
        <customFilter operator="lessThanOrEqual" val="600"/>
      </customFilters>
    </filterColumn>
    <filterColumn colId="19">
      <filters>
        <filter val="China"/>
        <filter val="Indochina"/>
        <filter val="Persia"/>
        <filter val="The Subcontinent"/>
      </filters>
    </filterColumn>
    <sortState ref="A6:AE1237">
      <sortCondition descending="1" ref="AC1:AC124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K21" sqref="K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1709</v>
      </c>
      <c r="J1" s="9" t="s">
        <v>1715</v>
      </c>
    </row>
    <row r="2" spans="1:44" x14ac:dyDescent="0.25">
      <c r="A2" s="10" t="s">
        <v>606</v>
      </c>
      <c r="B2" s="4" t="s">
        <v>1710</v>
      </c>
      <c r="C2" s="4" t="s">
        <v>302</v>
      </c>
      <c r="D2" s="4" t="s">
        <v>1718</v>
      </c>
      <c r="E2" s="4" t="s">
        <v>2880</v>
      </c>
      <c r="F2" s="4" t="s">
        <v>1711</v>
      </c>
      <c r="G2" s="4" t="s">
        <v>1712</v>
      </c>
      <c r="H2" s="4" t="s">
        <v>1713</v>
      </c>
      <c r="I2" s="4" t="s">
        <v>1714</v>
      </c>
      <c r="J2" s="4" t="s">
        <v>1716</v>
      </c>
      <c r="K2" s="4" t="s">
        <v>1717</v>
      </c>
      <c r="L2" s="4" t="s">
        <v>3220</v>
      </c>
      <c r="M2" s="4" t="s">
        <v>1719</v>
      </c>
      <c r="N2" s="4" t="s">
        <v>1720</v>
      </c>
      <c r="O2" s="4" t="s">
        <v>1721</v>
      </c>
      <c r="P2" s="4" t="s">
        <v>2287</v>
      </c>
      <c r="Q2" s="4" t="s">
        <v>2879</v>
      </c>
      <c r="R2" s="6" t="s">
        <v>3087</v>
      </c>
      <c r="W2" s="10" t="s">
        <v>608</v>
      </c>
      <c r="X2" s="10" t="s">
        <v>607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8054</v>
      </c>
      <c r="D3" s="4">
        <v>174</v>
      </c>
      <c r="E3" s="4">
        <v>493.5</v>
      </c>
      <c r="F3" s="4">
        <v>1947</v>
      </c>
      <c r="G3" s="4">
        <v>750</v>
      </c>
      <c r="H3" s="4">
        <v>306885</v>
      </c>
      <c r="I3" s="4">
        <v>0</v>
      </c>
      <c r="J3" s="8">
        <v>16.884696016771489</v>
      </c>
      <c r="K3" s="11">
        <v>0.36477987421383645</v>
      </c>
      <c r="L3" s="4">
        <v>16071.779874213837</v>
      </c>
      <c r="M3" s="6">
        <v>4.0817610062893079</v>
      </c>
      <c r="N3" s="6">
        <v>1.5723270440251573</v>
      </c>
      <c r="O3" s="4">
        <v>643.36477987421381</v>
      </c>
      <c r="P3" s="6">
        <v>39.634806362379457</v>
      </c>
      <c r="Q3" s="8">
        <v>1.0345911949685536</v>
      </c>
      <c r="R3" s="6">
        <v>3462.2767295597482</v>
      </c>
      <c r="W3" s="10" t="s">
        <v>606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5773</v>
      </c>
      <c r="D4" s="4">
        <v>207</v>
      </c>
      <c r="E4" s="4">
        <v>542.5</v>
      </c>
      <c r="F4" s="4">
        <v>1359</v>
      </c>
      <c r="G4" s="4">
        <v>732</v>
      </c>
      <c r="H4" s="4">
        <v>143037</v>
      </c>
      <c r="I4" s="4">
        <v>10</v>
      </c>
      <c r="J4" s="8">
        <v>84.897058823529406</v>
      </c>
      <c r="K4" s="11">
        <v>3.0441176470588234</v>
      </c>
      <c r="L4" s="4">
        <v>32979.308823529413</v>
      </c>
      <c r="M4" s="6">
        <v>19.985294117647058</v>
      </c>
      <c r="N4" s="6">
        <v>10.764705882352942</v>
      </c>
      <c r="O4" s="4">
        <v>2103.4852941176468</v>
      </c>
      <c r="P4" s="6">
        <v>23.088599897804123</v>
      </c>
      <c r="Q4" s="6">
        <v>7.9779411764705879</v>
      </c>
      <c r="R4" s="6">
        <v>18.088235294117649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1062</v>
      </c>
      <c r="B5" s="4">
        <v>65</v>
      </c>
      <c r="C5" s="4">
        <v>4859</v>
      </c>
      <c r="D5" s="4">
        <v>186</v>
      </c>
      <c r="E5" s="4">
        <v>503</v>
      </c>
      <c r="F5" s="4">
        <v>1200</v>
      </c>
      <c r="G5" s="4">
        <v>561</v>
      </c>
      <c r="H5" s="4">
        <v>144075</v>
      </c>
      <c r="I5" s="4">
        <v>10</v>
      </c>
      <c r="J5" s="8">
        <v>74.753846153846155</v>
      </c>
      <c r="K5" s="11">
        <v>2.8615384615384616</v>
      </c>
      <c r="L5" s="4">
        <v>32254.861538461537</v>
      </c>
      <c r="M5" s="6">
        <v>18.46153846153846</v>
      </c>
      <c r="N5" s="6">
        <v>8.6307692307692303</v>
      </c>
      <c r="O5" s="4">
        <v>2216.5384615384614</v>
      </c>
      <c r="P5" s="6">
        <v>20.885308156866124</v>
      </c>
      <c r="Q5" s="6">
        <v>7.7384615384615385</v>
      </c>
      <c r="R5" s="6">
        <v>12.892307692307693</v>
      </c>
      <c r="W5" s="7" t="s">
        <v>1065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1106</v>
      </c>
      <c r="B6" s="4">
        <v>108</v>
      </c>
      <c r="C6" s="4">
        <v>8071</v>
      </c>
      <c r="D6" s="4">
        <v>295</v>
      </c>
      <c r="E6" s="4">
        <v>781</v>
      </c>
      <c r="F6" s="4">
        <v>1738</v>
      </c>
      <c r="G6" s="4">
        <v>847</v>
      </c>
      <c r="H6" s="4">
        <v>185183</v>
      </c>
      <c r="I6" s="4">
        <v>10</v>
      </c>
      <c r="J6" s="8">
        <v>74.731481481481481</v>
      </c>
      <c r="K6" s="11">
        <v>2.7314814814814814</v>
      </c>
      <c r="L6" s="4">
        <v>26011.25</v>
      </c>
      <c r="M6" s="6">
        <v>16.092592592592592</v>
      </c>
      <c r="N6" s="6">
        <v>7.8425925925925926</v>
      </c>
      <c r="O6" s="4">
        <v>1714.6574074074074</v>
      </c>
      <c r="P6" s="6">
        <v>23.001735202826914</v>
      </c>
      <c r="Q6" s="6">
        <v>7.2314814814814818</v>
      </c>
      <c r="R6" s="6">
        <v>13.777777777777779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1070</v>
      </c>
      <c r="B7" s="4">
        <v>54</v>
      </c>
      <c r="C7" s="4">
        <v>3368</v>
      </c>
      <c r="D7" s="4">
        <v>124</v>
      </c>
      <c r="E7" s="4">
        <v>355</v>
      </c>
      <c r="F7" s="4">
        <v>898</v>
      </c>
      <c r="G7" s="4">
        <v>444</v>
      </c>
      <c r="H7" s="4">
        <v>117961</v>
      </c>
      <c r="I7" s="4">
        <v>5</v>
      </c>
      <c r="J7" s="8">
        <v>62.370370370370374</v>
      </c>
      <c r="K7" s="11">
        <v>2.2962962962962963</v>
      </c>
      <c r="L7" s="4">
        <v>25078.481481481482</v>
      </c>
      <c r="M7" s="6">
        <v>16.62962962962963</v>
      </c>
      <c r="N7" s="6">
        <v>8.2222222222222214</v>
      </c>
      <c r="O7" s="4">
        <v>2184.462962962963</v>
      </c>
      <c r="P7" s="6">
        <v>16.486807649738964</v>
      </c>
      <c r="Q7" s="6">
        <v>6.5740740740740744</v>
      </c>
      <c r="R7" s="6">
        <v>15.611111111111111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1639</v>
      </c>
      <c r="D8" s="4">
        <v>70</v>
      </c>
      <c r="E8" s="4">
        <v>177</v>
      </c>
      <c r="F8" s="4">
        <v>436</v>
      </c>
      <c r="G8" s="4">
        <v>191</v>
      </c>
      <c r="H8" s="4">
        <v>66844</v>
      </c>
      <c r="I8" s="4">
        <v>0</v>
      </c>
      <c r="J8" s="8">
        <v>56.517241379310342</v>
      </c>
      <c r="K8" s="11">
        <v>2.4137931034482758</v>
      </c>
      <c r="L8" s="4">
        <v>23535.241379310344</v>
      </c>
      <c r="M8" s="6">
        <v>15.03448275862069</v>
      </c>
      <c r="N8" s="6">
        <v>6.5862068965517242</v>
      </c>
      <c r="O8" s="4">
        <v>2304.9655172413795</v>
      </c>
      <c r="P8" s="6">
        <v>15.343216958579259</v>
      </c>
      <c r="Q8" s="6">
        <v>6.1034482758620694</v>
      </c>
      <c r="R8" s="6">
        <v>26.896551724137932</v>
      </c>
      <c r="W8" s="7" t="s">
        <v>1340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1374</v>
      </c>
      <c r="B9" s="4">
        <v>29</v>
      </c>
      <c r="C9" s="4">
        <v>1237</v>
      </c>
      <c r="D9" s="4">
        <v>37</v>
      </c>
      <c r="E9" s="4">
        <v>141</v>
      </c>
      <c r="F9" s="4">
        <v>329</v>
      </c>
      <c r="G9" s="4">
        <v>180</v>
      </c>
      <c r="H9" s="4">
        <v>33623</v>
      </c>
      <c r="I9" s="4">
        <v>0</v>
      </c>
      <c r="J9" s="8">
        <v>42.655172413793103</v>
      </c>
      <c r="K9" s="11">
        <v>1.2758620689655173</v>
      </c>
      <c r="L9" s="4">
        <v>18567.620689655174</v>
      </c>
      <c r="M9" s="6">
        <v>11.344827586206897</v>
      </c>
      <c r="N9" s="6">
        <v>6.2068965517241379</v>
      </c>
      <c r="O9" s="4">
        <v>1159.4137931034484</v>
      </c>
      <c r="P9" s="6">
        <v>25.154688344453543</v>
      </c>
      <c r="Q9" s="6">
        <v>4.8620689655172411</v>
      </c>
      <c r="R9" s="6">
        <v>13.517241379310345</v>
      </c>
      <c r="W9" s="7" t="s">
        <v>1062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1012</v>
      </c>
      <c r="B10" s="4">
        <v>248</v>
      </c>
      <c r="C10" s="4">
        <v>22714</v>
      </c>
      <c r="D10" s="4">
        <v>797</v>
      </c>
      <c r="E10" s="4">
        <v>1997</v>
      </c>
      <c r="F10" s="4">
        <v>6282</v>
      </c>
      <c r="G10" s="4">
        <v>2539</v>
      </c>
      <c r="H10" s="4">
        <v>511502</v>
      </c>
      <c r="I10" s="4">
        <v>10</v>
      </c>
      <c r="J10" s="8">
        <v>91.588709677419359</v>
      </c>
      <c r="K10" s="11">
        <v>3.213709677419355</v>
      </c>
      <c r="L10" s="4">
        <v>36936.443548387098</v>
      </c>
      <c r="M10" s="6">
        <v>25.330645161290324</v>
      </c>
      <c r="N10" s="6">
        <v>10.237903225806452</v>
      </c>
      <c r="O10" s="4">
        <v>2062.5080645161293</v>
      </c>
      <c r="P10" s="6">
        <v>27.165595074416956</v>
      </c>
      <c r="Q10" s="6">
        <v>8.05241935483871</v>
      </c>
      <c r="R10" s="6">
        <v>11.875</v>
      </c>
      <c r="W10" s="7" t="s">
        <v>583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23</v>
      </c>
      <c r="C11" s="4">
        <v>890</v>
      </c>
      <c r="D11" s="4">
        <v>29</v>
      </c>
      <c r="E11" s="4">
        <v>85</v>
      </c>
      <c r="F11" s="4">
        <v>211</v>
      </c>
      <c r="G11" s="4">
        <v>134</v>
      </c>
      <c r="H11" s="4">
        <v>26355</v>
      </c>
      <c r="I11" s="4">
        <v>0</v>
      </c>
      <c r="J11" s="8">
        <v>38.695652173913047</v>
      </c>
      <c r="K11" s="11">
        <v>1.2608695652173914</v>
      </c>
      <c r="L11" s="4">
        <v>19547.130434782608</v>
      </c>
      <c r="M11" s="6">
        <v>9.1739130434782616</v>
      </c>
      <c r="N11" s="6">
        <v>5.8260869565217392</v>
      </c>
      <c r="O11" s="4">
        <v>1145.8695652173913</v>
      </c>
      <c r="P11" s="6">
        <v>30.076071650131201</v>
      </c>
      <c r="Q11" s="8">
        <v>3.6956521739130435</v>
      </c>
      <c r="R11" s="6">
        <v>10.173913043478262</v>
      </c>
      <c r="W11" s="7" t="s">
        <v>1106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2860</v>
      </c>
      <c r="B12" s="4">
        <v>10</v>
      </c>
      <c r="C12" s="4">
        <v>389</v>
      </c>
      <c r="D12" s="4">
        <v>14</v>
      </c>
      <c r="E12" s="4">
        <v>39</v>
      </c>
      <c r="F12" s="4">
        <v>103</v>
      </c>
      <c r="G12" s="4">
        <v>59</v>
      </c>
      <c r="H12" s="4">
        <v>17284</v>
      </c>
      <c r="I12" s="4">
        <v>0</v>
      </c>
      <c r="J12" s="8">
        <v>38.9</v>
      </c>
      <c r="K12" s="11">
        <v>1.4</v>
      </c>
      <c r="L12" s="4">
        <v>22788.9</v>
      </c>
      <c r="M12" s="6">
        <v>10.3</v>
      </c>
      <c r="N12" s="6">
        <v>5.9</v>
      </c>
      <c r="O12" s="4">
        <v>1728.4</v>
      </c>
      <c r="P12" s="6">
        <v>15.292326912467752</v>
      </c>
      <c r="Q12" s="8">
        <v>3.9</v>
      </c>
      <c r="R12" s="6">
        <v>21.8</v>
      </c>
      <c r="W12" s="7" t="s">
        <v>1070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3090</v>
      </c>
      <c r="B13" s="4">
        <v>14</v>
      </c>
      <c r="C13" s="4">
        <v>546</v>
      </c>
      <c r="D13" s="4">
        <v>18</v>
      </c>
      <c r="E13" s="4">
        <v>50.5</v>
      </c>
      <c r="F13" s="4">
        <v>166</v>
      </c>
      <c r="G13" s="4">
        <v>63</v>
      </c>
      <c r="H13" s="4">
        <v>19149</v>
      </c>
      <c r="I13" s="4">
        <v>0</v>
      </c>
      <c r="J13" s="8">
        <v>39</v>
      </c>
      <c r="K13" s="11">
        <v>1.2857142857142858</v>
      </c>
      <c r="L13" s="4">
        <v>19498.928571428572</v>
      </c>
      <c r="M13" s="6">
        <v>11.857142857142858</v>
      </c>
      <c r="N13" s="6">
        <v>4.5</v>
      </c>
      <c r="O13" s="4">
        <v>1367.7857142857142</v>
      </c>
      <c r="P13" s="6">
        <v>21.144154358280748</v>
      </c>
      <c r="Q13" s="8">
        <v>3.6071428571428572</v>
      </c>
      <c r="R13" s="6">
        <v>13.142857142857142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3805</v>
      </c>
      <c r="B14" s="4">
        <v>15</v>
      </c>
      <c r="C14" s="4">
        <v>663</v>
      </c>
      <c r="D14" s="4">
        <v>31</v>
      </c>
      <c r="E14" s="4">
        <v>112.5</v>
      </c>
      <c r="F14" s="4">
        <v>221</v>
      </c>
      <c r="G14" s="4">
        <v>143</v>
      </c>
      <c r="H14" s="4">
        <v>22047</v>
      </c>
      <c r="I14" s="4">
        <v>0</v>
      </c>
      <c r="J14" s="8">
        <v>44.2</v>
      </c>
      <c r="K14" s="11">
        <v>2.0666666666666669</v>
      </c>
      <c r="L14" s="4">
        <v>22275.733333333334</v>
      </c>
      <c r="M14" s="6">
        <v>14.733333333333333</v>
      </c>
      <c r="N14" s="6">
        <v>9.5333333333333332</v>
      </c>
      <c r="O14" s="4">
        <v>1469.8</v>
      </c>
      <c r="P14" s="6">
        <v>20.269681271504108</v>
      </c>
      <c r="Q14" s="8">
        <v>7.5</v>
      </c>
      <c r="R14" s="6">
        <v>15.733333333333333</v>
      </c>
      <c r="W14" s="7" t="s">
        <v>1374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4047</v>
      </c>
      <c r="B15" s="4">
        <v>8</v>
      </c>
      <c r="C15" s="4">
        <v>512</v>
      </c>
      <c r="D15" s="4">
        <v>14</v>
      </c>
      <c r="E15" s="4">
        <v>39</v>
      </c>
      <c r="F15" s="4">
        <v>116</v>
      </c>
      <c r="G15" s="4">
        <v>30</v>
      </c>
      <c r="H15" s="4">
        <v>7469</v>
      </c>
      <c r="I15" s="4">
        <v>0</v>
      </c>
      <c r="J15" s="8">
        <v>64</v>
      </c>
      <c r="K15" s="11">
        <v>1.75</v>
      </c>
      <c r="L15" s="4">
        <v>31554.875</v>
      </c>
      <c r="M15" s="6">
        <v>14.5</v>
      </c>
      <c r="N15" s="6">
        <v>3.75</v>
      </c>
      <c r="O15" s="4">
        <v>933.625</v>
      </c>
      <c r="P15" s="6">
        <v>35.747337489549075</v>
      </c>
      <c r="Q15" s="8">
        <v>4.875</v>
      </c>
      <c r="R15" s="6">
        <v>14</v>
      </c>
      <c r="W15" s="7" t="s">
        <v>1012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1148</v>
      </c>
      <c r="C16" s="4">
        <v>58715</v>
      </c>
      <c r="D16" s="4">
        <v>1996</v>
      </c>
      <c r="E16" s="4">
        <v>5316</v>
      </c>
      <c r="F16" s="4">
        <v>15006</v>
      </c>
      <c r="G16" s="4">
        <v>6673</v>
      </c>
      <c r="H16" s="4">
        <v>1601414</v>
      </c>
      <c r="I16" s="4">
        <v>45</v>
      </c>
      <c r="J16" s="8">
        <v>51.14547038327526</v>
      </c>
      <c r="K16" s="4">
        <v>1.7386759581881532</v>
      </c>
      <c r="L16" s="4">
        <v>24466.119337979093</v>
      </c>
      <c r="M16" s="4">
        <v>13.071428571428571</v>
      </c>
      <c r="N16" s="4">
        <v>5.8127177700348431</v>
      </c>
      <c r="O16" s="4">
        <v>1394.9599303135888</v>
      </c>
      <c r="P16" s="4">
        <v>30.35720322510377</v>
      </c>
      <c r="Q16" s="4">
        <v>4.6306620209059233</v>
      </c>
      <c r="R16" s="6">
        <v>1446.8693379790941</v>
      </c>
      <c r="W16" s="7" t="s">
        <v>1085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2263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2366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2878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2118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2389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2118</v>
      </c>
      <c r="E5">
        <v>1</v>
      </c>
      <c r="F5">
        <v>4.5</v>
      </c>
    </row>
    <row r="6" spans="1:6" x14ac:dyDescent="0.25">
      <c r="A6" t="s">
        <v>1056</v>
      </c>
      <c r="B6">
        <v>188</v>
      </c>
      <c r="C6">
        <v>18</v>
      </c>
      <c r="D6" t="s">
        <v>2389</v>
      </c>
      <c r="E6">
        <v>5</v>
      </c>
      <c r="F6">
        <v>10</v>
      </c>
    </row>
    <row r="7" spans="1:6" x14ac:dyDescent="0.25">
      <c r="A7" t="s">
        <v>1550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695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1066</v>
      </c>
      <c r="B9">
        <v>178</v>
      </c>
      <c r="C9">
        <v>18</v>
      </c>
      <c r="D9" t="s">
        <v>2389</v>
      </c>
      <c r="E9">
        <v>5</v>
      </c>
      <c r="F9">
        <v>10</v>
      </c>
    </row>
    <row r="10" spans="1:6" x14ac:dyDescent="0.25">
      <c r="A10" t="s">
        <v>929</v>
      </c>
      <c r="B10">
        <v>170</v>
      </c>
      <c r="C10">
        <v>10</v>
      </c>
      <c r="D10" t="s">
        <v>2118</v>
      </c>
      <c r="E10">
        <v>4</v>
      </c>
      <c r="F10">
        <v>10</v>
      </c>
    </row>
    <row r="11" spans="1:6" x14ac:dyDescent="0.25">
      <c r="A11" t="s">
        <v>1335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1012</v>
      </c>
      <c r="H2" s="1" t="s">
        <v>2</v>
      </c>
      <c r="I2" t="s">
        <v>2366</v>
      </c>
      <c r="P2" s="1" t="s">
        <v>2</v>
      </c>
      <c r="Q2" t="s">
        <v>1340</v>
      </c>
    </row>
    <row r="4" spans="1:20" x14ac:dyDescent="0.25">
      <c r="A4" s="1" t="s">
        <v>608</v>
      </c>
      <c r="B4" s="1" t="s">
        <v>607</v>
      </c>
      <c r="H4" s="1" t="s">
        <v>608</v>
      </c>
      <c r="I4" s="1" t="s">
        <v>607</v>
      </c>
      <c r="P4" s="1" t="s">
        <v>608</v>
      </c>
      <c r="Q4" s="1" t="s">
        <v>607</v>
      </c>
    </row>
    <row r="5" spans="1:20" x14ac:dyDescent="0.25">
      <c r="A5" s="1" t="s">
        <v>606</v>
      </c>
      <c r="B5" t="s">
        <v>1725</v>
      </c>
      <c r="C5" t="s">
        <v>1723</v>
      </c>
      <c r="D5" t="s">
        <v>1724</v>
      </c>
      <c r="E5" t="s">
        <v>2118</v>
      </c>
      <c r="F5" t="s">
        <v>301</v>
      </c>
      <c r="H5" s="1" t="s">
        <v>606</v>
      </c>
      <c r="I5" t="s">
        <v>1725</v>
      </c>
      <c r="J5" t="s">
        <v>1723</v>
      </c>
      <c r="K5" t="s">
        <v>1724</v>
      </c>
      <c r="L5" t="s">
        <v>2118</v>
      </c>
      <c r="M5" t="s">
        <v>301</v>
      </c>
      <c r="P5" s="1" t="s">
        <v>606</v>
      </c>
      <c r="Q5" t="s">
        <v>1725</v>
      </c>
      <c r="R5" t="s">
        <v>1723</v>
      </c>
      <c r="S5" t="s">
        <v>1724</v>
      </c>
      <c r="T5" t="s">
        <v>301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192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2288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606</v>
      </c>
      <c r="I32" s="14" t="s">
        <v>1725</v>
      </c>
      <c r="J32" s="14" t="s">
        <v>1723</v>
      </c>
      <c r="K32" s="14" t="s">
        <v>1724</v>
      </c>
      <c r="L32" s="14" t="s">
        <v>2118</v>
      </c>
      <c r="M32" s="14" t="s">
        <v>301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1012</v>
      </c>
    </row>
    <row r="2" spans="1:19" x14ac:dyDescent="0.25">
      <c r="A2" s="1" t="s">
        <v>606</v>
      </c>
      <c r="B2" t="s">
        <v>608</v>
      </c>
      <c r="C2" t="s">
        <v>1722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606</v>
      </c>
      <c r="G3" t="s">
        <v>608</v>
      </c>
      <c r="J3" t="s">
        <v>2145</v>
      </c>
      <c r="K3" t="s">
        <v>2148</v>
      </c>
      <c r="L3" t="s">
        <v>2147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2146</v>
      </c>
      <c r="K24">
        <f>SUM(K4:K23)</f>
        <v>239</v>
      </c>
      <c r="L24">
        <f>SUM(L4:L23)</f>
        <v>784</v>
      </c>
    </row>
    <row r="25" spans="1:19" x14ac:dyDescent="0.25">
      <c r="A25" t="s">
        <v>1726</v>
      </c>
      <c r="B25" t="s">
        <v>3465</v>
      </c>
    </row>
    <row r="26" spans="1:19" x14ac:dyDescent="0.25">
      <c r="A26" s="2" t="s">
        <v>51</v>
      </c>
      <c r="B26">
        <v>352</v>
      </c>
      <c r="J26" s="2" t="s">
        <v>2144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606</v>
      </c>
      <c r="G28" t="s">
        <v>608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2146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794</v>
      </c>
      <c r="C1" t="s">
        <v>790</v>
      </c>
      <c r="G1" t="s">
        <v>2710</v>
      </c>
      <c r="H1" t="s">
        <v>756</v>
      </c>
      <c r="I1" t="s">
        <v>2704</v>
      </c>
      <c r="J1" t="s">
        <v>2705</v>
      </c>
      <c r="K1" t="s">
        <v>2706</v>
      </c>
    </row>
    <row r="2" spans="1:11" x14ac:dyDescent="0.25">
      <c r="A2" t="s">
        <v>791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796</v>
      </c>
      <c r="B3">
        <v>375</v>
      </c>
      <c r="C3">
        <v>500</v>
      </c>
      <c r="K3" s="5"/>
    </row>
    <row r="4" spans="1:11" x14ac:dyDescent="0.25">
      <c r="A4" t="s">
        <v>792</v>
      </c>
      <c r="B4">
        <v>1</v>
      </c>
      <c r="C4">
        <v>13</v>
      </c>
      <c r="G4" t="s">
        <v>2707</v>
      </c>
      <c r="H4">
        <f>I2+J2*K2</f>
        <v>1185</v>
      </c>
    </row>
    <row r="5" spans="1:11" x14ac:dyDescent="0.25">
      <c r="A5" t="s">
        <v>793</v>
      </c>
      <c r="B5">
        <f>B2/B3</f>
        <v>0.32</v>
      </c>
      <c r="C5">
        <f>C4*C2/C3</f>
        <v>0.20799999999999999</v>
      </c>
      <c r="G5" t="s">
        <v>2708</v>
      </c>
      <c r="H5">
        <f>H4*3/5</f>
        <v>711</v>
      </c>
    </row>
    <row r="6" spans="1:11" x14ac:dyDescent="0.25">
      <c r="A6" t="s">
        <v>795</v>
      </c>
      <c r="B6">
        <f>B5*375</f>
        <v>120</v>
      </c>
      <c r="C6">
        <f>C5*375</f>
        <v>78</v>
      </c>
      <c r="G6" t="s">
        <v>2709</v>
      </c>
      <c r="H6">
        <f>H5/10</f>
        <v>71.099999999999994</v>
      </c>
    </row>
    <row r="10" spans="1:11" x14ac:dyDescent="0.25">
      <c r="G10" t="s">
        <v>2710</v>
      </c>
      <c r="H10" t="s">
        <v>756</v>
      </c>
      <c r="I10" t="s">
        <v>2704</v>
      </c>
      <c r="J10" t="s">
        <v>2705</v>
      </c>
      <c r="K10" t="s">
        <v>2706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2707</v>
      </c>
      <c r="H13">
        <f>I11+J11*K11</f>
        <v>2500</v>
      </c>
    </row>
    <row r="14" spans="1:11" x14ac:dyDescent="0.25">
      <c r="G14" t="s">
        <v>2708</v>
      </c>
      <c r="H14">
        <f>H13*3/5</f>
        <v>1500</v>
      </c>
    </row>
    <row r="15" spans="1:11" x14ac:dyDescent="0.25">
      <c r="G15" t="s">
        <v>2709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1767</v>
      </c>
    </row>
    <row r="3" spans="1:7" x14ac:dyDescent="0.25">
      <c r="G3" t="s">
        <v>1809</v>
      </c>
    </row>
    <row r="4" spans="1:7" x14ac:dyDescent="0.25">
      <c r="G4" t="s">
        <v>1804</v>
      </c>
    </row>
    <row r="5" spans="1:7" x14ac:dyDescent="0.25">
      <c r="A5" t="s">
        <v>1784</v>
      </c>
      <c r="B5" t="s">
        <v>1801</v>
      </c>
      <c r="G5" t="s">
        <v>1805</v>
      </c>
    </row>
    <row r="6" spans="1:7" x14ac:dyDescent="0.25">
      <c r="A6" t="s">
        <v>469</v>
      </c>
      <c r="B6" t="s">
        <v>1800</v>
      </c>
      <c r="G6" t="s">
        <v>1806</v>
      </c>
    </row>
    <row r="7" spans="1:7" x14ac:dyDescent="0.25">
      <c r="A7" t="s">
        <v>1553</v>
      </c>
      <c r="B7" t="s">
        <v>2149</v>
      </c>
      <c r="D7" t="s">
        <v>1802</v>
      </c>
      <c r="E7" t="s">
        <v>1803</v>
      </c>
      <c r="G7" t="s">
        <v>1807</v>
      </c>
    </row>
    <row r="8" spans="1:7" x14ac:dyDescent="0.25">
      <c r="A8" t="s">
        <v>250</v>
      </c>
      <c r="B8" t="s">
        <v>250</v>
      </c>
      <c r="D8" t="s">
        <v>977</v>
      </c>
      <c r="G8" t="s">
        <v>1808</v>
      </c>
    </row>
    <row r="9" spans="1:7" x14ac:dyDescent="0.25">
      <c r="A9" t="s">
        <v>1539</v>
      </c>
      <c r="B9" t="s">
        <v>1540</v>
      </c>
      <c r="G9" t="s">
        <v>1810</v>
      </c>
    </row>
    <row r="10" spans="1:7" x14ac:dyDescent="0.25">
      <c r="A10" t="s">
        <v>1370</v>
      </c>
      <c r="B10" t="s">
        <v>2150</v>
      </c>
      <c r="G10" t="s">
        <v>1811</v>
      </c>
    </row>
    <row r="11" spans="1:7" x14ac:dyDescent="0.25">
      <c r="A11" t="s">
        <v>1798</v>
      </c>
      <c r="B11" t="s">
        <v>1797</v>
      </c>
      <c r="G11" t="s">
        <v>1812</v>
      </c>
    </row>
    <row r="12" spans="1:7" x14ac:dyDescent="0.25">
      <c r="A12" t="s">
        <v>1947</v>
      </c>
      <c r="B12" t="s">
        <v>2143</v>
      </c>
      <c r="G12" t="s">
        <v>1813</v>
      </c>
    </row>
    <row r="13" spans="1:7" x14ac:dyDescent="0.25">
      <c r="A13" t="s">
        <v>1573</v>
      </c>
      <c r="B13" t="s">
        <v>2169</v>
      </c>
      <c r="G13" t="s">
        <v>1814</v>
      </c>
    </row>
    <row r="14" spans="1:7" x14ac:dyDescent="0.25">
      <c r="A14" t="s">
        <v>1550</v>
      </c>
      <c r="B14" t="s">
        <v>1796</v>
      </c>
      <c r="G14" t="s">
        <v>1815</v>
      </c>
    </row>
    <row r="15" spans="1:7" x14ac:dyDescent="0.25">
      <c r="A15" t="s">
        <v>1922</v>
      </c>
      <c r="B15" t="s">
        <v>1923</v>
      </c>
      <c r="G15" t="s">
        <v>1816</v>
      </c>
    </row>
    <row r="16" spans="1:7" x14ac:dyDescent="0.25">
      <c r="A16" t="s">
        <v>2170</v>
      </c>
      <c r="B16" t="s">
        <v>1389</v>
      </c>
      <c r="G16" t="s">
        <v>1817</v>
      </c>
    </row>
    <row r="17" spans="1:7" x14ac:dyDescent="0.25">
      <c r="A17" t="s">
        <v>1587</v>
      </c>
      <c r="B17" t="s">
        <v>1799</v>
      </c>
      <c r="G17" t="s">
        <v>1818</v>
      </c>
    </row>
    <row r="18" spans="1:7" x14ac:dyDescent="0.25">
      <c r="A18" t="s">
        <v>330</v>
      </c>
      <c r="B18" t="s">
        <v>2095</v>
      </c>
      <c r="G18" t="s">
        <v>1819</v>
      </c>
    </row>
    <row r="19" spans="1:7" x14ac:dyDescent="0.25">
      <c r="A19" t="s">
        <v>1135</v>
      </c>
      <c r="B19" t="s">
        <v>1945</v>
      </c>
      <c r="G19" t="s">
        <v>1820</v>
      </c>
    </row>
    <row r="20" spans="1:7" x14ac:dyDescent="0.25">
      <c r="A20" t="s">
        <v>1795</v>
      </c>
      <c r="B20" t="s">
        <v>2151</v>
      </c>
      <c r="G20" t="s">
        <v>1821</v>
      </c>
    </row>
    <row r="21" spans="1:7" x14ac:dyDescent="0.25">
      <c r="A21" t="s">
        <v>1649</v>
      </c>
      <c r="B21" t="s">
        <v>1650</v>
      </c>
      <c r="D21" t="s">
        <v>3215</v>
      </c>
      <c r="G21" t="s">
        <v>1822</v>
      </c>
    </row>
    <row r="22" spans="1:7" x14ac:dyDescent="0.25">
      <c r="A22" t="s">
        <v>1180</v>
      </c>
      <c r="D22" t="s">
        <v>3216</v>
      </c>
      <c r="G22" t="s">
        <v>1823</v>
      </c>
    </row>
    <row r="23" spans="1:7" x14ac:dyDescent="0.25">
      <c r="A23" t="s">
        <v>1533</v>
      </c>
      <c r="D23" t="s">
        <v>3217</v>
      </c>
      <c r="G23" t="s">
        <v>1824</v>
      </c>
    </row>
    <row r="24" spans="1:7" x14ac:dyDescent="0.25">
      <c r="A24" t="s">
        <v>1643</v>
      </c>
      <c r="B24" t="s">
        <v>1644</v>
      </c>
      <c r="D24" t="s">
        <v>3218</v>
      </c>
      <c r="G24" t="s">
        <v>1825</v>
      </c>
    </row>
    <row r="25" spans="1:7" x14ac:dyDescent="0.25">
      <c r="A25" t="s">
        <v>77</v>
      </c>
      <c r="D25" t="s">
        <v>597</v>
      </c>
      <c r="G25" t="s">
        <v>1826</v>
      </c>
    </row>
    <row r="26" spans="1:7" x14ac:dyDescent="0.25">
      <c r="A26" t="s">
        <v>1355</v>
      </c>
      <c r="D26" t="s">
        <v>2193</v>
      </c>
      <c r="G26" t="s">
        <v>1827</v>
      </c>
    </row>
    <row r="27" spans="1:7" x14ac:dyDescent="0.25">
      <c r="A27" t="s">
        <v>253</v>
      </c>
      <c r="D27" t="s">
        <v>452</v>
      </c>
      <c r="G27" t="s">
        <v>1828</v>
      </c>
    </row>
    <row r="28" spans="1:7" x14ac:dyDescent="0.25">
      <c r="A28" t="s">
        <v>322</v>
      </c>
      <c r="G28" t="s">
        <v>1829</v>
      </c>
    </row>
    <row r="29" spans="1:7" x14ac:dyDescent="0.25">
      <c r="A29" t="s">
        <v>1408</v>
      </c>
      <c r="G29" t="s">
        <v>1830</v>
      </c>
    </row>
    <row r="30" spans="1:7" x14ac:dyDescent="0.25">
      <c r="A30" t="s">
        <v>1477</v>
      </c>
      <c r="G30" t="s">
        <v>1831</v>
      </c>
    </row>
    <row r="31" spans="1:7" x14ac:dyDescent="0.25">
      <c r="A31" t="s">
        <v>61</v>
      </c>
      <c r="G31" t="s">
        <v>1832</v>
      </c>
    </row>
    <row r="32" spans="1:7" x14ac:dyDescent="0.25">
      <c r="A32" t="s">
        <v>1483</v>
      </c>
      <c r="G32" t="s">
        <v>1833</v>
      </c>
    </row>
    <row r="33" spans="1:7" x14ac:dyDescent="0.25">
      <c r="A33" t="s">
        <v>1432</v>
      </c>
      <c r="G33" t="s">
        <v>1834</v>
      </c>
    </row>
    <row r="34" spans="1:7" x14ac:dyDescent="0.25">
      <c r="A34" t="s">
        <v>1529</v>
      </c>
      <c r="G34" t="s">
        <v>1835</v>
      </c>
    </row>
    <row r="35" spans="1:7" x14ac:dyDescent="0.25">
      <c r="A35" t="s">
        <v>1946</v>
      </c>
      <c r="G35" t="s">
        <v>1836</v>
      </c>
    </row>
    <row r="36" spans="1:7" x14ac:dyDescent="0.25">
      <c r="A36" t="s">
        <v>1596</v>
      </c>
      <c r="G36" t="s">
        <v>1837</v>
      </c>
    </row>
    <row r="37" spans="1:7" x14ac:dyDescent="0.25">
      <c r="A37" t="s">
        <v>466</v>
      </c>
      <c r="B37" t="s">
        <v>2231</v>
      </c>
      <c r="G37" t="s">
        <v>1838</v>
      </c>
    </row>
    <row r="38" spans="1:7" x14ac:dyDescent="0.25">
      <c r="A38" t="s">
        <v>1532</v>
      </c>
      <c r="B38" t="s">
        <v>2232</v>
      </c>
      <c r="G38" t="s">
        <v>1839</v>
      </c>
    </row>
    <row r="39" spans="1:7" x14ac:dyDescent="0.25">
      <c r="G39" t="s">
        <v>1840</v>
      </c>
    </row>
    <row r="40" spans="1:7" x14ac:dyDescent="0.25">
      <c r="G40" t="s">
        <v>1841</v>
      </c>
    </row>
    <row r="41" spans="1:7" x14ac:dyDescent="0.25">
      <c r="G41" t="s">
        <v>1842</v>
      </c>
    </row>
    <row r="42" spans="1:7" x14ac:dyDescent="0.25">
      <c r="G42" t="s">
        <v>1843</v>
      </c>
    </row>
    <row r="43" spans="1:7" x14ac:dyDescent="0.25">
      <c r="G43" t="s">
        <v>1844</v>
      </c>
    </row>
    <row r="44" spans="1:7" x14ac:dyDescent="0.25">
      <c r="G44" t="s">
        <v>1845</v>
      </c>
    </row>
    <row r="45" spans="1:7" x14ac:dyDescent="0.25">
      <c r="G45" t="s">
        <v>1846</v>
      </c>
    </row>
    <row r="46" spans="1:7" x14ac:dyDescent="0.25">
      <c r="G46" t="s">
        <v>1847</v>
      </c>
    </row>
    <row r="47" spans="1:7" x14ac:dyDescent="0.25">
      <c r="G47" t="s">
        <v>1848</v>
      </c>
    </row>
    <row r="48" spans="1:7" x14ac:dyDescent="0.25">
      <c r="G48" t="s">
        <v>1849</v>
      </c>
    </row>
    <row r="49" spans="7:7" x14ac:dyDescent="0.25">
      <c r="G49" t="s">
        <v>1850</v>
      </c>
    </row>
    <row r="50" spans="7:7" x14ac:dyDescent="0.25">
      <c r="G50" t="s">
        <v>1851</v>
      </c>
    </row>
    <row r="51" spans="7:7" x14ac:dyDescent="0.25">
      <c r="G51" t="s">
        <v>1852</v>
      </c>
    </row>
    <row r="52" spans="7:7" x14ac:dyDescent="0.25">
      <c r="G52" t="s">
        <v>1853</v>
      </c>
    </row>
    <row r="53" spans="7:7" x14ac:dyDescent="0.25">
      <c r="G53" t="s">
        <v>1854</v>
      </c>
    </row>
    <row r="54" spans="7:7" x14ac:dyDescent="0.25">
      <c r="G54" t="s">
        <v>1855</v>
      </c>
    </row>
    <row r="55" spans="7:7" x14ac:dyDescent="0.25">
      <c r="G55" t="s">
        <v>1856</v>
      </c>
    </row>
    <row r="56" spans="7:7" x14ac:dyDescent="0.25">
      <c r="G56" t="s">
        <v>1857</v>
      </c>
    </row>
    <row r="57" spans="7:7" x14ac:dyDescent="0.25">
      <c r="G57" t="s">
        <v>1858</v>
      </c>
    </row>
    <row r="58" spans="7:7" x14ac:dyDescent="0.25">
      <c r="G58" t="s">
        <v>1859</v>
      </c>
    </row>
    <row r="59" spans="7:7" x14ac:dyDescent="0.25">
      <c r="G59" t="s">
        <v>1860</v>
      </c>
    </row>
    <row r="60" spans="7:7" x14ac:dyDescent="0.25">
      <c r="G60" t="s">
        <v>1861</v>
      </c>
    </row>
    <row r="61" spans="7:7" x14ac:dyDescent="0.25">
      <c r="G61" t="s">
        <v>1862</v>
      </c>
    </row>
    <row r="62" spans="7:7" x14ac:dyDescent="0.25">
      <c r="G62" t="s">
        <v>1863</v>
      </c>
    </row>
    <row r="63" spans="7:7" x14ac:dyDescent="0.25">
      <c r="G63" t="s">
        <v>1864</v>
      </c>
    </row>
    <row r="64" spans="7:7" x14ac:dyDescent="0.25">
      <c r="G64" t="s">
        <v>1865</v>
      </c>
    </row>
    <row r="65" spans="7:7" x14ac:dyDescent="0.25">
      <c r="G65" t="s">
        <v>1866</v>
      </c>
    </row>
    <row r="66" spans="7:7" x14ac:dyDescent="0.25">
      <c r="G66" t="s">
        <v>1867</v>
      </c>
    </row>
    <row r="67" spans="7:7" x14ac:dyDescent="0.25">
      <c r="G67" t="s">
        <v>1868</v>
      </c>
    </row>
    <row r="68" spans="7:7" x14ac:dyDescent="0.25">
      <c r="G68" t="s">
        <v>1869</v>
      </c>
    </row>
    <row r="69" spans="7:7" x14ac:dyDescent="0.25">
      <c r="G69" t="s">
        <v>1870</v>
      </c>
    </row>
    <row r="70" spans="7:7" x14ac:dyDescent="0.25">
      <c r="G70" t="s">
        <v>1871</v>
      </c>
    </row>
    <row r="71" spans="7:7" x14ac:dyDescent="0.25">
      <c r="G71" t="s">
        <v>1872</v>
      </c>
    </row>
    <row r="72" spans="7:7" x14ac:dyDescent="0.25">
      <c r="G72" t="s">
        <v>1873</v>
      </c>
    </row>
    <row r="73" spans="7:7" x14ac:dyDescent="0.25">
      <c r="G73" t="s">
        <v>1874</v>
      </c>
    </row>
    <row r="74" spans="7:7" x14ac:dyDescent="0.25">
      <c r="G74" t="s">
        <v>1875</v>
      </c>
    </row>
    <row r="75" spans="7:7" x14ac:dyDescent="0.25">
      <c r="G75" t="s">
        <v>1876</v>
      </c>
    </row>
    <row r="76" spans="7:7" x14ac:dyDescent="0.25">
      <c r="G76" t="s">
        <v>1877</v>
      </c>
    </row>
    <row r="77" spans="7:7" x14ac:dyDescent="0.25">
      <c r="G77" t="s">
        <v>1878</v>
      </c>
    </row>
    <row r="78" spans="7:7" x14ac:dyDescent="0.25">
      <c r="G78" t="s">
        <v>1879</v>
      </c>
    </row>
    <row r="79" spans="7:7" x14ac:dyDescent="0.25">
      <c r="G79" t="s">
        <v>1880</v>
      </c>
    </row>
    <row r="80" spans="7:7" x14ac:dyDescent="0.25">
      <c r="G80" t="s">
        <v>1881</v>
      </c>
    </row>
    <row r="81" spans="7:7" x14ac:dyDescent="0.25">
      <c r="G81" t="s">
        <v>1882</v>
      </c>
    </row>
    <row r="82" spans="7:7" x14ac:dyDescent="0.25">
      <c r="G82" t="s">
        <v>1883</v>
      </c>
    </row>
    <row r="83" spans="7:7" x14ac:dyDescent="0.25">
      <c r="G83" t="s">
        <v>1884</v>
      </c>
    </row>
    <row r="84" spans="7:7" x14ac:dyDescent="0.25">
      <c r="G84" t="s">
        <v>1885</v>
      </c>
    </row>
    <row r="85" spans="7:7" x14ac:dyDescent="0.25">
      <c r="G85" t="s">
        <v>1886</v>
      </c>
    </row>
    <row r="86" spans="7:7" x14ac:dyDescent="0.25">
      <c r="G86" t="s">
        <v>1887</v>
      </c>
    </row>
    <row r="87" spans="7:7" x14ac:dyDescent="0.25">
      <c r="G87" t="s">
        <v>1888</v>
      </c>
    </row>
    <row r="88" spans="7:7" x14ac:dyDescent="0.25">
      <c r="G88" t="s">
        <v>1889</v>
      </c>
    </row>
    <row r="89" spans="7:7" x14ac:dyDescent="0.25">
      <c r="G89" t="s">
        <v>1890</v>
      </c>
    </row>
    <row r="90" spans="7:7" x14ac:dyDescent="0.25">
      <c r="G90" t="s">
        <v>1891</v>
      </c>
    </row>
    <row r="91" spans="7:7" x14ac:dyDescent="0.25">
      <c r="G91" t="s">
        <v>1892</v>
      </c>
    </row>
    <row r="92" spans="7:7" x14ac:dyDescent="0.25">
      <c r="G92" t="s">
        <v>1893</v>
      </c>
    </row>
    <row r="93" spans="7:7" x14ac:dyDescent="0.25">
      <c r="G93" t="s">
        <v>1894</v>
      </c>
    </row>
    <row r="94" spans="7:7" x14ac:dyDescent="0.25">
      <c r="G94" t="s">
        <v>1895</v>
      </c>
    </row>
    <row r="95" spans="7:7" x14ac:dyDescent="0.25">
      <c r="G95" t="s">
        <v>1896</v>
      </c>
    </row>
    <row r="96" spans="7:7" x14ac:dyDescent="0.25">
      <c r="G96" t="s">
        <v>1897</v>
      </c>
    </row>
    <row r="97" spans="7:7" x14ac:dyDescent="0.25">
      <c r="G97" t="s">
        <v>1898</v>
      </c>
    </row>
    <row r="98" spans="7:7" x14ac:dyDescent="0.25">
      <c r="G98" t="s">
        <v>1899</v>
      </c>
    </row>
    <row r="99" spans="7:7" x14ac:dyDescent="0.25">
      <c r="G99" t="s">
        <v>1900</v>
      </c>
    </row>
    <row r="100" spans="7:7" x14ac:dyDescent="0.25">
      <c r="G100" t="s">
        <v>1901</v>
      </c>
    </row>
    <row r="101" spans="7:7" x14ac:dyDescent="0.25">
      <c r="G101" t="s">
        <v>1902</v>
      </c>
    </row>
    <row r="102" spans="7:7" x14ac:dyDescent="0.25">
      <c r="G102" t="s">
        <v>1903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topLeftCell="A440" workbookViewId="0">
      <selection activeCell="Q456" sqref="Q45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8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1708</v>
      </c>
      <c r="T1" t="s">
        <v>15</v>
      </c>
      <c r="U1" t="s">
        <v>16</v>
      </c>
      <c r="V1" t="s">
        <v>11</v>
      </c>
      <c r="W1" t="s">
        <v>1989</v>
      </c>
    </row>
    <row r="2" spans="1:23" x14ac:dyDescent="0.25">
      <c r="A2" t="s">
        <v>1009</v>
      </c>
      <c r="B2" t="s">
        <v>1010</v>
      </c>
      <c r="C2" t="s">
        <v>1012</v>
      </c>
      <c r="D2" t="s">
        <v>3204</v>
      </c>
      <c r="E2" t="s">
        <v>2344</v>
      </c>
      <c r="F2" t="s">
        <v>2118</v>
      </c>
      <c r="G2" t="s">
        <v>1368</v>
      </c>
      <c r="H2" t="s">
        <v>2422</v>
      </c>
      <c r="I2" t="s">
        <v>28</v>
      </c>
      <c r="J2" t="s">
        <v>40</v>
      </c>
      <c r="K2" t="s">
        <v>2346</v>
      </c>
      <c r="L2" t="s">
        <v>807</v>
      </c>
      <c r="M2" t="s">
        <v>1694</v>
      </c>
      <c r="N2" t="s">
        <v>5490</v>
      </c>
      <c r="O2" t="s">
        <v>5491</v>
      </c>
      <c r="P2" t="s">
        <v>19</v>
      </c>
      <c r="Q2" t="s">
        <v>1364</v>
      </c>
      <c r="R2" t="s">
        <v>63</v>
      </c>
      <c r="S2" t="s">
        <v>1693</v>
      </c>
      <c r="T2" t="s">
        <v>4424</v>
      </c>
      <c r="U2" t="s">
        <v>1011</v>
      </c>
    </row>
    <row r="3" spans="1:23" x14ac:dyDescent="0.25">
      <c r="A3" t="s">
        <v>993</v>
      </c>
      <c r="B3" t="s">
        <v>994</v>
      </c>
      <c r="C3" t="s">
        <v>1012</v>
      </c>
      <c r="D3" t="s">
        <v>1569</v>
      </c>
      <c r="E3" t="s">
        <v>125</v>
      </c>
      <c r="F3" t="s">
        <v>2118</v>
      </c>
      <c r="G3" t="s">
        <v>1579</v>
      </c>
      <c r="H3" t="s">
        <v>3508</v>
      </c>
      <c r="I3" t="s">
        <v>17</v>
      </c>
      <c r="J3" t="s">
        <v>127</v>
      </c>
      <c r="K3" t="s">
        <v>2500</v>
      </c>
      <c r="L3" t="s">
        <v>1338</v>
      </c>
      <c r="M3" t="s">
        <v>1694</v>
      </c>
      <c r="N3" t="s">
        <v>5492</v>
      </c>
      <c r="O3" t="s">
        <v>5017</v>
      </c>
      <c r="P3" t="s">
        <v>19</v>
      </c>
      <c r="Q3" t="s">
        <v>1364</v>
      </c>
      <c r="R3" t="s">
        <v>24</v>
      </c>
      <c r="S3" t="s">
        <v>1693</v>
      </c>
      <c r="T3" t="s">
        <v>4890</v>
      </c>
      <c r="U3" t="s">
        <v>995</v>
      </c>
    </row>
    <row r="4" spans="1:23" x14ac:dyDescent="0.25">
      <c r="A4" t="s">
        <v>57</v>
      </c>
      <c r="B4" t="s">
        <v>58</v>
      </c>
      <c r="C4" t="s">
        <v>96</v>
      </c>
      <c r="D4" t="s">
        <v>1657</v>
      </c>
      <c r="E4" t="s">
        <v>2153</v>
      </c>
      <c r="F4" t="s">
        <v>2118</v>
      </c>
      <c r="G4" t="s">
        <v>1579</v>
      </c>
      <c r="H4" t="s">
        <v>1363</v>
      </c>
      <c r="I4" t="s">
        <v>17</v>
      </c>
      <c r="J4" t="s">
        <v>40</v>
      </c>
      <c r="K4" t="s">
        <v>1387</v>
      </c>
      <c r="L4" t="s">
        <v>800</v>
      </c>
      <c r="M4" t="s">
        <v>1694</v>
      </c>
      <c r="N4" t="s">
        <v>5493</v>
      </c>
      <c r="O4" t="s">
        <v>5494</v>
      </c>
      <c r="P4" t="s">
        <v>19</v>
      </c>
      <c r="Q4" t="s">
        <v>1608</v>
      </c>
      <c r="R4" t="s">
        <v>51</v>
      </c>
      <c r="S4" t="s">
        <v>1693</v>
      </c>
      <c r="T4" t="s">
        <v>4891</v>
      </c>
      <c r="U4" t="s">
        <v>59</v>
      </c>
      <c r="W4" s="5">
        <v>0.05</v>
      </c>
    </row>
    <row r="5" spans="1:23" x14ac:dyDescent="0.25">
      <c r="A5" t="s">
        <v>261</v>
      </c>
      <c r="B5" t="s">
        <v>262</v>
      </c>
      <c r="C5" t="s">
        <v>1012</v>
      </c>
      <c r="D5" t="s">
        <v>2975</v>
      </c>
      <c r="E5" t="s">
        <v>2192</v>
      </c>
      <c r="F5" t="s">
        <v>2389</v>
      </c>
      <c r="G5" t="s">
        <v>1579</v>
      </c>
      <c r="H5" t="s">
        <v>1363</v>
      </c>
      <c r="I5" t="s">
        <v>17</v>
      </c>
      <c r="J5" t="s">
        <v>40</v>
      </c>
      <c r="K5" t="s">
        <v>1755</v>
      </c>
      <c r="L5" t="s">
        <v>1072</v>
      </c>
      <c r="M5" t="s">
        <v>1694</v>
      </c>
      <c r="N5" t="s">
        <v>5495</v>
      </c>
      <c r="O5" t="s">
        <v>5496</v>
      </c>
      <c r="P5" t="s">
        <v>19</v>
      </c>
      <c r="Q5" t="s">
        <v>1364</v>
      </c>
      <c r="R5" t="s">
        <v>60</v>
      </c>
      <c r="S5" t="s">
        <v>1693</v>
      </c>
      <c r="T5" t="s">
        <v>4893</v>
      </c>
      <c r="U5" t="s">
        <v>263</v>
      </c>
    </row>
    <row r="6" spans="1:23" x14ac:dyDescent="0.25">
      <c r="A6" t="s">
        <v>47</v>
      </c>
      <c r="B6" t="s">
        <v>48</v>
      </c>
      <c r="C6" t="s">
        <v>96</v>
      </c>
      <c r="D6" t="s">
        <v>2250</v>
      </c>
      <c r="E6" t="s">
        <v>2766</v>
      </c>
      <c r="F6" t="s">
        <v>2118</v>
      </c>
      <c r="G6" t="s">
        <v>1579</v>
      </c>
      <c r="H6" t="s">
        <v>2101</v>
      </c>
      <c r="I6" t="s">
        <v>17</v>
      </c>
      <c r="J6" t="s">
        <v>714</v>
      </c>
      <c r="K6" t="s">
        <v>1372</v>
      </c>
      <c r="L6" t="s">
        <v>1318</v>
      </c>
      <c r="M6" t="s">
        <v>1690</v>
      </c>
      <c r="N6" t="s">
        <v>5497</v>
      </c>
      <c r="O6" t="s">
        <v>5498</v>
      </c>
      <c r="P6" t="s">
        <v>19</v>
      </c>
      <c r="Q6" t="s">
        <v>1608</v>
      </c>
      <c r="R6" t="s">
        <v>63</v>
      </c>
      <c r="S6" t="s">
        <v>1691</v>
      </c>
      <c r="T6" t="s">
        <v>4517</v>
      </c>
      <c r="U6" t="s">
        <v>50</v>
      </c>
    </row>
    <row r="7" spans="1:23" x14ac:dyDescent="0.25">
      <c r="A7" t="s">
        <v>258</v>
      </c>
      <c r="B7" t="s">
        <v>259</v>
      </c>
      <c r="C7" t="s">
        <v>33</v>
      </c>
      <c r="D7" t="s">
        <v>4425</v>
      </c>
      <c r="E7" t="s">
        <v>3336</v>
      </c>
      <c r="F7" t="s">
        <v>2118</v>
      </c>
      <c r="G7" t="s">
        <v>1579</v>
      </c>
      <c r="H7" t="s">
        <v>1363</v>
      </c>
      <c r="I7" t="s">
        <v>17</v>
      </c>
      <c r="J7" t="s">
        <v>712</v>
      </c>
      <c r="K7" t="s">
        <v>2233</v>
      </c>
      <c r="L7" t="s">
        <v>1754</v>
      </c>
      <c r="M7" t="s">
        <v>1690</v>
      </c>
      <c r="N7" t="s">
        <v>5499</v>
      </c>
      <c r="O7" t="s">
        <v>4278</v>
      </c>
      <c r="P7" t="s">
        <v>19</v>
      </c>
      <c r="Q7" t="s">
        <v>1364</v>
      </c>
      <c r="R7" t="s">
        <v>34</v>
      </c>
      <c r="S7" t="s">
        <v>1691</v>
      </c>
      <c r="T7" t="s">
        <v>4516</v>
      </c>
      <c r="U7" t="s">
        <v>260</v>
      </c>
    </row>
    <row r="8" spans="1:23" x14ac:dyDescent="0.25">
      <c r="A8" t="s">
        <v>1183</v>
      </c>
      <c r="B8" t="s">
        <v>1184</v>
      </c>
      <c r="C8" t="s">
        <v>1012</v>
      </c>
      <c r="D8" t="s">
        <v>3838</v>
      </c>
      <c r="E8" t="s">
        <v>2261</v>
      </c>
      <c r="F8" t="s">
        <v>200</v>
      </c>
      <c r="G8" t="s">
        <v>1579</v>
      </c>
      <c r="H8" t="s">
        <v>1315</v>
      </c>
      <c r="I8" t="s">
        <v>20</v>
      </c>
      <c r="J8" t="s">
        <v>712</v>
      </c>
      <c r="K8" t="s">
        <v>1372</v>
      </c>
      <c r="L8" t="s">
        <v>800</v>
      </c>
      <c r="M8" t="s">
        <v>1694</v>
      </c>
      <c r="N8" t="s">
        <v>5500</v>
      </c>
      <c r="O8" t="s">
        <v>5501</v>
      </c>
      <c r="P8" t="s">
        <v>19</v>
      </c>
      <c r="Q8" t="s">
        <v>1577</v>
      </c>
      <c r="R8" t="s">
        <v>36</v>
      </c>
      <c r="S8" t="s">
        <v>1693</v>
      </c>
      <c r="T8" t="s">
        <v>5502</v>
      </c>
      <c r="U8" t="s">
        <v>1185</v>
      </c>
    </row>
    <row r="9" spans="1:23" x14ac:dyDescent="0.25">
      <c r="A9" t="s">
        <v>1038</v>
      </c>
      <c r="B9" t="s">
        <v>1039</v>
      </c>
      <c r="C9" t="s">
        <v>1070</v>
      </c>
      <c r="D9" t="s">
        <v>2200</v>
      </c>
      <c r="E9" t="s">
        <v>2072</v>
      </c>
      <c r="F9" t="s">
        <v>2118</v>
      </c>
      <c r="G9" t="s">
        <v>1579</v>
      </c>
      <c r="H9" t="s">
        <v>1323</v>
      </c>
      <c r="I9" t="s">
        <v>28</v>
      </c>
      <c r="J9" t="s">
        <v>3123</v>
      </c>
      <c r="K9" t="s">
        <v>1653</v>
      </c>
      <c r="L9" t="s">
        <v>2119</v>
      </c>
      <c r="M9" t="s">
        <v>1694</v>
      </c>
      <c r="N9" t="s">
        <v>5503</v>
      </c>
      <c r="O9" t="s">
        <v>5504</v>
      </c>
      <c r="P9" t="s">
        <v>19</v>
      </c>
      <c r="Q9" t="s">
        <v>1364</v>
      </c>
      <c r="R9" t="s">
        <v>30</v>
      </c>
      <c r="S9" t="s">
        <v>1693</v>
      </c>
      <c r="T9" t="s">
        <v>2558</v>
      </c>
      <c r="U9" t="s">
        <v>1040</v>
      </c>
    </row>
    <row r="10" spans="1:23" x14ac:dyDescent="0.25">
      <c r="A10" t="s">
        <v>903</v>
      </c>
      <c r="B10" t="s">
        <v>904</v>
      </c>
      <c r="C10" t="s">
        <v>1012</v>
      </c>
      <c r="D10" t="s">
        <v>1119</v>
      </c>
      <c r="E10" t="s">
        <v>3134</v>
      </c>
      <c r="F10" t="s">
        <v>2118</v>
      </c>
      <c r="G10" t="s">
        <v>1317</v>
      </c>
      <c r="H10" t="s">
        <v>1323</v>
      </c>
      <c r="I10" t="s">
        <v>1100</v>
      </c>
      <c r="J10" t="s">
        <v>40</v>
      </c>
      <c r="K10" t="s">
        <v>2367</v>
      </c>
      <c r="L10" t="s">
        <v>1318</v>
      </c>
      <c r="M10" t="s">
        <v>1694</v>
      </c>
      <c r="N10" t="s">
        <v>5505</v>
      </c>
      <c r="O10" t="s">
        <v>5506</v>
      </c>
      <c r="P10" t="s">
        <v>19</v>
      </c>
      <c r="Q10" t="s">
        <v>1364</v>
      </c>
      <c r="R10" t="s">
        <v>60</v>
      </c>
      <c r="S10" t="s">
        <v>1693</v>
      </c>
      <c r="T10" t="s">
        <v>4894</v>
      </c>
      <c r="U10" t="s">
        <v>905</v>
      </c>
    </row>
    <row r="11" spans="1:23" x14ac:dyDescent="0.25">
      <c r="A11" t="s">
        <v>1279</v>
      </c>
      <c r="B11" t="s">
        <v>1280</v>
      </c>
      <c r="C11" t="s">
        <v>3222</v>
      </c>
      <c r="D11" t="s">
        <v>230</v>
      </c>
      <c r="E11" t="s">
        <v>2192</v>
      </c>
      <c r="F11" t="s">
        <v>2389</v>
      </c>
      <c r="G11" t="s">
        <v>1579</v>
      </c>
      <c r="H11" t="s">
        <v>1769</v>
      </c>
      <c r="I11" t="s">
        <v>1100</v>
      </c>
      <c r="J11" t="s">
        <v>714</v>
      </c>
      <c r="K11" t="s">
        <v>1959</v>
      </c>
      <c r="L11" t="s">
        <v>802</v>
      </c>
      <c r="M11" t="s">
        <v>1694</v>
      </c>
      <c r="N11" t="s">
        <v>5507</v>
      </c>
      <c r="O11" t="s">
        <v>5508</v>
      </c>
      <c r="Q11" t="s">
        <v>1364</v>
      </c>
      <c r="R11" t="s">
        <v>60</v>
      </c>
      <c r="S11" t="s">
        <v>1695</v>
      </c>
      <c r="T11" t="s">
        <v>5509</v>
      </c>
      <c r="U11" t="s">
        <v>1281</v>
      </c>
    </row>
    <row r="12" spans="1:23" x14ac:dyDescent="0.25">
      <c r="A12" t="s">
        <v>855</v>
      </c>
      <c r="B12" t="s">
        <v>856</v>
      </c>
      <c r="C12" t="s">
        <v>1012</v>
      </c>
      <c r="D12" t="s">
        <v>1116</v>
      </c>
      <c r="E12" t="s">
        <v>2426</v>
      </c>
      <c r="F12" t="s">
        <v>2389</v>
      </c>
      <c r="G12" t="s">
        <v>1579</v>
      </c>
      <c r="H12" t="s">
        <v>1323</v>
      </c>
      <c r="I12" t="s">
        <v>28</v>
      </c>
      <c r="J12" t="s">
        <v>712</v>
      </c>
      <c r="K12" t="s">
        <v>1653</v>
      </c>
      <c r="M12" t="s">
        <v>1692</v>
      </c>
      <c r="N12" t="s">
        <v>5510</v>
      </c>
      <c r="O12" t="s">
        <v>4274</v>
      </c>
      <c r="P12" t="s">
        <v>1104</v>
      </c>
      <c r="Q12" t="s">
        <v>1061</v>
      </c>
      <c r="R12" t="s">
        <v>21</v>
      </c>
      <c r="S12" t="s">
        <v>1691</v>
      </c>
      <c r="T12" t="s">
        <v>4275</v>
      </c>
      <c r="U12" t="s">
        <v>857</v>
      </c>
    </row>
    <row r="13" spans="1:23" x14ac:dyDescent="0.25">
      <c r="A13" t="s">
        <v>31</v>
      </c>
      <c r="B13" t="s">
        <v>32</v>
      </c>
      <c r="C13" t="s">
        <v>33</v>
      </c>
      <c r="D13" t="s">
        <v>1904</v>
      </c>
      <c r="E13" t="s">
        <v>1322</v>
      </c>
      <c r="F13" t="s">
        <v>2118</v>
      </c>
      <c r="G13" t="s">
        <v>1579</v>
      </c>
      <c r="H13" t="s">
        <v>1769</v>
      </c>
      <c r="I13" t="s">
        <v>20</v>
      </c>
      <c r="J13" t="s">
        <v>710</v>
      </c>
      <c r="K13" t="s">
        <v>1728</v>
      </c>
      <c r="L13" t="s">
        <v>801</v>
      </c>
      <c r="M13" t="s">
        <v>1694</v>
      </c>
      <c r="N13" t="s">
        <v>5511</v>
      </c>
      <c r="O13" t="s">
        <v>986</v>
      </c>
      <c r="P13" t="s">
        <v>19</v>
      </c>
      <c r="Q13" t="s">
        <v>1364</v>
      </c>
      <c r="R13" t="s">
        <v>34</v>
      </c>
      <c r="S13" t="s">
        <v>1693</v>
      </c>
      <c r="T13" t="s">
        <v>2248</v>
      </c>
      <c r="U13" t="s">
        <v>35</v>
      </c>
    </row>
    <row r="14" spans="1:23" x14ac:dyDescent="0.25">
      <c r="A14" t="s">
        <v>864</v>
      </c>
      <c r="B14" t="s">
        <v>865</v>
      </c>
      <c r="C14" t="s">
        <v>1012</v>
      </c>
      <c r="D14" t="s">
        <v>2882</v>
      </c>
      <c r="E14" t="s">
        <v>2714</v>
      </c>
      <c r="F14" t="s">
        <v>2118</v>
      </c>
      <c r="G14" t="s">
        <v>1579</v>
      </c>
      <c r="H14" t="s">
        <v>2101</v>
      </c>
      <c r="I14" t="s">
        <v>28</v>
      </c>
      <c r="J14" t="s">
        <v>748</v>
      </c>
      <c r="K14" t="s">
        <v>4518</v>
      </c>
      <c r="L14" t="s">
        <v>800</v>
      </c>
      <c r="M14" t="s">
        <v>1690</v>
      </c>
      <c r="N14" t="s">
        <v>5511</v>
      </c>
      <c r="O14" t="s">
        <v>5512</v>
      </c>
      <c r="P14" t="s">
        <v>19</v>
      </c>
      <c r="Q14" t="s">
        <v>1364</v>
      </c>
      <c r="R14" t="s">
        <v>29</v>
      </c>
      <c r="S14" t="s">
        <v>1691</v>
      </c>
      <c r="T14" t="s">
        <v>4426</v>
      </c>
      <c r="U14" t="s">
        <v>866</v>
      </c>
    </row>
    <row r="15" spans="1:23" x14ac:dyDescent="0.25">
      <c r="A15" t="s">
        <v>603</v>
      </c>
      <c r="B15" t="s">
        <v>604</v>
      </c>
      <c r="C15" t="s">
        <v>1012</v>
      </c>
      <c r="D15" t="s">
        <v>3358</v>
      </c>
      <c r="E15" t="s">
        <v>4521</v>
      </c>
      <c r="F15" t="s">
        <v>2118</v>
      </c>
      <c r="G15" t="s">
        <v>1579</v>
      </c>
      <c r="H15" t="s">
        <v>2723</v>
      </c>
      <c r="I15" t="s">
        <v>17</v>
      </c>
      <c r="J15" t="s">
        <v>750</v>
      </c>
      <c r="K15" t="s">
        <v>2856</v>
      </c>
      <c r="L15" t="s">
        <v>2643</v>
      </c>
      <c r="M15" t="s">
        <v>1690</v>
      </c>
      <c r="N15" t="s">
        <v>5513</v>
      </c>
      <c r="O15" t="s">
        <v>5312</v>
      </c>
      <c r="P15" t="s">
        <v>19</v>
      </c>
      <c r="Q15" t="s">
        <v>1364</v>
      </c>
      <c r="R15" t="s">
        <v>30</v>
      </c>
      <c r="S15" t="s">
        <v>1695</v>
      </c>
      <c r="T15" t="s">
        <v>4896</v>
      </c>
      <c r="U15" t="s">
        <v>605</v>
      </c>
      <c r="W15" s="5">
        <v>0.05</v>
      </c>
    </row>
    <row r="16" spans="1:23" x14ac:dyDescent="0.25">
      <c r="A16" t="s">
        <v>328</v>
      </c>
      <c r="B16" t="s">
        <v>328</v>
      </c>
      <c r="C16" t="s">
        <v>1062</v>
      </c>
      <c r="D16" t="s">
        <v>2713</v>
      </c>
      <c r="E16" t="s">
        <v>2174</v>
      </c>
      <c r="F16" t="s">
        <v>2118</v>
      </c>
      <c r="G16" t="s">
        <v>1579</v>
      </c>
      <c r="H16" t="s">
        <v>1769</v>
      </c>
      <c r="I16" t="s">
        <v>17</v>
      </c>
      <c r="J16" t="s">
        <v>718</v>
      </c>
      <c r="K16" t="s">
        <v>1991</v>
      </c>
      <c r="L16" t="s">
        <v>1318</v>
      </c>
      <c r="M16" t="s">
        <v>1694</v>
      </c>
      <c r="N16" t="s">
        <v>5514</v>
      </c>
      <c r="O16" t="s">
        <v>5515</v>
      </c>
      <c r="P16" t="s">
        <v>25</v>
      </c>
      <c r="Q16" t="s">
        <v>1577</v>
      </c>
      <c r="R16" t="s">
        <v>41</v>
      </c>
      <c r="S16" t="s">
        <v>1693</v>
      </c>
      <c r="T16" t="s">
        <v>4276</v>
      </c>
      <c r="U16" t="s">
        <v>329</v>
      </c>
    </row>
    <row r="17" spans="1:22" x14ac:dyDescent="0.25">
      <c r="A17" t="s">
        <v>458</v>
      </c>
      <c r="B17" t="s">
        <v>459</v>
      </c>
      <c r="C17" t="s">
        <v>33</v>
      </c>
      <c r="D17" t="s">
        <v>5222</v>
      </c>
      <c r="E17" t="s">
        <v>2957</v>
      </c>
      <c r="F17" t="s">
        <v>2118</v>
      </c>
      <c r="G17" t="s">
        <v>1579</v>
      </c>
      <c r="H17" t="s">
        <v>2723</v>
      </c>
      <c r="I17" t="s">
        <v>128</v>
      </c>
      <c r="J17" t="s">
        <v>40</v>
      </c>
      <c r="K17" t="s">
        <v>2247</v>
      </c>
      <c r="L17" t="s">
        <v>801</v>
      </c>
      <c r="M17" t="s">
        <v>1694</v>
      </c>
      <c r="N17" t="s">
        <v>5516</v>
      </c>
      <c r="O17" t="s">
        <v>5517</v>
      </c>
      <c r="P17" t="s">
        <v>25</v>
      </c>
      <c r="Q17" t="s">
        <v>1364</v>
      </c>
      <c r="R17" t="s">
        <v>34</v>
      </c>
      <c r="S17" t="s">
        <v>1693</v>
      </c>
      <c r="T17" t="s">
        <v>2761</v>
      </c>
      <c r="U17" t="s">
        <v>460</v>
      </c>
      <c r="V17" t="s">
        <v>1121</v>
      </c>
    </row>
    <row r="18" spans="1:22" x14ac:dyDescent="0.25">
      <c r="A18" t="s">
        <v>1611</v>
      </c>
      <c r="B18" t="s">
        <v>1612</v>
      </c>
      <c r="C18" t="s">
        <v>1070</v>
      </c>
      <c r="D18" t="s">
        <v>1098</v>
      </c>
      <c r="E18" t="s">
        <v>2261</v>
      </c>
      <c r="F18" t="s">
        <v>200</v>
      </c>
      <c r="G18" t="s">
        <v>1317</v>
      </c>
      <c r="H18" t="s">
        <v>1769</v>
      </c>
      <c r="I18" t="s">
        <v>20</v>
      </c>
      <c r="J18" t="s">
        <v>40</v>
      </c>
      <c r="K18" t="s">
        <v>1727</v>
      </c>
      <c r="L18" t="s">
        <v>1729</v>
      </c>
      <c r="M18" t="s">
        <v>1694</v>
      </c>
      <c r="N18" t="s">
        <v>5518</v>
      </c>
      <c r="O18" t="s">
        <v>3405</v>
      </c>
      <c r="Q18" t="s">
        <v>1061</v>
      </c>
      <c r="R18" t="s">
        <v>36</v>
      </c>
      <c r="S18" t="s">
        <v>1693</v>
      </c>
      <c r="T18" t="s">
        <v>4898</v>
      </c>
      <c r="U18" t="s">
        <v>1613</v>
      </c>
    </row>
    <row r="19" spans="1:22" x14ac:dyDescent="0.25">
      <c r="A19" t="s">
        <v>1151</v>
      </c>
      <c r="B19" t="s">
        <v>1152</v>
      </c>
      <c r="C19" t="s">
        <v>1070</v>
      </c>
      <c r="D19" t="s">
        <v>2047</v>
      </c>
      <c r="E19" t="s">
        <v>2426</v>
      </c>
      <c r="F19" t="s">
        <v>2118</v>
      </c>
      <c r="G19" t="s">
        <v>1579</v>
      </c>
      <c r="H19" t="s">
        <v>1316</v>
      </c>
      <c r="I19" t="s">
        <v>28</v>
      </c>
      <c r="J19" t="s">
        <v>127</v>
      </c>
      <c r="K19" t="s">
        <v>1785</v>
      </c>
      <c r="L19" t="s">
        <v>1333</v>
      </c>
      <c r="M19" t="s">
        <v>1694</v>
      </c>
      <c r="N19" t="s">
        <v>5519</v>
      </c>
      <c r="O19" t="s">
        <v>5520</v>
      </c>
      <c r="Q19" t="s">
        <v>1364</v>
      </c>
      <c r="R19" t="s">
        <v>30</v>
      </c>
      <c r="S19" t="s">
        <v>1693</v>
      </c>
      <c r="T19" t="s">
        <v>2559</v>
      </c>
      <c r="U19" t="s">
        <v>1154</v>
      </c>
    </row>
    <row r="20" spans="1:22" x14ac:dyDescent="0.25">
      <c r="A20" t="s">
        <v>1643</v>
      </c>
      <c r="B20" t="s">
        <v>1644</v>
      </c>
      <c r="C20" t="s">
        <v>1012</v>
      </c>
      <c r="D20" t="s">
        <v>2881</v>
      </c>
      <c r="E20" t="s">
        <v>2015</v>
      </c>
      <c r="F20" t="s">
        <v>200</v>
      </c>
      <c r="G20" t="s">
        <v>1579</v>
      </c>
      <c r="H20" t="s">
        <v>1363</v>
      </c>
      <c r="I20" t="s">
        <v>20</v>
      </c>
      <c r="J20" t="s">
        <v>713</v>
      </c>
      <c r="K20" t="s">
        <v>2345</v>
      </c>
      <c r="L20" t="s">
        <v>2393</v>
      </c>
      <c r="M20" t="s">
        <v>1694</v>
      </c>
      <c r="N20" t="s">
        <v>5521</v>
      </c>
      <c r="O20" t="s">
        <v>5522</v>
      </c>
      <c r="P20" t="s">
        <v>19</v>
      </c>
      <c r="Q20" t="s">
        <v>1364</v>
      </c>
      <c r="R20" t="s">
        <v>37</v>
      </c>
      <c r="S20" t="s">
        <v>1691</v>
      </c>
      <c r="T20" t="s">
        <v>4897</v>
      </c>
      <c r="U20" t="s">
        <v>1645</v>
      </c>
    </row>
    <row r="21" spans="1:22" x14ac:dyDescent="0.25">
      <c r="A21" t="s">
        <v>77</v>
      </c>
      <c r="B21" t="s">
        <v>78</v>
      </c>
      <c r="C21" t="s">
        <v>1012</v>
      </c>
      <c r="D21" t="s">
        <v>2270</v>
      </c>
      <c r="E21" t="s">
        <v>2153</v>
      </c>
      <c r="F21" t="s">
        <v>2118</v>
      </c>
      <c r="G21" t="s">
        <v>1579</v>
      </c>
      <c r="H21" t="s">
        <v>2422</v>
      </c>
      <c r="I21" t="s">
        <v>20</v>
      </c>
      <c r="J21" t="s">
        <v>752</v>
      </c>
      <c r="K21" t="s">
        <v>3406</v>
      </c>
      <c r="L21" t="s">
        <v>1324</v>
      </c>
      <c r="M21" t="s">
        <v>1694</v>
      </c>
      <c r="N21" t="s">
        <v>5523</v>
      </c>
      <c r="O21" t="s">
        <v>3144</v>
      </c>
      <c r="P21" t="s">
        <v>19</v>
      </c>
      <c r="Q21" t="s">
        <v>1364</v>
      </c>
      <c r="R21" t="s">
        <v>71</v>
      </c>
      <c r="S21" t="s">
        <v>1693</v>
      </c>
      <c r="T21" t="s">
        <v>3117</v>
      </c>
      <c r="U21" t="s">
        <v>80</v>
      </c>
    </row>
    <row r="22" spans="1:22" x14ac:dyDescent="0.25">
      <c r="A22" t="s">
        <v>322</v>
      </c>
      <c r="B22" t="s">
        <v>323</v>
      </c>
      <c r="C22" t="s">
        <v>1012</v>
      </c>
      <c r="D22" t="s">
        <v>2270</v>
      </c>
      <c r="E22" t="s">
        <v>2192</v>
      </c>
      <c r="F22" t="s">
        <v>2389</v>
      </c>
      <c r="G22" t="s">
        <v>1579</v>
      </c>
      <c r="H22" t="s">
        <v>1363</v>
      </c>
      <c r="I22" t="s">
        <v>17</v>
      </c>
      <c r="J22" t="s">
        <v>710</v>
      </c>
      <c r="K22" t="s">
        <v>2367</v>
      </c>
      <c r="L22" t="s">
        <v>2271</v>
      </c>
      <c r="M22" t="s">
        <v>1690</v>
      </c>
      <c r="N22" t="s">
        <v>5524</v>
      </c>
      <c r="O22" t="s">
        <v>5525</v>
      </c>
      <c r="P22" t="s">
        <v>19</v>
      </c>
      <c r="Q22" t="s">
        <v>1364</v>
      </c>
      <c r="R22" t="s">
        <v>18</v>
      </c>
      <c r="S22" t="s">
        <v>1691</v>
      </c>
      <c r="T22" t="s">
        <v>3467</v>
      </c>
      <c r="U22" t="s">
        <v>324</v>
      </c>
    </row>
    <row r="23" spans="1:22" x14ac:dyDescent="0.25">
      <c r="A23" t="s">
        <v>1270</v>
      </c>
      <c r="B23" t="s">
        <v>1271</v>
      </c>
      <c r="C23" t="s">
        <v>96</v>
      </c>
      <c r="D23" t="s">
        <v>2071</v>
      </c>
      <c r="E23" t="s">
        <v>2015</v>
      </c>
      <c r="F23" t="s">
        <v>2118</v>
      </c>
      <c r="G23" t="s">
        <v>1579</v>
      </c>
      <c r="H23" t="s">
        <v>1316</v>
      </c>
      <c r="I23" t="s">
        <v>28</v>
      </c>
      <c r="J23" t="s">
        <v>750</v>
      </c>
      <c r="K23" t="s">
        <v>1329</v>
      </c>
      <c r="L23" t="s">
        <v>1072</v>
      </c>
      <c r="M23" t="s">
        <v>1694</v>
      </c>
      <c r="N23" t="s">
        <v>5526</v>
      </c>
      <c r="O23" t="s">
        <v>5527</v>
      </c>
      <c r="P23" t="s">
        <v>19</v>
      </c>
      <c r="Q23" t="s">
        <v>1334</v>
      </c>
      <c r="R23" t="s">
        <v>29</v>
      </c>
      <c r="S23" t="s">
        <v>1693</v>
      </c>
      <c r="T23" t="s">
        <v>2013</v>
      </c>
      <c r="U23" t="s">
        <v>1272</v>
      </c>
    </row>
    <row r="24" spans="1:22" x14ac:dyDescent="0.25">
      <c r="A24" t="s">
        <v>653</v>
      </c>
      <c r="B24" t="s">
        <v>654</v>
      </c>
      <c r="C24" t="s">
        <v>1106</v>
      </c>
      <c r="D24" t="s">
        <v>1105</v>
      </c>
      <c r="E24" t="s">
        <v>2153</v>
      </c>
      <c r="F24" t="s">
        <v>200</v>
      </c>
      <c r="G24" t="s">
        <v>28</v>
      </c>
      <c r="H24" t="s">
        <v>2101</v>
      </c>
      <c r="I24" t="s">
        <v>20</v>
      </c>
      <c r="J24" t="s">
        <v>710</v>
      </c>
      <c r="K24" t="s">
        <v>2100</v>
      </c>
      <c r="L24" t="s">
        <v>1754</v>
      </c>
      <c r="M24" t="s">
        <v>1692</v>
      </c>
      <c r="N24" t="s">
        <v>5528</v>
      </c>
      <c r="O24" t="s">
        <v>3347</v>
      </c>
      <c r="P24" t="s">
        <v>1104</v>
      </c>
      <c r="Q24" t="s">
        <v>126</v>
      </c>
      <c r="R24" t="s">
        <v>60</v>
      </c>
      <c r="S24" t="s">
        <v>1693</v>
      </c>
      <c r="T24" t="s">
        <v>5529</v>
      </c>
      <c r="U24" t="s">
        <v>655</v>
      </c>
    </row>
    <row r="25" spans="1:22" x14ac:dyDescent="0.25">
      <c r="A25" t="s">
        <v>974</v>
      </c>
      <c r="B25" t="s">
        <v>975</v>
      </c>
      <c r="C25" t="s">
        <v>1012</v>
      </c>
      <c r="D25" t="s">
        <v>1071</v>
      </c>
      <c r="E25" t="s">
        <v>2616</v>
      </c>
      <c r="F25" t="s">
        <v>2118</v>
      </c>
      <c r="G25" t="s">
        <v>1579</v>
      </c>
      <c r="H25" t="s">
        <v>1769</v>
      </c>
      <c r="I25" t="s">
        <v>17</v>
      </c>
      <c r="J25" t="s">
        <v>718</v>
      </c>
      <c r="K25" t="s">
        <v>1329</v>
      </c>
      <c r="L25" t="s">
        <v>800</v>
      </c>
      <c r="M25" t="s">
        <v>1694</v>
      </c>
      <c r="N25" t="s">
        <v>5530</v>
      </c>
      <c r="O25" t="s">
        <v>5531</v>
      </c>
      <c r="P25" t="s">
        <v>19</v>
      </c>
      <c r="Q25" t="s">
        <v>1364</v>
      </c>
      <c r="R25" t="s">
        <v>60</v>
      </c>
      <c r="S25" t="s">
        <v>1693</v>
      </c>
      <c r="T25" t="s">
        <v>2928</v>
      </c>
      <c r="U25" t="s">
        <v>976</v>
      </c>
    </row>
    <row r="26" spans="1:22" x14ac:dyDescent="0.25">
      <c r="A26" t="s">
        <v>987</v>
      </c>
      <c r="B26" t="s">
        <v>988</v>
      </c>
      <c r="C26" t="s">
        <v>1062</v>
      </c>
      <c r="D26" t="s">
        <v>2270</v>
      </c>
      <c r="E26" t="s">
        <v>2192</v>
      </c>
      <c r="F26" t="s">
        <v>2389</v>
      </c>
      <c r="G26" t="s">
        <v>1579</v>
      </c>
      <c r="H26" t="s">
        <v>1363</v>
      </c>
      <c r="I26" t="s">
        <v>1100</v>
      </c>
      <c r="J26" t="s">
        <v>40</v>
      </c>
      <c r="K26" t="s">
        <v>2561</v>
      </c>
      <c r="L26" t="s">
        <v>2119</v>
      </c>
      <c r="M26" t="s">
        <v>1694</v>
      </c>
      <c r="N26" t="s">
        <v>5532</v>
      </c>
      <c r="O26" t="s">
        <v>5533</v>
      </c>
      <c r="P26" t="s">
        <v>19</v>
      </c>
      <c r="Q26" t="s">
        <v>1364</v>
      </c>
      <c r="R26" t="s">
        <v>46</v>
      </c>
      <c r="S26" t="s">
        <v>1693</v>
      </c>
      <c r="T26" t="s">
        <v>3804</v>
      </c>
      <c r="U26" t="s">
        <v>989</v>
      </c>
      <c r="V26" t="s">
        <v>1121</v>
      </c>
    </row>
    <row r="27" spans="1:22" x14ac:dyDescent="0.25">
      <c r="A27" t="s">
        <v>1758</v>
      </c>
      <c r="B27" t="s">
        <v>1759</v>
      </c>
      <c r="C27" t="s">
        <v>96</v>
      </c>
      <c r="D27" t="s">
        <v>2016</v>
      </c>
      <c r="E27" t="s">
        <v>125</v>
      </c>
      <c r="F27" t="s">
        <v>2118</v>
      </c>
      <c r="G27" t="s">
        <v>1579</v>
      </c>
      <c r="H27" t="s">
        <v>2101</v>
      </c>
      <c r="I27" t="s">
        <v>17</v>
      </c>
      <c r="J27" t="s">
        <v>709</v>
      </c>
      <c r="K27" t="s">
        <v>1770</v>
      </c>
      <c r="L27" t="s">
        <v>1333</v>
      </c>
      <c r="M27" t="s">
        <v>1694</v>
      </c>
      <c r="N27" t="s">
        <v>5534</v>
      </c>
      <c r="O27" t="s">
        <v>5535</v>
      </c>
      <c r="P27" t="s">
        <v>19</v>
      </c>
      <c r="Q27" t="s">
        <v>1577</v>
      </c>
      <c r="R27" t="s">
        <v>24</v>
      </c>
      <c r="S27" t="s">
        <v>1693</v>
      </c>
      <c r="T27" t="s">
        <v>4519</v>
      </c>
      <c r="U27" t="s">
        <v>1760</v>
      </c>
    </row>
    <row r="28" spans="1:22" x14ac:dyDescent="0.25">
      <c r="A28" t="s">
        <v>965</v>
      </c>
      <c r="B28" t="s">
        <v>966</v>
      </c>
      <c r="C28" t="s">
        <v>1070</v>
      </c>
      <c r="D28" t="s">
        <v>1096</v>
      </c>
      <c r="E28" t="s">
        <v>2015</v>
      </c>
      <c r="F28" t="s">
        <v>200</v>
      </c>
      <c r="G28" t="s">
        <v>1579</v>
      </c>
      <c r="H28" t="s">
        <v>1323</v>
      </c>
      <c r="I28" t="s">
        <v>17</v>
      </c>
      <c r="J28" t="s">
        <v>710</v>
      </c>
      <c r="K28" t="s">
        <v>1064</v>
      </c>
      <c r="L28" t="s">
        <v>802</v>
      </c>
      <c r="M28" t="s">
        <v>1694</v>
      </c>
      <c r="N28" t="s">
        <v>5536</v>
      </c>
      <c r="O28" t="s">
        <v>5537</v>
      </c>
      <c r="Q28" t="s">
        <v>1079</v>
      </c>
      <c r="R28" t="s">
        <v>60</v>
      </c>
      <c r="S28" t="s">
        <v>1691</v>
      </c>
      <c r="T28" t="s">
        <v>5538</v>
      </c>
      <c r="U28" t="s">
        <v>967</v>
      </c>
    </row>
    <row r="29" spans="1:22" x14ac:dyDescent="0.25">
      <c r="A29" t="s">
        <v>909</v>
      </c>
      <c r="B29" t="s">
        <v>910</v>
      </c>
      <c r="C29" t="s">
        <v>1106</v>
      </c>
      <c r="D29" t="s">
        <v>1696</v>
      </c>
      <c r="E29" t="s">
        <v>2426</v>
      </c>
      <c r="F29" t="s">
        <v>200</v>
      </c>
      <c r="G29" t="s">
        <v>1579</v>
      </c>
      <c r="H29" t="s">
        <v>1323</v>
      </c>
      <c r="I29" t="s">
        <v>17</v>
      </c>
      <c r="J29" t="s">
        <v>40</v>
      </c>
      <c r="K29" t="s">
        <v>1112</v>
      </c>
      <c r="L29" t="s">
        <v>1068</v>
      </c>
      <c r="M29" t="s">
        <v>1694</v>
      </c>
      <c r="N29" t="s">
        <v>5539</v>
      </c>
      <c r="O29" t="s">
        <v>4953</v>
      </c>
      <c r="P29" t="s">
        <v>25</v>
      </c>
      <c r="Q29" t="s">
        <v>1577</v>
      </c>
      <c r="R29" t="s">
        <v>51</v>
      </c>
      <c r="S29" t="s">
        <v>1695</v>
      </c>
      <c r="T29" t="s">
        <v>5540</v>
      </c>
      <c r="U29" t="s">
        <v>911</v>
      </c>
    </row>
    <row r="30" spans="1:22" x14ac:dyDescent="0.25">
      <c r="A30" t="s">
        <v>410</v>
      </c>
      <c r="B30" t="s">
        <v>411</v>
      </c>
      <c r="C30" t="s">
        <v>1012</v>
      </c>
      <c r="D30" t="s">
        <v>3099</v>
      </c>
      <c r="E30" t="s">
        <v>2426</v>
      </c>
      <c r="F30" t="s">
        <v>2389</v>
      </c>
      <c r="G30" t="s">
        <v>1579</v>
      </c>
      <c r="H30" t="s">
        <v>1769</v>
      </c>
      <c r="I30" t="s">
        <v>17</v>
      </c>
      <c r="J30" t="s">
        <v>716</v>
      </c>
      <c r="K30" t="s">
        <v>1770</v>
      </c>
      <c r="L30" t="s">
        <v>1060</v>
      </c>
      <c r="M30" t="s">
        <v>1694</v>
      </c>
      <c r="N30" t="s">
        <v>5541</v>
      </c>
      <c r="O30" t="s">
        <v>5542</v>
      </c>
      <c r="P30" t="s">
        <v>19</v>
      </c>
      <c r="Q30" t="s">
        <v>1364</v>
      </c>
      <c r="R30" t="s">
        <v>18</v>
      </c>
      <c r="S30" t="s">
        <v>1693</v>
      </c>
      <c r="T30" t="s">
        <v>2515</v>
      </c>
      <c r="U30" t="s">
        <v>412</v>
      </c>
    </row>
    <row r="31" spans="1:22" x14ac:dyDescent="0.25">
      <c r="A31" t="s">
        <v>1395</v>
      </c>
      <c r="B31" t="s">
        <v>1396</v>
      </c>
      <c r="C31" t="s">
        <v>1012</v>
      </c>
      <c r="D31" t="s">
        <v>1696</v>
      </c>
      <c r="E31" t="s">
        <v>2426</v>
      </c>
      <c r="F31" t="s">
        <v>2118</v>
      </c>
      <c r="G31" t="s">
        <v>1579</v>
      </c>
      <c r="H31" t="s">
        <v>1323</v>
      </c>
      <c r="I31" t="s">
        <v>128</v>
      </c>
      <c r="J31" t="s">
        <v>746</v>
      </c>
      <c r="K31" t="s">
        <v>1560</v>
      </c>
      <c r="L31" t="s">
        <v>807</v>
      </c>
      <c r="M31" t="s">
        <v>1694</v>
      </c>
      <c r="N31" t="s">
        <v>5543</v>
      </c>
      <c r="O31" t="s">
        <v>5544</v>
      </c>
      <c r="P31" t="s">
        <v>19</v>
      </c>
      <c r="Q31" t="s">
        <v>1364</v>
      </c>
      <c r="R31" t="s">
        <v>49</v>
      </c>
      <c r="S31" t="s">
        <v>1693</v>
      </c>
      <c r="T31" t="s">
        <v>2392</v>
      </c>
      <c r="U31" t="s">
        <v>1397</v>
      </c>
    </row>
    <row r="32" spans="1:22" x14ac:dyDescent="0.25">
      <c r="A32" t="s">
        <v>358</v>
      </c>
      <c r="B32" t="s">
        <v>359</v>
      </c>
      <c r="C32" t="s">
        <v>1106</v>
      </c>
      <c r="D32" t="s">
        <v>1657</v>
      </c>
      <c r="E32" t="s">
        <v>2616</v>
      </c>
      <c r="F32" t="s">
        <v>2118</v>
      </c>
      <c r="G32" t="s">
        <v>1579</v>
      </c>
      <c r="H32" t="s">
        <v>1769</v>
      </c>
      <c r="I32" t="s">
        <v>17</v>
      </c>
      <c r="J32" t="s">
        <v>716</v>
      </c>
      <c r="K32" t="s">
        <v>1387</v>
      </c>
      <c r="L32" t="s">
        <v>1338</v>
      </c>
      <c r="M32" t="s">
        <v>1690</v>
      </c>
      <c r="N32" t="s">
        <v>5545</v>
      </c>
      <c r="O32" t="s">
        <v>5546</v>
      </c>
      <c r="P32" t="s">
        <v>19</v>
      </c>
      <c r="Q32" t="s">
        <v>1364</v>
      </c>
      <c r="R32" t="s">
        <v>18</v>
      </c>
      <c r="S32" t="s">
        <v>1691</v>
      </c>
      <c r="T32" t="s">
        <v>4427</v>
      </c>
      <c r="U32" t="s">
        <v>360</v>
      </c>
    </row>
    <row r="33" spans="1:22" x14ac:dyDescent="0.25">
      <c r="A33" t="s">
        <v>1173</v>
      </c>
      <c r="B33" t="s">
        <v>1174</v>
      </c>
      <c r="C33" t="s">
        <v>1070</v>
      </c>
      <c r="D33" t="s">
        <v>2886</v>
      </c>
      <c r="E33" t="s">
        <v>2426</v>
      </c>
      <c r="F33" t="s">
        <v>2118</v>
      </c>
      <c r="G33" t="s">
        <v>1579</v>
      </c>
      <c r="H33" t="s">
        <v>1363</v>
      </c>
      <c r="I33" t="s">
        <v>28</v>
      </c>
      <c r="J33" t="s">
        <v>709</v>
      </c>
      <c r="K33" t="s">
        <v>2374</v>
      </c>
      <c r="L33" t="s">
        <v>800</v>
      </c>
      <c r="M33" t="s">
        <v>1690</v>
      </c>
      <c r="N33" t="s">
        <v>5547</v>
      </c>
      <c r="O33" t="s">
        <v>2157</v>
      </c>
      <c r="P33" t="s">
        <v>19</v>
      </c>
      <c r="Q33" t="s">
        <v>1364</v>
      </c>
      <c r="R33" t="s">
        <v>60</v>
      </c>
      <c r="S33" t="s">
        <v>1691</v>
      </c>
      <c r="T33" t="s">
        <v>3897</v>
      </c>
      <c r="U33" t="s">
        <v>1175</v>
      </c>
    </row>
    <row r="34" spans="1:22" x14ac:dyDescent="0.25">
      <c r="A34" t="s">
        <v>340</v>
      </c>
      <c r="B34" t="s">
        <v>341</v>
      </c>
      <c r="C34" t="s">
        <v>2860</v>
      </c>
      <c r="D34" t="s">
        <v>3901</v>
      </c>
      <c r="E34" t="s">
        <v>2072</v>
      </c>
      <c r="F34" t="s">
        <v>2118</v>
      </c>
      <c r="G34" t="s">
        <v>1317</v>
      </c>
      <c r="H34" t="s">
        <v>1316</v>
      </c>
      <c r="I34" t="s">
        <v>17</v>
      </c>
      <c r="J34" t="s">
        <v>40</v>
      </c>
      <c r="K34" t="s">
        <v>2099</v>
      </c>
      <c r="L34" t="s">
        <v>1610</v>
      </c>
      <c r="M34" t="s">
        <v>1694</v>
      </c>
      <c r="N34" t="s">
        <v>5548</v>
      </c>
      <c r="O34" t="s">
        <v>5549</v>
      </c>
      <c r="Q34" t="s">
        <v>126</v>
      </c>
      <c r="R34" t="s">
        <v>71</v>
      </c>
      <c r="S34" t="s">
        <v>1693</v>
      </c>
      <c r="T34" t="s">
        <v>5550</v>
      </c>
      <c r="U34" t="s">
        <v>342</v>
      </c>
    </row>
    <row r="35" spans="1:22" x14ac:dyDescent="0.25">
      <c r="A35" t="s">
        <v>284</v>
      </c>
      <c r="B35" t="s">
        <v>285</v>
      </c>
      <c r="C35" t="s">
        <v>1070</v>
      </c>
      <c r="D35" t="s">
        <v>2270</v>
      </c>
      <c r="E35" t="s">
        <v>2192</v>
      </c>
      <c r="F35" t="s">
        <v>2118</v>
      </c>
      <c r="G35" t="s">
        <v>1579</v>
      </c>
      <c r="H35" t="s">
        <v>1769</v>
      </c>
      <c r="I35" t="s">
        <v>28</v>
      </c>
      <c r="J35" t="s">
        <v>718</v>
      </c>
      <c r="K35" t="s">
        <v>2249</v>
      </c>
      <c r="L35" t="s">
        <v>1122</v>
      </c>
      <c r="M35" t="s">
        <v>1694</v>
      </c>
      <c r="N35" t="s">
        <v>5551</v>
      </c>
      <c r="O35" t="s">
        <v>5552</v>
      </c>
      <c r="P35" t="s">
        <v>19</v>
      </c>
      <c r="Q35" t="s">
        <v>1364</v>
      </c>
      <c r="R35" t="s">
        <v>51</v>
      </c>
      <c r="S35" t="s">
        <v>1693</v>
      </c>
      <c r="T35" t="s">
        <v>3466</v>
      </c>
      <c r="U35" t="s">
        <v>286</v>
      </c>
    </row>
    <row r="36" spans="1:22" x14ac:dyDescent="0.25">
      <c r="A36" t="s">
        <v>97</v>
      </c>
      <c r="B36" t="s">
        <v>98</v>
      </c>
      <c r="C36" t="s">
        <v>1012</v>
      </c>
      <c r="D36" t="s">
        <v>2200</v>
      </c>
      <c r="E36" t="s">
        <v>2261</v>
      </c>
      <c r="F36" t="s">
        <v>2118</v>
      </c>
      <c r="G36" t="s">
        <v>1579</v>
      </c>
      <c r="H36" t="s">
        <v>1769</v>
      </c>
      <c r="I36" t="s">
        <v>17</v>
      </c>
      <c r="J36" t="s">
        <v>717</v>
      </c>
      <c r="K36" t="s">
        <v>1785</v>
      </c>
      <c r="L36" t="s">
        <v>1333</v>
      </c>
      <c r="M36" t="s">
        <v>1694</v>
      </c>
      <c r="N36" t="s">
        <v>5553</v>
      </c>
      <c r="O36" t="s">
        <v>5554</v>
      </c>
      <c r="P36" t="s">
        <v>19</v>
      </c>
      <c r="Q36" t="s">
        <v>1364</v>
      </c>
      <c r="R36" t="s">
        <v>46</v>
      </c>
      <c r="S36" t="s">
        <v>1693</v>
      </c>
      <c r="T36" t="s">
        <v>2433</v>
      </c>
      <c r="U36" t="s">
        <v>99</v>
      </c>
    </row>
    <row r="37" spans="1:22" x14ac:dyDescent="0.25">
      <c r="A37" t="s">
        <v>1748</v>
      </c>
      <c r="B37" t="s">
        <v>1749</v>
      </c>
      <c r="C37" t="s">
        <v>1012</v>
      </c>
      <c r="D37" t="s">
        <v>1657</v>
      </c>
      <c r="E37" t="s">
        <v>2616</v>
      </c>
      <c r="F37" t="s">
        <v>200</v>
      </c>
      <c r="G37" t="s">
        <v>1579</v>
      </c>
      <c r="H37" t="s">
        <v>1363</v>
      </c>
      <c r="I37" t="s">
        <v>17</v>
      </c>
      <c r="J37" t="s">
        <v>40</v>
      </c>
      <c r="K37" t="s">
        <v>1321</v>
      </c>
      <c r="L37" t="s">
        <v>3095</v>
      </c>
      <c r="M37" t="s">
        <v>1692</v>
      </c>
      <c r="N37" t="s">
        <v>5555</v>
      </c>
      <c r="O37" t="s">
        <v>5556</v>
      </c>
      <c r="P37" t="s">
        <v>19</v>
      </c>
      <c r="Q37" t="s">
        <v>1364</v>
      </c>
      <c r="R37" t="s">
        <v>68</v>
      </c>
      <c r="S37" t="s">
        <v>1693</v>
      </c>
      <c r="T37" t="s">
        <v>4042</v>
      </c>
      <c r="U37" t="s">
        <v>1750</v>
      </c>
    </row>
    <row r="38" spans="1:22" x14ac:dyDescent="0.25">
      <c r="A38" t="s">
        <v>1442</v>
      </c>
      <c r="B38" t="s">
        <v>1443</v>
      </c>
      <c r="C38" t="s">
        <v>1012</v>
      </c>
      <c r="D38" t="s">
        <v>4078</v>
      </c>
      <c r="E38" t="s">
        <v>2261</v>
      </c>
      <c r="F38" t="s">
        <v>2118</v>
      </c>
      <c r="G38" t="s">
        <v>1579</v>
      </c>
      <c r="H38" t="s">
        <v>1323</v>
      </c>
      <c r="I38" t="s">
        <v>17</v>
      </c>
      <c r="J38" t="s">
        <v>709</v>
      </c>
      <c r="K38" t="s">
        <v>2100</v>
      </c>
      <c r="L38" t="s">
        <v>1610</v>
      </c>
      <c r="M38" t="s">
        <v>1694</v>
      </c>
      <c r="N38" t="s">
        <v>5557</v>
      </c>
      <c r="O38" t="s">
        <v>5558</v>
      </c>
      <c r="P38" t="s">
        <v>25</v>
      </c>
      <c r="Q38" t="s">
        <v>1577</v>
      </c>
      <c r="R38" t="s">
        <v>68</v>
      </c>
      <c r="S38" t="s">
        <v>1693</v>
      </c>
      <c r="T38" t="s">
        <v>3046</v>
      </c>
      <c r="U38" t="s">
        <v>1444</v>
      </c>
    </row>
    <row r="39" spans="1:22" x14ac:dyDescent="0.25">
      <c r="A39" t="s">
        <v>1398</v>
      </c>
      <c r="B39" t="s">
        <v>1399</v>
      </c>
      <c r="C39" t="s">
        <v>1012</v>
      </c>
      <c r="D39" t="s">
        <v>2071</v>
      </c>
      <c r="E39" t="s">
        <v>125</v>
      </c>
      <c r="F39" t="s">
        <v>200</v>
      </c>
      <c r="G39" t="s">
        <v>1579</v>
      </c>
      <c r="H39" t="s">
        <v>1323</v>
      </c>
      <c r="I39" t="s">
        <v>28</v>
      </c>
      <c r="J39" t="s">
        <v>752</v>
      </c>
      <c r="K39" t="s">
        <v>1652</v>
      </c>
      <c r="L39" t="s">
        <v>1318</v>
      </c>
      <c r="M39" t="s">
        <v>1694</v>
      </c>
      <c r="N39" t="s">
        <v>5559</v>
      </c>
      <c r="P39" t="s">
        <v>19</v>
      </c>
      <c r="Q39" t="s">
        <v>1577</v>
      </c>
      <c r="R39" t="s">
        <v>21</v>
      </c>
      <c r="S39" t="s">
        <v>1693</v>
      </c>
      <c r="T39" t="s">
        <v>3396</v>
      </c>
      <c r="U39" t="s">
        <v>1400</v>
      </c>
      <c r="V39" t="s">
        <v>1121</v>
      </c>
    </row>
    <row r="40" spans="1:22" x14ac:dyDescent="0.25">
      <c r="A40" t="s">
        <v>1107</v>
      </c>
      <c r="B40" t="s">
        <v>1108</v>
      </c>
      <c r="C40" t="s">
        <v>1012</v>
      </c>
      <c r="D40" t="s">
        <v>2178</v>
      </c>
      <c r="E40" t="s">
        <v>125</v>
      </c>
      <c r="F40" t="s">
        <v>200</v>
      </c>
      <c r="G40" t="s">
        <v>1579</v>
      </c>
      <c r="H40" t="s">
        <v>1315</v>
      </c>
      <c r="I40" t="s">
        <v>20</v>
      </c>
      <c r="J40" t="s">
        <v>750</v>
      </c>
      <c r="K40" t="s">
        <v>1319</v>
      </c>
      <c r="L40" t="s">
        <v>800</v>
      </c>
      <c r="M40" t="s">
        <v>1692</v>
      </c>
      <c r="N40" t="s">
        <v>5560</v>
      </c>
      <c r="O40" t="s">
        <v>5561</v>
      </c>
      <c r="P40" t="s">
        <v>19</v>
      </c>
      <c r="Q40" t="s">
        <v>1079</v>
      </c>
      <c r="R40" t="s">
        <v>51</v>
      </c>
      <c r="S40" t="s">
        <v>1691</v>
      </c>
      <c r="T40" t="s">
        <v>4899</v>
      </c>
      <c r="U40" t="s">
        <v>1109</v>
      </c>
    </row>
    <row r="41" spans="1:22" x14ac:dyDescent="0.25">
      <c r="A41" t="s">
        <v>1294</v>
      </c>
      <c r="B41" t="s">
        <v>1295</v>
      </c>
      <c r="C41" t="s">
        <v>1062</v>
      </c>
      <c r="D41" t="s">
        <v>2152</v>
      </c>
      <c r="E41" t="s">
        <v>2072</v>
      </c>
      <c r="F41" t="s">
        <v>2389</v>
      </c>
      <c r="G41" t="s">
        <v>1579</v>
      </c>
      <c r="H41" t="s">
        <v>1363</v>
      </c>
      <c r="I41" t="s">
        <v>28</v>
      </c>
      <c r="J41" t="s">
        <v>717</v>
      </c>
      <c r="K41" t="s">
        <v>2233</v>
      </c>
      <c r="L41" t="s">
        <v>4900</v>
      </c>
      <c r="M41" t="s">
        <v>1694</v>
      </c>
      <c r="N41" t="s">
        <v>5562</v>
      </c>
      <c r="O41" t="s">
        <v>5563</v>
      </c>
      <c r="P41" t="s">
        <v>25</v>
      </c>
      <c r="Q41" t="s">
        <v>1364</v>
      </c>
      <c r="R41" t="s">
        <v>18</v>
      </c>
      <c r="S41" t="s">
        <v>1693</v>
      </c>
      <c r="T41" t="s">
        <v>4520</v>
      </c>
      <c r="U41" t="s">
        <v>1296</v>
      </c>
    </row>
    <row r="42" spans="1:22" x14ac:dyDescent="0.25">
      <c r="A42" t="s">
        <v>2005</v>
      </c>
      <c r="B42" t="s">
        <v>2006</v>
      </c>
      <c r="C42" t="s">
        <v>1012</v>
      </c>
      <c r="D42" t="s">
        <v>1572</v>
      </c>
      <c r="E42" t="s">
        <v>2766</v>
      </c>
      <c r="F42" t="s">
        <v>2118</v>
      </c>
      <c r="G42" t="s">
        <v>1368</v>
      </c>
      <c r="H42" t="s">
        <v>1323</v>
      </c>
      <c r="I42" t="s">
        <v>1100</v>
      </c>
      <c r="J42" t="s">
        <v>40</v>
      </c>
      <c r="K42" t="s">
        <v>2073</v>
      </c>
      <c r="L42" t="s">
        <v>1333</v>
      </c>
      <c r="M42" t="s">
        <v>1694</v>
      </c>
      <c r="N42" t="s">
        <v>5564</v>
      </c>
      <c r="O42" t="s">
        <v>5565</v>
      </c>
      <c r="P42" t="s">
        <v>1104</v>
      </c>
      <c r="Q42" t="s">
        <v>1364</v>
      </c>
      <c r="R42" t="s">
        <v>24</v>
      </c>
      <c r="S42" t="s">
        <v>1693</v>
      </c>
      <c r="T42" t="s">
        <v>4901</v>
      </c>
      <c r="U42" t="s">
        <v>2007</v>
      </c>
    </row>
    <row r="43" spans="1:22" x14ac:dyDescent="0.25">
      <c r="A43" t="s">
        <v>647</v>
      </c>
      <c r="B43" t="s">
        <v>648</v>
      </c>
      <c r="C43" t="s">
        <v>33</v>
      </c>
      <c r="D43" t="s">
        <v>2047</v>
      </c>
      <c r="E43" t="s">
        <v>2714</v>
      </c>
      <c r="F43" t="s">
        <v>2118</v>
      </c>
      <c r="G43" t="s">
        <v>1579</v>
      </c>
      <c r="H43" t="s">
        <v>1323</v>
      </c>
      <c r="I43" t="s">
        <v>28</v>
      </c>
      <c r="J43" t="s">
        <v>745</v>
      </c>
      <c r="K43" t="s">
        <v>1655</v>
      </c>
      <c r="L43" t="s">
        <v>1610</v>
      </c>
      <c r="M43" t="s">
        <v>1690</v>
      </c>
      <c r="N43" t="s">
        <v>5566</v>
      </c>
      <c r="O43" t="s">
        <v>5567</v>
      </c>
      <c r="P43" t="s">
        <v>19</v>
      </c>
      <c r="Q43" t="s">
        <v>1364</v>
      </c>
      <c r="R43" t="s">
        <v>34</v>
      </c>
      <c r="S43" t="s">
        <v>1691</v>
      </c>
      <c r="T43" t="s">
        <v>1345</v>
      </c>
      <c r="U43" t="s">
        <v>649</v>
      </c>
      <c r="V43" t="s">
        <v>1121</v>
      </c>
    </row>
    <row r="44" spans="1:22" x14ac:dyDescent="0.25">
      <c r="A44" t="s">
        <v>956</v>
      </c>
      <c r="B44" t="s">
        <v>957</v>
      </c>
      <c r="C44" t="s">
        <v>96</v>
      </c>
      <c r="D44" t="s">
        <v>1187</v>
      </c>
      <c r="E44" t="s">
        <v>2344</v>
      </c>
      <c r="F44" t="s">
        <v>2118</v>
      </c>
      <c r="G44" t="s">
        <v>1579</v>
      </c>
      <c r="H44" t="s">
        <v>1316</v>
      </c>
      <c r="I44" t="s">
        <v>17</v>
      </c>
      <c r="J44" t="s">
        <v>716</v>
      </c>
      <c r="K44" t="s">
        <v>1329</v>
      </c>
      <c r="L44" t="s">
        <v>1338</v>
      </c>
      <c r="M44" t="s">
        <v>1694</v>
      </c>
      <c r="N44" t="s">
        <v>5568</v>
      </c>
      <c r="O44" t="s">
        <v>5569</v>
      </c>
      <c r="P44" t="s">
        <v>19</v>
      </c>
      <c r="Q44" t="s">
        <v>1364</v>
      </c>
      <c r="R44" t="s">
        <v>68</v>
      </c>
      <c r="S44" t="s">
        <v>1693</v>
      </c>
      <c r="T44" t="s">
        <v>1369</v>
      </c>
      <c r="U44" t="s">
        <v>958</v>
      </c>
    </row>
    <row r="45" spans="1:22" x14ac:dyDescent="0.25">
      <c r="A45" t="s">
        <v>1176</v>
      </c>
      <c r="B45" t="s">
        <v>1177</v>
      </c>
      <c r="C45" t="s">
        <v>1062</v>
      </c>
      <c r="D45" t="s">
        <v>3047</v>
      </c>
      <c r="E45" t="s">
        <v>2344</v>
      </c>
      <c r="F45" t="s">
        <v>200</v>
      </c>
      <c r="G45" t="s">
        <v>1579</v>
      </c>
      <c r="H45" t="s">
        <v>1323</v>
      </c>
      <c r="I45" t="s">
        <v>28</v>
      </c>
      <c r="J45" t="s">
        <v>4542</v>
      </c>
      <c r="K45" t="s">
        <v>1959</v>
      </c>
      <c r="L45" t="s">
        <v>1072</v>
      </c>
      <c r="M45" t="s">
        <v>1690</v>
      </c>
      <c r="N45" t="s">
        <v>5570</v>
      </c>
      <c r="O45" t="s">
        <v>5571</v>
      </c>
      <c r="P45" t="s">
        <v>19</v>
      </c>
      <c r="Q45" t="s">
        <v>1608</v>
      </c>
      <c r="R45" t="s">
        <v>51</v>
      </c>
      <c r="S45" t="s">
        <v>1695</v>
      </c>
      <c r="T45" t="s">
        <v>2664</v>
      </c>
      <c r="U45" t="s">
        <v>1178</v>
      </c>
    </row>
    <row r="46" spans="1:22" x14ac:dyDescent="0.25">
      <c r="A46" t="s">
        <v>1483</v>
      </c>
      <c r="B46" t="s">
        <v>1484</v>
      </c>
      <c r="C46" t="s">
        <v>1012</v>
      </c>
      <c r="D46" t="s">
        <v>2016</v>
      </c>
      <c r="E46" t="s">
        <v>2616</v>
      </c>
      <c r="F46" t="s">
        <v>2118</v>
      </c>
      <c r="G46" t="s">
        <v>1579</v>
      </c>
      <c r="H46" t="s">
        <v>1323</v>
      </c>
      <c r="I46" t="s">
        <v>28</v>
      </c>
      <c r="J46" t="s">
        <v>710</v>
      </c>
      <c r="K46" t="s">
        <v>1653</v>
      </c>
      <c r="L46" t="s">
        <v>1320</v>
      </c>
      <c r="M46" t="s">
        <v>1690</v>
      </c>
      <c r="N46" t="s">
        <v>5572</v>
      </c>
      <c r="O46" t="s">
        <v>5573</v>
      </c>
      <c r="P46" t="s">
        <v>19</v>
      </c>
      <c r="Q46" t="s">
        <v>1577</v>
      </c>
      <c r="R46" t="s">
        <v>30</v>
      </c>
      <c r="S46" t="s">
        <v>1695</v>
      </c>
      <c r="T46" t="s">
        <v>3470</v>
      </c>
      <c r="U46" t="s">
        <v>1485</v>
      </c>
    </row>
    <row r="47" spans="1:22" x14ac:dyDescent="0.25">
      <c r="A47" t="s">
        <v>1086</v>
      </c>
      <c r="B47" t="s">
        <v>1087</v>
      </c>
      <c r="C47" t="s">
        <v>1106</v>
      </c>
      <c r="D47" t="s">
        <v>27</v>
      </c>
      <c r="E47" t="s">
        <v>2261</v>
      </c>
      <c r="F47" t="s">
        <v>200</v>
      </c>
      <c r="G47" t="s">
        <v>3088</v>
      </c>
      <c r="H47" t="s">
        <v>1323</v>
      </c>
      <c r="I47" t="s">
        <v>17</v>
      </c>
      <c r="J47" t="s">
        <v>40</v>
      </c>
      <c r="K47" t="s">
        <v>2345</v>
      </c>
      <c r="L47" t="s">
        <v>807</v>
      </c>
      <c r="M47" t="s">
        <v>1694</v>
      </c>
      <c r="N47" t="s">
        <v>5574</v>
      </c>
      <c r="O47" t="s">
        <v>5575</v>
      </c>
      <c r="Q47" t="s">
        <v>1364</v>
      </c>
      <c r="R47" t="s">
        <v>62</v>
      </c>
      <c r="S47" t="s">
        <v>1693</v>
      </c>
      <c r="T47" t="s">
        <v>4523</v>
      </c>
      <c r="U47" t="s">
        <v>1088</v>
      </c>
    </row>
    <row r="48" spans="1:22" x14ac:dyDescent="0.25">
      <c r="A48" t="s">
        <v>1303</v>
      </c>
      <c r="B48" t="s">
        <v>1304</v>
      </c>
      <c r="C48" t="s">
        <v>1012</v>
      </c>
      <c r="D48" t="s">
        <v>2886</v>
      </c>
      <c r="E48" t="s">
        <v>2192</v>
      </c>
      <c r="F48" t="s">
        <v>2389</v>
      </c>
      <c r="G48" t="s">
        <v>1579</v>
      </c>
      <c r="H48" t="s">
        <v>2101</v>
      </c>
      <c r="I48" t="s">
        <v>28</v>
      </c>
      <c r="J48" t="s">
        <v>755</v>
      </c>
      <c r="K48" t="s">
        <v>1655</v>
      </c>
      <c r="L48" t="s">
        <v>1610</v>
      </c>
      <c r="M48" t="s">
        <v>1690</v>
      </c>
      <c r="N48" t="s">
        <v>5576</v>
      </c>
      <c r="O48" t="s">
        <v>5577</v>
      </c>
      <c r="P48" t="s">
        <v>19</v>
      </c>
      <c r="Q48" t="s">
        <v>1608</v>
      </c>
      <c r="R48" t="s">
        <v>30</v>
      </c>
      <c r="S48" t="s">
        <v>1691</v>
      </c>
      <c r="T48" t="s">
        <v>4522</v>
      </c>
      <c r="U48" t="s">
        <v>1305</v>
      </c>
    </row>
    <row r="49" spans="1:22" x14ac:dyDescent="0.25">
      <c r="A49" t="s">
        <v>439</v>
      </c>
      <c r="B49" t="s">
        <v>440</v>
      </c>
      <c r="C49" t="s">
        <v>1012</v>
      </c>
      <c r="D49" t="s">
        <v>2116</v>
      </c>
      <c r="E49" t="s">
        <v>125</v>
      </c>
      <c r="F49" t="s">
        <v>200</v>
      </c>
      <c r="G49" t="s">
        <v>1579</v>
      </c>
      <c r="H49" t="s">
        <v>1316</v>
      </c>
      <c r="I49" t="s">
        <v>20</v>
      </c>
      <c r="J49" t="s">
        <v>40</v>
      </c>
      <c r="K49" t="s">
        <v>1321</v>
      </c>
      <c r="L49" t="s">
        <v>800</v>
      </c>
      <c r="M49" t="s">
        <v>1694</v>
      </c>
      <c r="N49" t="s">
        <v>5578</v>
      </c>
      <c r="O49" t="s">
        <v>5579</v>
      </c>
      <c r="P49" t="s">
        <v>19</v>
      </c>
      <c r="Q49" t="s">
        <v>1364</v>
      </c>
      <c r="R49" t="s">
        <v>51</v>
      </c>
      <c r="S49" t="s">
        <v>1693</v>
      </c>
      <c r="T49" t="s">
        <v>2764</v>
      </c>
      <c r="U49" t="s">
        <v>441</v>
      </c>
    </row>
    <row r="50" spans="1:22" x14ac:dyDescent="0.25">
      <c r="A50" t="s">
        <v>1013</v>
      </c>
      <c r="B50" t="s">
        <v>1014</v>
      </c>
      <c r="C50" t="s">
        <v>1070</v>
      </c>
      <c r="D50" t="s">
        <v>1071</v>
      </c>
      <c r="E50" t="s">
        <v>125</v>
      </c>
      <c r="F50" t="s">
        <v>200</v>
      </c>
      <c r="G50" t="s">
        <v>1579</v>
      </c>
      <c r="H50" t="s">
        <v>1315</v>
      </c>
      <c r="I50" t="s">
        <v>17</v>
      </c>
      <c r="J50" t="s">
        <v>752</v>
      </c>
      <c r="K50" t="s">
        <v>1319</v>
      </c>
      <c r="L50" t="s">
        <v>1068</v>
      </c>
      <c r="M50" t="s">
        <v>1690</v>
      </c>
      <c r="N50" t="s">
        <v>5580</v>
      </c>
      <c r="O50" t="s">
        <v>5581</v>
      </c>
      <c r="P50" t="s">
        <v>19</v>
      </c>
      <c r="Q50" t="s">
        <v>1608</v>
      </c>
      <c r="R50" t="s">
        <v>30</v>
      </c>
      <c r="S50" t="s">
        <v>1691</v>
      </c>
      <c r="T50" t="s">
        <v>4524</v>
      </c>
      <c r="U50" t="s">
        <v>1015</v>
      </c>
    </row>
    <row r="51" spans="1:22" x14ac:dyDescent="0.25">
      <c r="A51" t="s">
        <v>225</v>
      </c>
      <c r="B51" t="s">
        <v>226</v>
      </c>
      <c r="C51" t="s">
        <v>1062</v>
      </c>
      <c r="D51" t="s">
        <v>2883</v>
      </c>
      <c r="E51" t="s">
        <v>2174</v>
      </c>
      <c r="F51" t="s">
        <v>2118</v>
      </c>
      <c r="G51" t="s">
        <v>1579</v>
      </c>
      <c r="H51" t="s">
        <v>1363</v>
      </c>
      <c r="I51" t="s">
        <v>17</v>
      </c>
      <c r="J51" t="s">
        <v>712</v>
      </c>
      <c r="K51" t="s">
        <v>2346</v>
      </c>
      <c r="L51" t="s">
        <v>1324</v>
      </c>
      <c r="M51" t="s">
        <v>1692</v>
      </c>
      <c r="N51" t="s">
        <v>5582</v>
      </c>
      <c r="O51" t="s">
        <v>5583</v>
      </c>
      <c r="P51" t="s">
        <v>19</v>
      </c>
      <c r="Q51" t="s">
        <v>1364</v>
      </c>
      <c r="R51" t="s">
        <v>46</v>
      </c>
      <c r="S51" t="s">
        <v>1693</v>
      </c>
      <c r="T51" t="s">
        <v>4279</v>
      </c>
      <c r="U51" t="s">
        <v>227</v>
      </c>
    </row>
    <row r="52" spans="1:22" x14ac:dyDescent="0.25">
      <c r="A52" t="s">
        <v>1053</v>
      </c>
      <c r="B52" t="s">
        <v>1054</v>
      </c>
      <c r="C52" t="s">
        <v>1012</v>
      </c>
      <c r="D52" t="s">
        <v>2713</v>
      </c>
      <c r="E52" t="s">
        <v>2426</v>
      </c>
      <c r="F52" t="s">
        <v>2118</v>
      </c>
      <c r="G52" t="s">
        <v>1579</v>
      </c>
      <c r="H52" t="s">
        <v>1363</v>
      </c>
      <c r="I52" t="s">
        <v>20</v>
      </c>
      <c r="J52" t="s">
        <v>40</v>
      </c>
      <c r="K52" t="s">
        <v>2375</v>
      </c>
      <c r="L52" t="s">
        <v>4106</v>
      </c>
      <c r="M52" t="s">
        <v>1694</v>
      </c>
      <c r="N52" t="s">
        <v>5584</v>
      </c>
      <c r="O52" t="s">
        <v>5585</v>
      </c>
      <c r="P52" t="s">
        <v>25</v>
      </c>
      <c r="Q52" t="s">
        <v>1364</v>
      </c>
      <c r="R52" t="s">
        <v>30</v>
      </c>
      <c r="S52" t="s">
        <v>1693</v>
      </c>
      <c r="T52" t="s">
        <v>4043</v>
      </c>
      <c r="U52" t="s">
        <v>1055</v>
      </c>
    </row>
    <row r="53" spans="1:22" x14ac:dyDescent="0.25">
      <c r="A53" t="s">
        <v>201</v>
      </c>
      <c r="B53" t="s">
        <v>202</v>
      </c>
      <c r="C53" t="s">
        <v>1062</v>
      </c>
      <c r="D53" t="s">
        <v>1992</v>
      </c>
      <c r="E53" t="s">
        <v>2714</v>
      </c>
      <c r="F53" t="s">
        <v>2118</v>
      </c>
      <c r="G53" t="s">
        <v>1579</v>
      </c>
      <c r="H53" t="s">
        <v>1769</v>
      </c>
      <c r="I53" t="s">
        <v>17</v>
      </c>
      <c r="J53" t="s">
        <v>718</v>
      </c>
      <c r="K53" t="s">
        <v>1319</v>
      </c>
      <c r="L53" t="s">
        <v>1068</v>
      </c>
      <c r="M53" t="s">
        <v>1694</v>
      </c>
      <c r="N53" t="s">
        <v>5586</v>
      </c>
      <c r="O53" t="s">
        <v>5587</v>
      </c>
      <c r="P53" t="s">
        <v>25</v>
      </c>
      <c r="Q53" t="s">
        <v>1577</v>
      </c>
      <c r="R53" t="s">
        <v>18</v>
      </c>
      <c r="S53" t="s">
        <v>1695</v>
      </c>
      <c r="T53" t="s">
        <v>4525</v>
      </c>
      <c r="U53" t="s">
        <v>203</v>
      </c>
    </row>
    <row r="54" spans="1:22" x14ac:dyDescent="0.25">
      <c r="A54" t="s">
        <v>64</v>
      </c>
      <c r="B54" t="s">
        <v>65</v>
      </c>
      <c r="C54" t="s">
        <v>1106</v>
      </c>
      <c r="D54" t="s">
        <v>1339</v>
      </c>
      <c r="E54" t="s">
        <v>1322</v>
      </c>
      <c r="F54" t="s">
        <v>200</v>
      </c>
      <c r="G54" t="s">
        <v>1579</v>
      </c>
      <c r="H54" t="s">
        <v>1323</v>
      </c>
      <c r="I54" t="s">
        <v>28</v>
      </c>
      <c r="J54" t="s">
        <v>127</v>
      </c>
      <c r="K54" t="s">
        <v>1083</v>
      </c>
      <c r="M54" t="s">
        <v>1694</v>
      </c>
      <c r="N54" t="s">
        <v>4902</v>
      </c>
      <c r="O54" t="s">
        <v>4061</v>
      </c>
      <c r="P54" t="s">
        <v>19</v>
      </c>
      <c r="Q54" t="s">
        <v>1364</v>
      </c>
      <c r="R54" t="s">
        <v>34</v>
      </c>
      <c r="S54" t="s">
        <v>1691</v>
      </c>
      <c r="T54" t="s">
        <v>4904</v>
      </c>
      <c r="U54" t="s">
        <v>66</v>
      </c>
    </row>
    <row r="55" spans="1:22" x14ac:dyDescent="0.25">
      <c r="A55" t="s">
        <v>1273</v>
      </c>
      <c r="B55" t="s">
        <v>1274</v>
      </c>
      <c r="C55" t="s">
        <v>96</v>
      </c>
      <c r="D55" t="s">
        <v>2834</v>
      </c>
      <c r="E55" t="s">
        <v>2426</v>
      </c>
      <c r="F55" t="s">
        <v>2118</v>
      </c>
      <c r="G55" t="s">
        <v>1579</v>
      </c>
      <c r="H55" t="s">
        <v>2723</v>
      </c>
      <c r="I55" t="s">
        <v>20</v>
      </c>
      <c r="J55" t="s">
        <v>127</v>
      </c>
      <c r="K55" t="s">
        <v>2249</v>
      </c>
      <c r="L55" t="s">
        <v>2864</v>
      </c>
      <c r="M55" t="s">
        <v>1694</v>
      </c>
      <c r="N55" t="s">
        <v>4902</v>
      </c>
      <c r="O55" t="s">
        <v>5588</v>
      </c>
      <c r="P55" t="s">
        <v>19</v>
      </c>
      <c r="Q55" t="s">
        <v>1364</v>
      </c>
      <c r="R55" t="s">
        <v>18</v>
      </c>
      <c r="S55" t="s">
        <v>1693</v>
      </c>
      <c r="T55" t="s">
        <v>4428</v>
      </c>
      <c r="U55" t="s">
        <v>1275</v>
      </c>
    </row>
    <row r="56" spans="1:22" x14ac:dyDescent="0.25">
      <c r="A56" t="s">
        <v>633</v>
      </c>
      <c r="B56" t="s">
        <v>634</v>
      </c>
      <c r="C56" t="s">
        <v>3222</v>
      </c>
      <c r="D56" t="s">
        <v>1572</v>
      </c>
      <c r="E56" t="s">
        <v>125</v>
      </c>
      <c r="F56" t="s">
        <v>200</v>
      </c>
      <c r="G56" t="s">
        <v>1579</v>
      </c>
      <c r="H56" t="s">
        <v>1316</v>
      </c>
      <c r="I56" t="s">
        <v>17</v>
      </c>
      <c r="J56" t="s">
        <v>712</v>
      </c>
      <c r="K56" t="s">
        <v>1755</v>
      </c>
      <c r="L56" t="s">
        <v>1072</v>
      </c>
      <c r="M56" t="s">
        <v>1694</v>
      </c>
      <c r="N56" t="s">
        <v>5589</v>
      </c>
      <c r="O56" t="s">
        <v>5590</v>
      </c>
      <c r="P56" t="s">
        <v>1104</v>
      </c>
      <c r="Q56" t="s">
        <v>1079</v>
      </c>
      <c r="R56" t="s">
        <v>60</v>
      </c>
      <c r="S56" t="s">
        <v>1695</v>
      </c>
      <c r="T56" t="s">
        <v>5591</v>
      </c>
      <c r="U56" t="s">
        <v>635</v>
      </c>
    </row>
    <row r="57" spans="1:22" x14ac:dyDescent="0.25">
      <c r="A57" t="s">
        <v>1951</v>
      </c>
      <c r="B57" t="s">
        <v>1952</v>
      </c>
      <c r="C57" t="s">
        <v>1062</v>
      </c>
      <c r="D57" t="s">
        <v>1069</v>
      </c>
      <c r="E57" t="s">
        <v>2015</v>
      </c>
      <c r="F57" t="s">
        <v>2118</v>
      </c>
      <c r="G57" t="s">
        <v>1579</v>
      </c>
      <c r="H57" t="s">
        <v>1316</v>
      </c>
      <c r="I57" t="s">
        <v>17</v>
      </c>
      <c r="J57" t="s">
        <v>718</v>
      </c>
      <c r="K57" t="s">
        <v>1387</v>
      </c>
      <c r="L57" t="s">
        <v>1318</v>
      </c>
      <c r="M57" t="s">
        <v>1694</v>
      </c>
      <c r="N57" t="s">
        <v>5592</v>
      </c>
      <c r="O57" t="s">
        <v>5593</v>
      </c>
      <c r="P57" t="s">
        <v>19</v>
      </c>
      <c r="Q57" t="s">
        <v>1334</v>
      </c>
      <c r="R57" t="s">
        <v>51</v>
      </c>
      <c r="S57" t="s">
        <v>1693</v>
      </c>
      <c r="T57" t="s">
        <v>4526</v>
      </c>
      <c r="U57" t="s">
        <v>1953</v>
      </c>
    </row>
    <row r="58" spans="1:22" x14ac:dyDescent="0.25">
      <c r="A58" t="s">
        <v>1439</v>
      </c>
      <c r="B58" t="s">
        <v>1440</v>
      </c>
      <c r="C58" t="s">
        <v>1012</v>
      </c>
      <c r="D58" t="s">
        <v>4443</v>
      </c>
      <c r="E58" t="s">
        <v>2957</v>
      </c>
      <c r="F58" t="s">
        <v>2118</v>
      </c>
      <c r="G58" t="s">
        <v>577</v>
      </c>
      <c r="H58" t="s">
        <v>1323</v>
      </c>
      <c r="I58" t="s">
        <v>28</v>
      </c>
      <c r="J58" t="s">
        <v>40</v>
      </c>
      <c r="K58" t="s">
        <v>2233</v>
      </c>
      <c r="L58" t="s">
        <v>1068</v>
      </c>
      <c r="M58" t="s">
        <v>1690</v>
      </c>
      <c r="N58" t="s">
        <v>5594</v>
      </c>
      <c r="O58" t="s">
        <v>5595</v>
      </c>
      <c r="P58" t="s">
        <v>19</v>
      </c>
      <c r="Q58" t="s">
        <v>1577</v>
      </c>
      <c r="R58" t="s">
        <v>71</v>
      </c>
      <c r="S58" t="s">
        <v>1691</v>
      </c>
      <c r="T58" t="s">
        <v>3898</v>
      </c>
      <c r="U58" t="s">
        <v>1441</v>
      </c>
      <c r="V58" t="s">
        <v>1121</v>
      </c>
    </row>
    <row r="59" spans="1:22" x14ac:dyDescent="0.25">
      <c r="A59" t="s">
        <v>93</v>
      </c>
      <c r="B59" t="s">
        <v>94</v>
      </c>
      <c r="C59" t="s">
        <v>96</v>
      </c>
      <c r="D59" t="s">
        <v>1346</v>
      </c>
      <c r="E59" t="s">
        <v>2015</v>
      </c>
      <c r="F59" t="s">
        <v>2389</v>
      </c>
      <c r="G59" t="s">
        <v>1579</v>
      </c>
      <c r="H59" t="s">
        <v>1769</v>
      </c>
      <c r="I59" t="s">
        <v>20</v>
      </c>
      <c r="J59" t="s">
        <v>713</v>
      </c>
      <c r="K59" t="s">
        <v>1319</v>
      </c>
      <c r="L59" t="s">
        <v>1072</v>
      </c>
      <c r="M59" t="s">
        <v>1692</v>
      </c>
      <c r="N59" t="s">
        <v>5596</v>
      </c>
      <c r="O59" t="s">
        <v>5597</v>
      </c>
      <c r="P59" t="s">
        <v>19</v>
      </c>
      <c r="Q59" t="s">
        <v>1608</v>
      </c>
      <c r="R59" t="s">
        <v>30</v>
      </c>
      <c r="S59" t="s">
        <v>1691</v>
      </c>
      <c r="T59" t="s">
        <v>1656</v>
      </c>
      <c r="U59" t="s">
        <v>95</v>
      </c>
    </row>
    <row r="60" spans="1:22" x14ac:dyDescent="0.25">
      <c r="A60" t="s">
        <v>1164</v>
      </c>
      <c r="B60" t="s">
        <v>1165</v>
      </c>
      <c r="C60" t="s">
        <v>96</v>
      </c>
      <c r="D60" t="s">
        <v>3480</v>
      </c>
      <c r="E60" t="s">
        <v>125</v>
      </c>
      <c r="F60" t="s">
        <v>200</v>
      </c>
      <c r="G60" t="s">
        <v>1579</v>
      </c>
      <c r="H60" t="s">
        <v>1316</v>
      </c>
      <c r="I60" t="s">
        <v>20</v>
      </c>
      <c r="J60" t="s">
        <v>750</v>
      </c>
      <c r="K60" t="s">
        <v>1321</v>
      </c>
      <c r="L60" t="s">
        <v>800</v>
      </c>
      <c r="M60" t="s">
        <v>1694</v>
      </c>
      <c r="N60" t="s">
        <v>5598</v>
      </c>
      <c r="O60" t="s">
        <v>2435</v>
      </c>
      <c r="P60" t="s">
        <v>19</v>
      </c>
      <c r="Q60" t="s">
        <v>1364</v>
      </c>
      <c r="R60" t="s">
        <v>63</v>
      </c>
      <c r="S60" t="s">
        <v>1693</v>
      </c>
      <c r="T60" t="s">
        <v>4045</v>
      </c>
      <c r="U60" t="s">
        <v>1166</v>
      </c>
    </row>
    <row r="61" spans="1:22" x14ac:dyDescent="0.25">
      <c r="A61" t="s">
        <v>1091</v>
      </c>
      <c r="B61" t="s">
        <v>1092</v>
      </c>
      <c r="C61" t="s">
        <v>1070</v>
      </c>
      <c r="D61" t="s">
        <v>2961</v>
      </c>
      <c r="E61" t="s">
        <v>2072</v>
      </c>
      <c r="F61" t="s">
        <v>2389</v>
      </c>
      <c r="G61" t="s">
        <v>28</v>
      </c>
      <c r="H61" t="s">
        <v>1769</v>
      </c>
      <c r="I61" t="s">
        <v>1100</v>
      </c>
      <c r="J61" t="s">
        <v>40</v>
      </c>
      <c r="K61" t="s">
        <v>1653</v>
      </c>
      <c r="L61" t="s">
        <v>1343</v>
      </c>
      <c r="M61" t="s">
        <v>1694</v>
      </c>
      <c r="N61" t="s">
        <v>5599</v>
      </c>
      <c r="O61" t="s">
        <v>5600</v>
      </c>
      <c r="P61" t="s">
        <v>25</v>
      </c>
      <c r="Q61" t="s">
        <v>1364</v>
      </c>
      <c r="R61" t="s">
        <v>18</v>
      </c>
      <c r="S61" t="s">
        <v>1693</v>
      </c>
      <c r="T61" t="s">
        <v>3169</v>
      </c>
      <c r="U61" t="s">
        <v>1093</v>
      </c>
    </row>
    <row r="62" spans="1:22" x14ac:dyDescent="0.25">
      <c r="A62" t="s">
        <v>334</v>
      </c>
      <c r="B62" t="s">
        <v>335</v>
      </c>
      <c r="D62" t="s">
        <v>1119</v>
      </c>
      <c r="E62" t="s">
        <v>2015</v>
      </c>
      <c r="F62" t="s">
        <v>2118</v>
      </c>
      <c r="G62" t="s">
        <v>1579</v>
      </c>
      <c r="H62" t="s">
        <v>1323</v>
      </c>
      <c r="I62" t="s">
        <v>20</v>
      </c>
      <c r="J62" t="s">
        <v>303</v>
      </c>
      <c r="K62" t="s">
        <v>1652</v>
      </c>
      <c r="L62" t="s">
        <v>800</v>
      </c>
      <c r="M62" t="s">
        <v>1690</v>
      </c>
      <c r="N62" t="s">
        <v>5601</v>
      </c>
      <c r="O62" t="s">
        <v>5602</v>
      </c>
      <c r="P62" t="s">
        <v>19</v>
      </c>
      <c r="Q62" t="s">
        <v>1364</v>
      </c>
      <c r="R62" t="s">
        <v>21</v>
      </c>
      <c r="S62" t="s">
        <v>1691</v>
      </c>
      <c r="T62" t="s">
        <v>4913</v>
      </c>
      <c r="U62" t="s">
        <v>336</v>
      </c>
    </row>
    <row r="63" spans="1:22" x14ac:dyDescent="0.25">
      <c r="A63" t="s">
        <v>1291</v>
      </c>
      <c r="B63" t="s">
        <v>1292</v>
      </c>
      <c r="C63" t="s">
        <v>1012</v>
      </c>
      <c r="D63" t="s">
        <v>2200</v>
      </c>
      <c r="E63" t="s">
        <v>2616</v>
      </c>
      <c r="F63" t="s">
        <v>2118</v>
      </c>
      <c r="G63" t="s">
        <v>1579</v>
      </c>
      <c r="H63" t="s">
        <v>1769</v>
      </c>
      <c r="I63" t="s">
        <v>28</v>
      </c>
      <c r="J63" t="s">
        <v>745</v>
      </c>
      <c r="K63" t="s">
        <v>1652</v>
      </c>
      <c r="L63" t="s">
        <v>1343</v>
      </c>
      <c r="M63" t="s">
        <v>1694</v>
      </c>
      <c r="N63" t="s">
        <v>5603</v>
      </c>
      <c r="O63" t="s">
        <v>5604</v>
      </c>
      <c r="P63" t="s">
        <v>19</v>
      </c>
      <c r="Q63" t="s">
        <v>1608</v>
      </c>
      <c r="R63" t="s">
        <v>30</v>
      </c>
      <c r="S63" t="s">
        <v>1693</v>
      </c>
      <c r="T63" t="s">
        <v>4907</v>
      </c>
      <c r="U63" t="s">
        <v>1293</v>
      </c>
    </row>
    <row r="64" spans="1:22" x14ac:dyDescent="0.25">
      <c r="A64" t="s">
        <v>1433</v>
      </c>
      <c r="B64" t="s">
        <v>1434</v>
      </c>
      <c r="C64" t="s">
        <v>1012</v>
      </c>
      <c r="D64" t="s">
        <v>1194</v>
      </c>
      <c r="E64" t="s">
        <v>2174</v>
      </c>
      <c r="F64" t="s">
        <v>200</v>
      </c>
      <c r="G64" t="s">
        <v>1579</v>
      </c>
      <c r="H64" t="s">
        <v>1323</v>
      </c>
      <c r="I64" t="s">
        <v>17</v>
      </c>
      <c r="J64" t="s">
        <v>717</v>
      </c>
      <c r="K64" t="s">
        <v>2345</v>
      </c>
      <c r="L64" t="s">
        <v>2119</v>
      </c>
      <c r="M64" t="s">
        <v>1694</v>
      </c>
      <c r="N64" t="s">
        <v>5605</v>
      </c>
      <c r="O64" t="s">
        <v>5606</v>
      </c>
      <c r="P64" t="s">
        <v>19</v>
      </c>
      <c r="Q64" t="s">
        <v>1334</v>
      </c>
      <c r="R64" t="s">
        <v>34</v>
      </c>
      <c r="S64" t="s">
        <v>1693</v>
      </c>
      <c r="T64" t="s">
        <v>3338</v>
      </c>
      <c r="U64" t="s">
        <v>1435</v>
      </c>
      <c r="V64" t="s">
        <v>1121</v>
      </c>
    </row>
    <row r="65" spans="1:22" x14ac:dyDescent="0.25">
      <c r="A65" t="s">
        <v>2768</v>
      </c>
      <c r="B65" t="s">
        <v>2769</v>
      </c>
      <c r="C65" t="s">
        <v>1012</v>
      </c>
      <c r="D65" t="s">
        <v>2016</v>
      </c>
      <c r="E65" t="s">
        <v>2714</v>
      </c>
      <c r="F65" t="s">
        <v>200</v>
      </c>
      <c r="G65" t="s">
        <v>1368</v>
      </c>
      <c r="H65" t="s">
        <v>2101</v>
      </c>
      <c r="I65" t="s">
        <v>20</v>
      </c>
      <c r="J65" t="s">
        <v>40</v>
      </c>
      <c r="K65" t="s">
        <v>1319</v>
      </c>
      <c r="L65" t="s">
        <v>801</v>
      </c>
      <c r="M65" t="s">
        <v>1694</v>
      </c>
      <c r="N65" t="s">
        <v>5605</v>
      </c>
      <c r="O65" t="s">
        <v>5607</v>
      </c>
      <c r="Q65" t="s">
        <v>1577</v>
      </c>
      <c r="R65" t="s">
        <v>63</v>
      </c>
      <c r="S65" t="s">
        <v>1693</v>
      </c>
      <c r="T65" t="s">
        <v>4903</v>
      </c>
      <c r="U65" t="s">
        <v>2770</v>
      </c>
    </row>
    <row r="66" spans="1:22" x14ac:dyDescent="0.25">
      <c r="A66" t="s">
        <v>90</v>
      </c>
      <c r="B66" t="s">
        <v>91</v>
      </c>
      <c r="C66" t="s">
        <v>33</v>
      </c>
      <c r="D66" t="s">
        <v>2016</v>
      </c>
      <c r="E66" t="s">
        <v>2015</v>
      </c>
      <c r="F66" t="s">
        <v>200</v>
      </c>
      <c r="G66" t="s">
        <v>1579</v>
      </c>
      <c r="H66" t="s">
        <v>1363</v>
      </c>
      <c r="I66" t="s">
        <v>17</v>
      </c>
      <c r="J66" t="s">
        <v>718</v>
      </c>
      <c r="K66" t="s">
        <v>1728</v>
      </c>
      <c r="L66" t="s">
        <v>1333</v>
      </c>
      <c r="M66" t="s">
        <v>1694</v>
      </c>
      <c r="N66" t="s">
        <v>5608</v>
      </c>
      <c r="O66" t="s">
        <v>5609</v>
      </c>
      <c r="P66" t="s">
        <v>19</v>
      </c>
      <c r="Q66" t="s">
        <v>1364</v>
      </c>
      <c r="R66" t="s">
        <v>68</v>
      </c>
      <c r="S66" t="s">
        <v>1693</v>
      </c>
      <c r="T66" t="s">
        <v>2763</v>
      </c>
      <c r="U66" t="s">
        <v>92</v>
      </c>
      <c r="V66" t="s">
        <v>2051</v>
      </c>
    </row>
    <row r="67" spans="1:22" x14ac:dyDescent="0.25">
      <c r="A67" t="s">
        <v>452</v>
      </c>
      <c r="B67" t="s">
        <v>453</v>
      </c>
      <c r="C67" t="s">
        <v>1012</v>
      </c>
      <c r="D67" t="s">
        <v>4905</v>
      </c>
      <c r="E67" t="s">
        <v>3808</v>
      </c>
      <c r="F67" t="s">
        <v>3070</v>
      </c>
      <c r="G67" t="s">
        <v>1579</v>
      </c>
      <c r="H67" t="s">
        <v>2422</v>
      </c>
      <c r="I67" t="s">
        <v>28</v>
      </c>
      <c r="J67" t="s">
        <v>40</v>
      </c>
      <c r="K67" t="s">
        <v>2375</v>
      </c>
      <c r="L67" t="s">
        <v>1072</v>
      </c>
      <c r="M67" t="s">
        <v>1694</v>
      </c>
      <c r="N67" t="s">
        <v>5610</v>
      </c>
      <c r="O67" t="s">
        <v>5611</v>
      </c>
      <c r="P67" t="s">
        <v>19</v>
      </c>
      <c r="Q67" t="s">
        <v>1608</v>
      </c>
      <c r="R67" t="s">
        <v>63</v>
      </c>
      <c r="S67" t="s">
        <v>1693</v>
      </c>
      <c r="T67" t="s">
        <v>4906</v>
      </c>
      <c r="U67" t="s">
        <v>454</v>
      </c>
    </row>
    <row r="68" spans="1:22" x14ac:dyDescent="0.25">
      <c r="A68" t="s">
        <v>49</v>
      </c>
      <c r="B68" t="s">
        <v>1224</v>
      </c>
      <c r="C68" t="s">
        <v>1012</v>
      </c>
      <c r="D68" t="s">
        <v>4277</v>
      </c>
      <c r="E68" t="s">
        <v>2714</v>
      </c>
      <c r="F68" t="s">
        <v>2118</v>
      </c>
      <c r="G68" t="s">
        <v>1579</v>
      </c>
      <c r="H68" t="s">
        <v>1363</v>
      </c>
      <c r="I68" t="s">
        <v>17</v>
      </c>
      <c r="J68" t="s">
        <v>712</v>
      </c>
      <c r="K68" t="s">
        <v>1727</v>
      </c>
      <c r="L68" t="s">
        <v>1068</v>
      </c>
      <c r="M68" t="s">
        <v>1694</v>
      </c>
      <c r="N68" t="s">
        <v>5612</v>
      </c>
      <c r="O68" t="s">
        <v>4062</v>
      </c>
      <c r="P68" t="s">
        <v>19</v>
      </c>
      <c r="Q68" t="s">
        <v>1577</v>
      </c>
      <c r="R68" t="s">
        <v>49</v>
      </c>
      <c r="S68" t="s">
        <v>1693</v>
      </c>
      <c r="T68" t="s">
        <v>4280</v>
      </c>
      <c r="U68" t="s">
        <v>1225</v>
      </c>
    </row>
    <row r="69" spans="1:22" x14ac:dyDescent="0.25">
      <c r="A69" t="s">
        <v>466</v>
      </c>
      <c r="B69" t="s">
        <v>467</v>
      </c>
      <c r="C69" t="s">
        <v>1012</v>
      </c>
      <c r="D69" t="s">
        <v>2234</v>
      </c>
      <c r="E69" t="s">
        <v>2344</v>
      </c>
      <c r="F69" t="s">
        <v>2118</v>
      </c>
      <c r="G69" t="s">
        <v>1579</v>
      </c>
      <c r="H69" t="s">
        <v>1323</v>
      </c>
      <c r="I69" t="s">
        <v>28</v>
      </c>
      <c r="J69" t="s">
        <v>712</v>
      </c>
      <c r="K69" t="s">
        <v>2099</v>
      </c>
      <c r="L69" t="s">
        <v>1122</v>
      </c>
      <c r="M69" t="s">
        <v>1694</v>
      </c>
      <c r="N69" t="s">
        <v>5613</v>
      </c>
      <c r="O69" t="s">
        <v>5614</v>
      </c>
      <c r="P69" t="s">
        <v>19</v>
      </c>
      <c r="Q69" t="s">
        <v>1364</v>
      </c>
      <c r="R69" t="s">
        <v>24</v>
      </c>
      <c r="S69" t="s">
        <v>1693</v>
      </c>
      <c r="T69" t="s">
        <v>4908</v>
      </c>
      <c r="U69" t="s">
        <v>468</v>
      </c>
    </row>
    <row r="70" spans="1:22" x14ac:dyDescent="0.25">
      <c r="A70" t="s">
        <v>624</v>
      </c>
      <c r="B70" t="s">
        <v>625</v>
      </c>
      <c r="C70" t="s">
        <v>1012</v>
      </c>
      <c r="D70" t="s">
        <v>210</v>
      </c>
      <c r="E70" t="s">
        <v>125</v>
      </c>
      <c r="F70" t="s">
        <v>2118</v>
      </c>
      <c r="G70" t="s">
        <v>1579</v>
      </c>
      <c r="H70" t="s">
        <v>126</v>
      </c>
      <c r="I70" t="s">
        <v>17</v>
      </c>
      <c r="J70" t="s">
        <v>2445</v>
      </c>
      <c r="K70" t="s">
        <v>806</v>
      </c>
      <c r="L70" t="s">
        <v>800</v>
      </c>
      <c r="M70" t="s">
        <v>1694</v>
      </c>
      <c r="N70" t="s">
        <v>5615</v>
      </c>
      <c r="O70" t="s">
        <v>5616</v>
      </c>
      <c r="P70" t="s">
        <v>19</v>
      </c>
      <c r="Q70" t="s">
        <v>1079</v>
      </c>
      <c r="R70" t="s">
        <v>68</v>
      </c>
      <c r="S70" t="s">
        <v>1695</v>
      </c>
      <c r="T70" t="s">
        <v>2767</v>
      </c>
      <c r="U70" t="s">
        <v>626</v>
      </c>
    </row>
    <row r="71" spans="1:22" x14ac:dyDescent="0.25">
      <c r="A71" t="s">
        <v>1195</v>
      </c>
      <c r="B71" t="s">
        <v>1196</v>
      </c>
      <c r="C71" t="s">
        <v>3090</v>
      </c>
      <c r="D71" t="s">
        <v>5617</v>
      </c>
      <c r="E71" t="s">
        <v>1322</v>
      </c>
      <c r="F71" t="s">
        <v>2118</v>
      </c>
      <c r="G71" t="s">
        <v>577</v>
      </c>
      <c r="H71" t="s">
        <v>1769</v>
      </c>
      <c r="I71" t="s">
        <v>17</v>
      </c>
      <c r="J71" t="s">
        <v>712</v>
      </c>
      <c r="K71" t="s">
        <v>1991</v>
      </c>
      <c r="L71" t="s">
        <v>1754</v>
      </c>
      <c r="M71" t="s">
        <v>1694</v>
      </c>
      <c r="N71" t="s">
        <v>5618</v>
      </c>
      <c r="O71" t="s">
        <v>4278</v>
      </c>
      <c r="Q71" t="s">
        <v>1364</v>
      </c>
      <c r="R71" t="s">
        <v>34</v>
      </c>
      <c r="S71" t="s">
        <v>1693</v>
      </c>
      <c r="T71" t="s">
        <v>5619</v>
      </c>
      <c r="U71" t="s">
        <v>1197</v>
      </c>
    </row>
    <row r="72" spans="1:22" x14ac:dyDescent="0.25">
      <c r="A72" t="s">
        <v>674</v>
      </c>
      <c r="B72" t="s">
        <v>675</v>
      </c>
      <c r="C72" t="s">
        <v>33</v>
      </c>
      <c r="D72" t="s">
        <v>1118</v>
      </c>
      <c r="E72" t="s">
        <v>2072</v>
      </c>
      <c r="F72" t="s">
        <v>200</v>
      </c>
      <c r="G72" t="s">
        <v>1579</v>
      </c>
      <c r="H72" t="s">
        <v>1323</v>
      </c>
      <c r="I72" t="s">
        <v>17</v>
      </c>
      <c r="J72" t="s">
        <v>3510</v>
      </c>
      <c r="K72" t="s">
        <v>1375</v>
      </c>
      <c r="L72" t="s">
        <v>807</v>
      </c>
      <c r="M72" t="s">
        <v>1694</v>
      </c>
      <c r="N72" t="s">
        <v>5620</v>
      </c>
      <c r="P72" t="s">
        <v>1104</v>
      </c>
      <c r="Q72" t="s">
        <v>1577</v>
      </c>
      <c r="R72" t="s">
        <v>60</v>
      </c>
      <c r="S72" t="s">
        <v>1693</v>
      </c>
      <c r="T72" t="s">
        <v>3560</v>
      </c>
      <c r="U72" t="s">
        <v>676</v>
      </c>
    </row>
    <row r="73" spans="1:22" x14ac:dyDescent="0.25">
      <c r="A73" t="s">
        <v>1073</v>
      </c>
      <c r="B73" t="s">
        <v>1074</v>
      </c>
      <c r="C73" t="s">
        <v>1062</v>
      </c>
      <c r="D73" t="s">
        <v>2427</v>
      </c>
      <c r="E73" t="s">
        <v>2616</v>
      </c>
      <c r="F73" t="s">
        <v>2389</v>
      </c>
      <c r="G73" t="s">
        <v>1579</v>
      </c>
      <c r="H73" t="s">
        <v>1363</v>
      </c>
      <c r="I73" t="s">
        <v>17</v>
      </c>
      <c r="J73" t="s">
        <v>713</v>
      </c>
      <c r="K73" t="s">
        <v>1727</v>
      </c>
      <c r="L73" t="s">
        <v>3118</v>
      </c>
      <c r="M73" t="s">
        <v>1694</v>
      </c>
      <c r="N73" t="s">
        <v>5621</v>
      </c>
      <c r="O73" t="s">
        <v>5622</v>
      </c>
      <c r="P73" t="s">
        <v>19</v>
      </c>
      <c r="Q73" t="s">
        <v>1364</v>
      </c>
      <c r="R73" t="s">
        <v>30</v>
      </c>
      <c r="S73" t="s">
        <v>1693</v>
      </c>
      <c r="T73" t="s">
        <v>5623</v>
      </c>
      <c r="U73" t="s">
        <v>1075</v>
      </c>
    </row>
    <row r="74" spans="1:22" x14ac:dyDescent="0.25">
      <c r="A74" t="s">
        <v>1911</v>
      </c>
      <c r="B74" t="s">
        <v>1912</v>
      </c>
      <c r="C74" t="s">
        <v>96</v>
      </c>
      <c r="D74" t="s">
        <v>3782</v>
      </c>
      <c r="E74" t="s">
        <v>3134</v>
      </c>
      <c r="F74" t="s">
        <v>2118</v>
      </c>
      <c r="G74" t="s">
        <v>1579</v>
      </c>
      <c r="H74" t="s">
        <v>2723</v>
      </c>
      <c r="I74" t="s">
        <v>17</v>
      </c>
      <c r="J74" t="s">
        <v>715</v>
      </c>
      <c r="K74" t="s">
        <v>2117</v>
      </c>
      <c r="L74" t="s">
        <v>1771</v>
      </c>
      <c r="M74" t="s">
        <v>1694</v>
      </c>
      <c r="N74" t="s">
        <v>5621</v>
      </c>
      <c r="O74" t="s">
        <v>5624</v>
      </c>
      <c r="Q74" t="s">
        <v>1364</v>
      </c>
      <c r="R74" t="s">
        <v>67</v>
      </c>
      <c r="S74" t="s">
        <v>1693</v>
      </c>
      <c r="T74" t="s">
        <v>5625</v>
      </c>
      <c r="U74" t="s">
        <v>1913</v>
      </c>
    </row>
    <row r="75" spans="1:22" x14ac:dyDescent="0.25">
      <c r="A75" t="s">
        <v>1469</v>
      </c>
      <c r="B75" t="s">
        <v>1470</v>
      </c>
      <c r="C75" t="s">
        <v>1012</v>
      </c>
      <c r="D75" t="s">
        <v>3133</v>
      </c>
      <c r="E75" t="s">
        <v>2714</v>
      </c>
      <c r="F75" t="s">
        <v>2118</v>
      </c>
      <c r="G75" t="s">
        <v>1579</v>
      </c>
      <c r="H75" t="s">
        <v>1769</v>
      </c>
      <c r="I75" t="s">
        <v>17</v>
      </c>
      <c r="J75" t="s">
        <v>711</v>
      </c>
      <c r="K75" t="s">
        <v>1372</v>
      </c>
      <c r="L75" t="s">
        <v>1072</v>
      </c>
      <c r="M75" t="s">
        <v>1694</v>
      </c>
      <c r="N75" t="s">
        <v>4909</v>
      </c>
      <c r="O75" t="s">
        <v>5626</v>
      </c>
      <c r="P75" t="s">
        <v>19</v>
      </c>
      <c r="Q75" t="s">
        <v>1577</v>
      </c>
      <c r="R75" t="s">
        <v>51</v>
      </c>
      <c r="S75" t="s">
        <v>1693</v>
      </c>
      <c r="T75" t="s">
        <v>4044</v>
      </c>
      <c r="U75" t="s">
        <v>1471</v>
      </c>
    </row>
    <row r="76" spans="1:22" x14ac:dyDescent="0.25">
      <c r="A76" t="s">
        <v>698</v>
      </c>
      <c r="B76" t="s">
        <v>699</v>
      </c>
      <c r="C76" t="s">
        <v>1106</v>
      </c>
      <c r="D76" t="s">
        <v>276</v>
      </c>
      <c r="E76" t="s">
        <v>125</v>
      </c>
      <c r="F76" t="s">
        <v>243</v>
      </c>
      <c r="G76" t="s">
        <v>1579</v>
      </c>
      <c r="H76" t="s">
        <v>1316</v>
      </c>
      <c r="I76" t="s">
        <v>17</v>
      </c>
      <c r="J76" t="s">
        <v>752</v>
      </c>
      <c r="K76" t="s">
        <v>808</v>
      </c>
      <c r="L76" t="s">
        <v>802</v>
      </c>
      <c r="M76" t="s">
        <v>1694</v>
      </c>
      <c r="N76" t="s">
        <v>5627</v>
      </c>
      <c r="O76" t="s">
        <v>5628</v>
      </c>
      <c r="P76" t="s">
        <v>19</v>
      </c>
      <c r="Q76" t="s">
        <v>1079</v>
      </c>
      <c r="R76" t="s">
        <v>51</v>
      </c>
      <c r="S76" t="s">
        <v>1693</v>
      </c>
      <c r="T76" t="s">
        <v>4434</v>
      </c>
      <c r="U76" t="s">
        <v>700</v>
      </c>
    </row>
    <row r="77" spans="1:22" x14ac:dyDescent="0.25">
      <c r="A77" t="s">
        <v>52</v>
      </c>
      <c r="B77" t="s">
        <v>52</v>
      </c>
      <c r="C77" t="s">
        <v>1012</v>
      </c>
      <c r="D77" t="s">
        <v>2434</v>
      </c>
      <c r="E77" t="s">
        <v>2426</v>
      </c>
      <c r="F77" t="s">
        <v>2118</v>
      </c>
      <c r="G77" t="s">
        <v>578</v>
      </c>
      <c r="H77" t="s">
        <v>1363</v>
      </c>
      <c r="I77" t="s">
        <v>28</v>
      </c>
      <c r="J77" t="s">
        <v>712</v>
      </c>
      <c r="K77" t="s">
        <v>4337</v>
      </c>
      <c r="L77" t="s">
        <v>1072</v>
      </c>
      <c r="M77" t="s">
        <v>1694</v>
      </c>
      <c r="N77" t="s">
        <v>5629</v>
      </c>
      <c r="O77" t="s">
        <v>5630</v>
      </c>
      <c r="P77" t="s">
        <v>19</v>
      </c>
      <c r="Q77" t="s">
        <v>1364</v>
      </c>
      <c r="R77" t="s">
        <v>24</v>
      </c>
      <c r="S77" t="s">
        <v>1693</v>
      </c>
      <c r="T77" t="s">
        <v>4911</v>
      </c>
      <c r="U77" t="s">
        <v>53</v>
      </c>
    </row>
    <row r="78" spans="1:22" x14ac:dyDescent="0.25">
      <c r="A78" t="s">
        <v>1514</v>
      </c>
      <c r="B78" t="s">
        <v>1515</v>
      </c>
      <c r="D78" t="s">
        <v>1069</v>
      </c>
      <c r="E78" t="s">
        <v>125</v>
      </c>
      <c r="F78" t="s">
        <v>2118</v>
      </c>
      <c r="G78" t="s">
        <v>1579</v>
      </c>
      <c r="H78" t="s">
        <v>1315</v>
      </c>
      <c r="I78" t="s">
        <v>28</v>
      </c>
      <c r="J78" t="s">
        <v>409</v>
      </c>
      <c r="K78" t="s">
        <v>805</v>
      </c>
      <c r="L78" t="s">
        <v>802</v>
      </c>
      <c r="M78" t="s">
        <v>1692</v>
      </c>
      <c r="N78" t="s">
        <v>5631</v>
      </c>
      <c r="O78" t="s">
        <v>5632</v>
      </c>
      <c r="P78" t="s">
        <v>19</v>
      </c>
      <c r="Q78" t="s">
        <v>1079</v>
      </c>
      <c r="R78" t="s">
        <v>37</v>
      </c>
      <c r="S78" t="s">
        <v>1691</v>
      </c>
      <c r="T78" t="s">
        <v>4281</v>
      </c>
      <c r="U78" t="s">
        <v>1516</v>
      </c>
    </row>
    <row r="79" spans="1:22" x14ac:dyDescent="0.25">
      <c r="A79" t="s">
        <v>109</v>
      </c>
      <c r="B79" t="s">
        <v>110</v>
      </c>
      <c r="C79" t="s">
        <v>96</v>
      </c>
      <c r="D79" t="s">
        <v>2427</v>
      </c>
      <c r="E79" t="s">
        <v>125</v>
      </c>
      <c r="F79" t="s">
        <v>2118</v>
      </c>
      <c r="G79" t="s">
        <v>1579</v>
      </c>
      <c r="H79" t="s">
        <v>1769</v>
      </c>
      <c r="I79" t="s">
        <v>17</v>
      </c>
      <c r="J79" t="s">
        <v>40</v>
      </c>
      <c r="K79" t="s">
        <v>808</v>
      </c>
      <c r="M79" t="s">
        <v>1694</v>
      </c>
      <c r="N79" t="s">
        <v>5633</v>
      </c>
      <c r="O79" t="s">
        <v>5634</v>
      </c>
      <c r="P79" t="s">
        <v>19</v>
      </c>
      <c r="Q79" t="s">
        <v>1364</v>
      </c>
      <c r="R79" t="s">
        <v>24</v>
      </c>
      <c r="S79" t="s">
        <v>1693</v>
      </c>
      <c r="T79" t="s">
        <v>5635</v>
      </c>
      <c r="U79" t="s">
        <v>111</v>
      </c>
    </row>
    <row r="80" spans="1:22" x14ac:dyDescent="0.25">
      <c r="A80" t="s">
        <v>897</v>
      </c>
      <c r="B80" t="s">
        <v>898</v>
      </c>
      <c r="C80" t="s">
        <v>3090</v>
      </c>
      <c r="D80" t="s">
        <v>4527</v>
      </c>
      <c r="E80" t="s">
        <v>2344</v>
      </c>
      <c r="F80" t="s">
        <v>2118</v>
      </c>
      <c r="G80" t="s">
        <v>577</v>
      </c>
      <c r="H80" t="s">
        <v>1323</v>
      </c>
      <c r="I80" t="s">
        <v>20</v>
      </c>
      <c r="J80" t="s">
        <v>745</v>
      </c>
      <c r="K80" t="s">
        <v>2100</v>
      </c>
      <c r="L80" t="s">
        <v>1771</v>
      </c>
      <c r="M80" t="s">
        <v>1694</v>
      </c>
      <c r="N80" t="s">
        <v>5636</v>
      </c>
      <c r="O80" t="s">
        <v>3227</v>
      </c>
      <c r="Q80" t="s">
        <v>1608</v>
      </c>
      <c r="R80" t="s">
        <v>71</v>
      </c>
      <c r="S80" t="s">
        <v>1693</v>
      </c>
      <c r="T80" t="s">
        <v>4914</v>
      </c>
      <c r="U80" t="s">
        <v>899</v>
      </c>
    </row>
    <row r="81" spans="1:21" x14ac:dyDescent="0.25">
      <c r="A81" t="s">
        <v>115</v>
      </c>
      <c r="B81" t="s">
        <v>116</v>
      </c>
      <c r="C81" t="s">
        <v>1062</v>
      </c>
      <c r="D81" t="s">
        <v>3221</v>
      </c>
      <c r="E81" t="s">
        <v>2261</v>
      </c>
      <c r="F81" t="s">
        <v>2389</v>
      </c>
      <c r="G81" t="s">
        <v>1579</v>
      </c>
      <c r="H81" t="s">
        <v>1363</v>
      </c>
      <c r="I81" t="s">
        <v>28</v>
      </c>
      <c r="J81" t="s">
        <v>718</v>
      </c>
      <c r="K81" t="s">
        <v>1372</v>
      </c>
      <c r="L81" t="s">
        <v>1771</v>
      </c>
      <c r="M81" t="s">
        <v>1694</v>
      </c>
      <c r="N81" t="s">
        <v>5637</v>
      </c>
      <c r="O81" t="s">
        <v>5638</v>
      </c>
      <c r="P81" t="s">
        <v>19</v>
      </c>
      <c r="Q81" t="s">
        <v>1608</v>
      </c>
      <c r="R81" t="s">
        <v>37</v>
      </c>
      <c r="S81" t="s">
        <v>1693</v>
      </c>
      <c r="T81" t="s">
        <v>4912</v>
      </c>
      <c r="U81" t="s">
        <v>117</v>
      </c>
    </row>
    <row r="82" spans="1:21" x14ac:dyDescent="0.25">
      <c r="A82" t="s">
        <v>888</v>
      </c>
      <c r="B82" t="s">
        <v>889</v>
      </c>
      <c r="C82" t="s">
        <v>1062</v>
      </c>
      <c r="D82" t="s">
        <v>2319</v>
      </c>
      <c r="E82" t="s">
        <v>125</v>
      </c>
      <c r="F82" t="s">
        <v>200</v>
      </c>
      <c r="G82" t="s">
        <v>1579</v>
      </c>
      <c r="H82" t="s">
        <v>1315</v>
      </c>
      <c r="I82" t="s">
        <v>28</v>
      </c>
      <c r="J82" t="s">
        <v>717</v>
      </c>
      <c r="K82" t="s">
        <v>1112</v>
      </c>
      <c r="L82" t="s">
        <v>800</v>
      </c>
      <c r="M82" t="s">
        <v>1694</v>
      </c>
      <c r="N82" t="s">
        <v>5639</v>
      </c>
      <c r="O82" t="s">
        <v>5640</v>
      </c>
      <c r="P82" t="s">
        <v>19</v>
      </c>
      <c r="Q82" t="s">
        <v>1608</v>
      </c>
      <c r="R82" t="s">
        <v>36</v>
      </c>
      <c r="S82" t="s">
        <v>1693</v>
      </c>
      <c r="T82" t="s">
        <v>2929</v>
      </c>
      <c r="U82" t="s">
        <v>890</v>
      </c>
    </row>
    <row r="83" spans="1:21" x14ac:dyDescent="0.25">
      <c r="A83" t="s">
        <v>1474</v>
      </c>
      <c r="B83" t="s">
        <v>1475</v>
      </c>
      <c r="C83" t="s">
        <v>1106</v>
      </c>
      <c r="D83" t="s">
        <v>1606</v>
      </c>
      <c r="E83" t="s">
        <v>2072</v>
      </c>
      <c r="F83" t="s">
        <v>2118</v>
      </c>
      <c r="G83" t="s">
        <v>1579</v>
      </c>
      <c r="H83" t="s">
        <v>1323</v>
      </c>
      <c r="I83" t="s">
        <v>28</v>
      </c>
      <c r="J83" t="s">
        <v>409</v>
      </c>
      <c r="K83" t="s">
        <v>1329</v>
      </c>
      <c r="L83" t="s">
        <v>1320</v>
      </c>
      <c r="M83" t="s">
        <v>1694</v>
      </c>
      <c r="N83" t="s">
        <v>5641</v>
      </c>
      <c r="O83" t="s">
        <v>5642</v>
      </c>
      <c r="P83" t="s">
        <v>19</v>
      </c>
      <c r="Q83" t="s">
        <v>1577</v>
      </c>
      <c r="R83" t="s">
        <v>60</v>
      </c>
      <c r="S83" t="s">
        <v>1695</v>
      </c>
      <c r="T83" t="s">
        <v>1345</v>
      </c>
      <c r="U83" t="s">
        <v>1476</v>
      </c>
    </row>
    <row r="84" spans="1:21" x14ac:dyDescent="0.25">
      <c r="A84" t="s">
        <v>1939</v>
      </c>
      <c r="B84" t="s">
        <v>1940</v>
      </c>
      <c r="C84" t="s">
        <v>1012</v>
      </c>
      <c r="D84" t="s">
        <v>1696</v>
      </c>
      <c r="E84" t="s">
        <v>2072</v>
      </c>
      <c r="F84" t="s">
        <v>200</v>
      </c>
      <c r="G84" t="s">
        <v>1579</v>
      </c>
      <c r="H84" t="s">
        <v>1363</v>
      </c>
      <c r="I84" t="s">
        <v>28</v>
      </c>
      <c r="J84" t="s">
        <v>709</v>
      </c>
      <c r="K84" t="s">
        <v>1653</v>
      </c>
      <c r="L84" t="s">
        <v>1343</v>
      </c>
      <c r="M84" t="s">
        <v>1694</v>
      </c>
      <c r="N84" t="s">
        <v>5643</v>
      </c>
      <c r="O84" t="s">
        <v>5644</v>
      </c>
      <c r="P84" t="s">
        <v>19</v>
      </c>
      <c r="Q84" t="s">
        <v>1364</v>
      </c>
      <c r="R84" t="s">
        <v>68</v>
      </c>
      <c r="S84" t="s">
        <v>1693</v>
      </c>
      <c r="T84" t="s">
        <v>4916</v>
      </c>
      <c r="U84" t="s">
        <v>1941</v>
      </c>
    </row>
    <row r="85" spans="1:21" x14ac:dyDescent="0.25">
      <c r="A85" t="s">
        <v>38</v>
      </c>
      <c r="B85" t="s">
        <v>39</v>
      </c>
      <c r="C85" t="s">
        <v>1062</v>
      </c>
      <c r="D85" t="s">
        <v>1904</v>
      </c>
      <c r="E85" t="s">
        <v>125</v>
      </c>
      <c r="F85" t="s">
        <v>2118</v>
      </c>
      <c r="G85" t="s">
        <v>1579</v>
      </c>
      <c r="H85" t="s">
        <v>1323</v>
      </c>
      <c r="I85" t="s">
        <v>28</v>
      </c>
      <c r="J85" t="s">
        <v>79</v>
      </c>
      <c r="K85" t="s">
        <v>1358</v>
      </c>
      <c r="L85" t="s">
        <v>801</v>
      </c>
      <c r="M85" t="s">
        <v>1694</v>
      </c>
      <c r="N85" t="s">
        <v>4915</v>
      </c>
      <c r="O85" t="s">
        <v>5645</v>
      </c>
      <c r="P85" t="s">
        <v>1104</v>
      </c>
      <c r="Q85" t="s">
        <v>1577</v>
      </c>
      <c r="R85" t="s">
        <v>41</v>
      </c>
      <c r="S85" t="s">
        <v>1693</v>
      </c>
      <c r="T85" t="s">
        <v>4435</v>
      </c>
      <c r="U85" t="s">
        <v>42</v>
      </c>
    </row>
    <row r="86" spans="1:21" x14ac:dyDescent="0.25">
      <c r="A86" t="s">
        <v>1167</v>
      </c>
      <c r="B86" t="s">
        <v>1168</v>
      </c>
      <c r="C86" t="s">
        <v>1012</v>
      </c>
      <c r="D86" t="s">
        <v>4910</v>
      </c>
      <c r="E86" t="s">
        <v>2714</v>
      </c>
      <c r="F86" t="s">
        <v>2118</v>
      </c>
      <c r="G86" t="s">
        <v>1579</v>
      </c>
      <c r="H86" t="s">
        <v>1769</v>
      </c>
      <c r="I86" t="s">
        <v>17</v>
      </c>
      <c r="J86" t="s">
        <v>712</v>
      </c>
      <c r="K86" t="s">
        <v>1372</v>
      </c>
      <c r="L86" t="s">
        <v>1060</v>
      </c>
      <c r="M86" t="s">
        <v>1692</v>
      </c>
      <c r="N86" t="s">
        <v>5646</v>
      </c>
      <c r="O86" t="s">
        <v>5647</v>
      </c>
      <c r="P86" t="s">
        <v>19</v>
      </c>
      <c r="Q86" t="s">
        <v>1577</v>
      </c>
      <c r="R86" t="s">
        <v>37</v>
      </c>
      <c r="S86" t="s">
        <v>1695</v>
      </c>
      <c r="T86" t="s">
        <v>2696</v>
      </c>
      <c r="U86" t="s">
        <v>1169</v>
      </c>
    </row>
    <row r="87" spans="1:21" x14ac:dyDescent="0.25">
      <c r="A87" t="s">
        <v>254</v>
      </c>
      <c r="B87" t="s">
        <v>255</v>
      </c>
      <c r="C87" t="s">
        <v>1062</v>
      </c>
      <c r="D87" t="s">
        <v>1696</v>
      </c>
      <c r="E87" t="s">
        <v>2426</v>
      </c>
      <c r="F87" t="s">
        <v>2118</v>
      </c>
      <c r="G87" t="s">
        <v>1579</v>
      </c>
      <c r="H87" t="s">
        <v>1323</v>
      </c>
      <c r="I87" t="s">
        <v>17</v>
      </c>
      <c r="J87" t="s">
        <v>79</v>
      </c>
      <c r="K87" t="s">
        <v>1064</v>
      </c>
      <c r="L87" t="s">
        <v>802</v>
      </c>
      <c r="M87" t="s">
        <v>1690</v>
      </c>
      <c r="N87" t="s">
        <v>5648</v>
      </c>
      <c r="O87" t="s">
        <v>5649</v>
      </c>
      <c r="P87" t="s">
        <v>19</v>
      </c>
      <c r="Q87" t="s">
        <v>1364</v>
      </c>
      <c r="R87" t="s">
        <v>68</v>
      </c>
      <c r="S87" t="s">
        <v>1691</v>
      </c>
      <c r="T87" t="s">
        <v>3199</v>
      </c>
      <c r="U87" t="s">
        <v>256</v>
      </c>
    </row>
    <row r="88" spans="1:21" x14ac:dyDescent="0.25">
      <c r="A88" t="s">
        <v>531</v>
      </c>
      <c r="B88" t="s">
        <v>532</v>
      </c>
      <c r="C88" t="s">
        <v>1012</v>
      </c>
      <c r="D88" t="s">
        <v>2427</v>
      </c>
      <c r="E88" t="s">
        <v>2072</v>
      </c>
      <c r="F88" t="s">
        <v>2118</v>
      </c>
      <c r="G88" t="s">
        <v>1579</v>
      </c>
      <c r="H88" t="s">
        <v>1323</v>
      </c>
      <c r="I88" t="s">
        <v>17</v>
      </c>
      <c r="J88" t="s">
        <v>710</v>
      </c>
      <c r="K88" t="s">
        <v>1112</v>
      </c>
      <c r="L88" t="s">
        <v>1318</v>
      </c>
      <c r="M88" t="s">
        <v>1694</v>
      </c>
      <c r="N88" t="s">
        <v>5650</v>
      </c>
      <c r="O88" t="s">
        <v>5651</v>
      </c>
      <c r="P88" t="s">
        <v>19</v>
      </c>
      <c r="Q88" t="s">
        <v>1608</v>
      </c>
      <c r="R88" t="s">
        <v>60</v>
      </c>
      <c r="S88" t="s">
        <v>1693</v>
      </c>
      <c r="T88" t="s">
        <v>4430</v>
      </c>
      <c r="U88" t="s">
        <v>533</v>
      </c>
    </row>
    <row r="89" spans="1:21" x14ac:dyDescent="0.25">
      <c r="A89" t="s">
        <v>277</v>
      </c>
      <c r="B89" t="s">
        <v>278</v>
      </c>
      <c r="C89" t="s">
        <v>1062</v>
      </c>
      <c r="D89" t="s">
        <v>1697</v>
      </c>
      <c r="E89" t="s">
        <v>2015</v>
      </c>
      <c r="F89" t="s">
        <v>2118</v>
      </c>
      <c r="G89" t="s">
        <v>1579</v>
      </c>
      <c r="H89" t="s">
        <v>1323</v>
      </c>
      <c r="I89" t="s">
        <v>17</v>
      </c>
      <c r="J89" t="s">
        <v>79</v>
      </c>
      <c r="K89" t="s">
        <v>1063</v>
      </c>
      <c r="L89" t="s">
        <v>807</v>
      </c>
      <c r="M89" t="s">
        <v>1690</v>
      </c>
      <c r="N89" t="s">
        <v>5652</v>
      </c>
      <c r="O89" t="s">
        <v>5154</v>
      </c>
      <c r="P89" t="s">
        <v>19</v>
      </c>
      <c r="Q89" t="s">
        <v>1364</v>
      </c>
      <c r="R89" t="s">
        <v>36</v>
      </c>
      <c r="S89" t="s">
        <v>1691</v>
      </c>
      <c r="T89" t="s">
        <v>3092</v>
      </c>
      <c r="U89" t="s">
        <v>279</v>
      </c>
    </row>
    <row r="90" spans="1:21" x14ac:dyDescent="0.25">
      <c r="A90" t="s">
        <v>1454</v>
      </c>
      <c r="B90" t="s">
        <v>1455</v>
      </c>
      <c r="C90" t="s">
        <v>1012</v>
      </c>
      <c r="D90" t="s">
        <v>2961</v>
      </c>
      <c r="E90" t="s">
        <v>2192</v>
      </c>
      <c r="F90" t="s">
        <v>2118</v>
      </c>
      <c r="G90" t="s">
        <v>1579</v>
      </c>
      <c r="H90" t="s">
        <v>2723</v>
      </c>
      <c r="I90" t="s">
        <v>20</v>
      </c>
      <c r="J90" t="s">
        <v>40</v>
      </c>
      <c r="K90" t="s">
        <v>2859</v>
      </c>
      <c r="L90" t="s">
        <v>807</v>
      </c>
      <c r="M90" t="s">
        <v>1690</v>
      </c>
      <c r="N90" t="s">
        <v>5653</v>
      </c>
      <c r="O90" t="s">
        <v>3347</v>
      </c>
      <c r="Q90" t="s">
        <v>1364</v>
      </c>
      <c r="R90" t="s">
        <v>51</v>
      </c>
      <c r="S90" t="s">
        <v>1691</v>
      </c>
      <c r="T90" t="s">
        <v>5654</v>
      </c>
      <c r="U90" t="s">
        <v>1456</v>
      </c>
    </row>
    <row r="91" spans="1:21" x14ac:dyDescent="0.25">
      <c r="A91" t="s">
        <v>2137</v>
      </c>
      <c r="B91" t="s">
        <v>2138</v>
      </c>
      <c r="C91" t="s">
        <v>1012</v>
      </c>
      <c r="D91" t="s">
        <v>2047</v>
      </c>
      <c r="E91" t="s">
        <v>2261</v>
      </c>
      <c r="F91" t="s">
        <v>200</v>
      </c>
      <c r="G91" t="s">
        <v>1368</v>
      </c>
      <c r="H91" t="s">
        <v>1316</v>
      </c>
      <c r="I91" t="s">
        <v>28</v>
      </c>
      <c r="J91" t="s">
        <v>746</v>
      </c>
      <c r="K91" t="s">
        <v>1358</v>
      </c>
      <c r="L91" t="s">
        <v>1072</v>
      </c>
      <c r="M91" t="s">
        <v>1694</v>
      </c>
      <c r="N91" t="s">
        <v>5655</v>
      </c>
      <c r="O91" t="s">
        <v>4996</v>
      </c>
      <c r="P91" t="s">
        <v>19</v>
      </c>
      <c r="Q91" t="s">
        <v>1577</v>
      </c>
      <c r="R91" t="s">
        <v>62</v>
      </c>
      <c r="S91" t="s">
        <v>1693</v>
      </c>
      <c r="T91" t="s">
        <v>4282</v>
      </c>
      <c r="U91" t="s">
        <v>2139</v>
      </c>
    </row>
    <row r="92" spans="1:21" x14ac:dyDescent="0.25">
      <c r="A92" t="s">
        <v>1505</v>
      </c>
      <c r="B92" t="s">
        <v>1506</v>
      </c>
      <c r="D92" t="s">
        <v>2200</v>
      </c>
      <c r="E92" t="s">
        <v>3336</v>
      </c>
      <c r="F92" t="s">
        <v>2118</v>
      </c>
      <c r="G92" t="s">
        <v>1579</v>
      </c>
      <c r="H92" t="s">
        <v>1323</v>
      </c>
      <c r="I92" t="s">
        <v>17</v>
      </c>
      <c r="J92" t="s">
        <v>2935</v>
      </c>
      <c r="K92" t="s">
        <v>1372</v>
      </c>
      <c r="L92" t="s">
        <v>802</v>
      </c>
      <c r="M92" t="s">
        <v>1694</v>
      </c>
      <c r="N92" t="s">
        <v>5656</v>
      </c>
      <c r="O92" t="s">
        <v>5657</v>
      </c>
      <c r="P92" t="s">
        <v>19</v>
      </c>
      <c r="Q92" t="s">
        <v>1364</v>
      </c>
      <c r="R92" t="s">
        <v>62</v>
      </c>
      <c r="S92" t="s">
        <v>1693</v>
      </c>
      <c r="T92" t="s">
        <v>3339</v>
      </c>
      <c r="U92" t="s">
        <v>1507</v>
      </c>
    </row>
    <row r="93" spans="1:21" x14ac:dyDescent="0.25">
      <c r="A93" t="s">
        <v>430</v>
      </c>
      <c r="B93" t="s">
        <v>431</v>
      </c>
      <c r="C93" t="s">
        <v>1062</v>
      </c>
      <c r="D93" t="s">
        <v>3901</v>
      </c>
      <c r="E93" t="s">
        <v>2015</v>
      </c>
      <c r="F93" t="s">
        <v>2118</v>
      </c>
      <c r="G93" t="s">
        <v>1579</v>
      </c>
      <c r="H93" t="s">
        <v>1323</v>
      </c>
      <c r="I93" t="s">
        <v>17</v>
      </c>
      <c r="J93" t="s">
        <v>40</v>
      </c>
      <c r="K93" t="s">
        <v>1321</v>
      </c>
      <c r="L93" t="s">
        <v>1072</v>
      </c>
      <c r="M93" t="s">
        <v>1690</v>
      </c>
      <c r="N93" t="s">
        <v>5658</v>
      </c>
      <c r="O93" t="s">
        <v>5659</v>
      </c>
      <c r="P93" t="s">
        <v>25</v>
      </c>
      <c r="Q93" t="s">
        <v>1577</v>
      </c>
      <c r="R93" t="s">
        <v>24</v>
      </c>
      <c r="S93" t="s">
        <v>1691</v>
      </c>
      <c r="T93" t="s">
        <v>4046</v>
      </c>
      <c r="U93" t="s">
        <v>432</v>
      </c>
    </row>
    <row r="94" spans="1:21" x14ac:dyDescent="0.25">
      <c r="A94" t="s">
        <v>1996</v>
      </c>
      <c r="B94" t="s">
        <v>1997</v>
      </c>
      <c r="D94" t="s">
        <v>1578</v>
      </c>
      <c r="E94" t="s">
        <v>2072</v>
      </c>
      <c r="F94" t="s">
        <v>200</v>
      </c>
      <c r="G94" t="s">
        <v>1579</v>
      </c>
      <c r="H94" t="s">
        <v>1769</v>
      </c>
      <c r="I94" t="s">
        <v>1100</v>
      </c>
      <c r="J94" t="s">
        <v>3252</v>
      </c>
      <c r="K94" t="s">
        <v>1959</v>
      </c>
      <c r="L94" t="s">
        <v>1060</v>
      </c>
      <c r="M94" t="s">
        <v>1692</v>
      </c>
      <c r="N94" t="s">
        <v>4917</v>
      </c>
      <c r="P94" t="s">
        <v>1104</v>
      </c>
      <c r="Q94" t="s">
        <v>1334</v>
      </c>
      <c r="R94" t="s">
        <v>24</v>
      </c>
      <c r="S94" t="s">
        <v>1691</v>
      </c>
      <c r="T94" t="s">
        <v>3349</v>
      </c>
      <c r="U94" t="s">
        <v>1998</v>
      </c>
    </row>
    <row r="95" spans="1:21" x14ac:dyDescent="0.25">
      <c r="A95" t="s">
        <v>147</v>
      </c>
      <c r="B95" t="s">
        <v>148</v>
      </c>
      <c r="C95" t="s">
        <v>1062</v>
      </c>
      <c r="D95" t="s">
        <v>2564</v>
      </c>
      <c r="E95" t="s">
        <v>2072</v>
      </c>
      <c r="F95" t="s">
        <v>2118</v>
      </c>
      <c r="G95" t="s">
        <v>1579</v>
      </c>
      <c r="H95" t="s">
        <v>1769</v>
      </c>
      <c r="I95" t="s">
        <v>28</v>
      </c>
      <c r="J95" t="s">
        <v>713</v>
      </c>
      <c r="K95" t="s">
        <v>2346</v>
      </c>
      <c r="L95" t="s">
        <v>1122</v>
      </c>
      <c r="M95" t="s">
        <v>1694</v>
      </c>
      <c r="N95" t="s">
        <v>5660</v>
      </c>
      <c r="O95" t="s">
        <v>5661</v>
      </c>
      <c r="P95" t="s">
        <v>19</v>
      </c>
      <c r="Q95" t="s">
        <v>1608</v>
      </c>
      <c r="R95" t="s">
        <v>21</v>
      </c>
      <c r="S95" t="s">
        <v>1693</v>
      </c>
      <c r="T95" t="s">
        <v>4531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1070</v>
      </c>
      <c r="D96" t="s">
        <v>2961</v>
      </c>
      <c r="E96" t="s">
        <v>2426</v>
      </c>
      <c r="F96" t="s">
        <v>2118</v>
      </c>
      <c r="G96" t="s">
        <v>1579</v>
      </c>
      <c r="H96" t="s">
        <v>1769</v>
      </c>
      <c r="I96" t="s">
        <v>17</v>
      </c>
      <c r="J96" t="s">
        <v>40</v>
      </c>
      <c r="K96" t="s">
        <v>1959</v>
      </c>
      <c r="L96" t="s">
        <v>1072</v>
      </c>
      <c r="M96" t="s">
        <v>1690</v>
      </c>
      <c r="N96" t="s">
        <v>5662</v>
      </c>
      <c r="O96" t="s">
        <v>5663</v>
      </c>
      <c r="P96" t="s">
        <v>19</v>
      </c>
      <c r="Q96" t="s">
        <v>1364</v>
      </c>
      <c r="R96" t="s">
        <v>34</v>
      </c>
      <c r="S96" t="s">
        <v>1691</v>
      </c>
      <c r="T96" t="s">
        <v>3224</v>
      </c>
      <c r="U96" t="s">
        <v>114</v>
      </c>
    </row>
    <row r="97" spans="1:23" x14ac:dyDescent="0.25">
      <c r="A97" t="s">
        <v>1359</v>
      </c>
      <c r="B97" t="s">
        <v>1360</v>
      </c>
      <c r="C97" t="s">
        <v>1012</v>
      </c>
      <c r="D97" t="s">
        <v>2427</v>
      </c>
      <c r="E97" t="s">
        <v>125</v>
      </c>
      <c r="F97" t="s">
        <v>2118</v>
      </c>
      <c r="G97" t="s">
        <v>1579</v>
      </c>
      <c r="H97" t="s">
        <v>1323</v>
      </c>
      <c r="I97" t="s">
        <v>17</v>
      </c>
      <c r="J97" t="s">
        <v>3820</v>
      </c>
      <c r="K97" t="s">
        <v>1329</v>
      </c>
      <c r="L97" t="s">
        <v>1338</v>
      </c>
      <c r="M97" t="s">
        <v>1690</v>
      </c>
      <c r="N97" t="s">
        <v>5662</v>
      </c>
      <c r="O97" t="s">
        <v>5664</v>
      </c>
      <c r="P97" t="s">
        <v>19</v>
      </c>
      <c r="Q97" t="s">
        <v>1577</v>
      </c>
      <c r="R97" t="s">
        <v>68</v>
      </c>
      <c r="S97" t="s">
        <v>1691</v>
      </c>
      <c r="T97" t="s">
        <v>3472</v>
      </c>
      <c r="U97" t="s">
        <v>1361</v>
      </c>
    </row>
    <row r="98" spans="1:23" x14ac:dyDescent="0.25">
      <c r="A98" t="s">
        <v>621</v>
      </c>
      <c r="B98" t="s">
        <v>622</v>
      </c>
      <c r="C98" t="s">
        <v>1012</v>
      </c>
      <c r="D98" t="s">
        <v>2016</v>
      </c>
      <c r="E98" t="s">
        <v>1322</v>
      </c>
      <c r="F98" t="s">
        <v>2118</v>
      </c>
      <c r="G98" t="s">
        <v>1579</v>
      </c>
      <c r="H98" t="s">
        <v>1323</v>
      </c>
      <c r="I98" t="s">
        <v>28</v>
      </c>
      <c r="J98" t="s">
        <v>718</v>
      </c>
      <c r="K98" t="s">
        <v>2099</v>
      </c>
      <c r="L98" t="s">
        <v>1610</v>
      </c>
      <c r="M98" t="s">
        <v>1694</v>
      </c>
      <c r="N98" t="s">
        <v>5665</v>
      </c>
      <c r="O98" t="s">
        <v>5666</v>
      </c>
      <c r="P98" t="s">
        <v>19</v>
      </c>
      <c r="Q98" t="s">
        <v>1608</v>
      </c>
      <c r="R98" t="s">
        <v>30</v>
      </c>
      <c r="S98" t="s">
        <v>1693</v>
      </c>
      <c r="T98" t="s">
        <v>4530</v>
      </c>
      <c r="U98" t="s">
        <v>623</v>
      </c>
    </row>
    <row r="99" spans="1:23" x14ac:dyDescent="0.25">
      <c r="A99" t="s">
        <v>455</v>
      </c>
      <c r="B99" t="s">
        <v>456</v>
      </c>
      <c r="C99" t="s">
        <v>1012</v>
      </c>
      <c r="D99" t="s">
        <v>2628</v>
      </c>
      <c r="E99" t="s">
        <v>2766</v>
      </c>
      <c r="F99" t="s">
        <v>2118</v>
      </c>
      <c r="G99" t="s">
        <v>1579</v>
      </c>
      <c r="H99" t="s">
        <v>1363</v>
      </c>
      <c r="I99" t="s">
        <v>20</v>
      </c>
      <c r="J99" t="s">
        <v>40</v>
      </c>
      <c r="K99" t="s">
        <v>2367</v>
      </c>
      <c r="L99" t="s">
        <v>1754</v>
      </c>
      <c r="M99" t="s">
        <v>1692</v>
      </c>
      <c r="N99" t="s">
        <v>5667</v>
      </c>
      <c r="O99" t="s">
        <v>5668</v>
      </c>
      <c r="P99" t="s">
        <v>19</v>
      </c>
      <c r="Q99" t="s">
        <v>1364</v>
      </c>
      <c r="R99" t="s">
        <v>30</v>
      </c>
      <c r="S99" t="s">
        <v>1693</v>
      </c>
      <c r="T99" t="s">
        <v>2712</v>
      </c>
      <c r="U99" t="s">
        <v>457</v>
      </c>
    </row>
    <row r="100" spans="1:23" x14ac:dyDescent="0.25">
      <c r="A100" t="s">
        <v>775</v>
      </c>
      <c r="B100" t="s">
        <v>776</v>
      </c>
      <c r="C100" t="s">
        <v>1106</v>
      </c>
      <c r="D100" t="s">
        <v>2427</v>
      </c>
      <c r="E100" t="s">
        <v>2174</v>
      </c>
      <c r="F100" t="s">
        <v>2118</v>
      </c>
      <c r="G100" t="s">
        <v>1579</v>
      </c>
      <c r="H100" t="s">
        <v>1323</v>
      </c>
      <c r="I100" t="s">
        <v>17</v>
      </c>
      <c r="J100" t="s">
        <v>712</v>
      </c>
      <c r="K100" t="s">
        <v>1063</v>
      </c>
      <c r="L100" t="s">
        <v>3118</v>
      </c>
      <c r="M100" t="s">
        <v>1694</v>
      </c>
      <c r="N100" t="s">
        <v>5669</v>
      </c>
      <c r="O100" t="s">
        <v>5670</v>
      </c>
      <c r="P100" t="s">
        <v>19</v>
      </c>
      <c r="Q100" t="s">
        <v>1364</v>
      </c>
      <c r="R100" t="s">
        <v>46</v>
      </c>
      <c r="S100" t="s">
        <v>1693</v>
      </c>
      <c r="T100" t="s">
        <v>4918</v>
      </c>
      <c r="U100" t="s">
        <v>777</v>
      </c>
    </row>
    <row r="101" spans="1:23" x14ac:dyDescent="0.25">
      <c r="A101" t="s">
        <v>954</v>
      </c>
      <c r="B101" t="s">
        <v>954</v>
      </c>
      <c r="C101" t="s">
        <v>1012</v>
      </c>
      <c r="D101" t="s">
        <v>4528</v>
      </c>
      <c r="E101" t="s">
        <v>2174</v>
      </c>
      <c r="F101" t="s">
        <v>2389</v>
      </c>
      <c r="G101" t="s">
        <v>1579</v>
      </c>
      <c r="H101" t="s">
        <v>2723</v>
      </c>
      <c r="I101" t="s">
        <v>28</v>
      </c>
      <c r="J101" t="s">
        <v>718</v>
      </c>
      <c r="K101" t="s">
        <v>2345</v>
      </c>
      <c r="L101" t="s">
        <v>1122</v>
      </c>
      <c r="M101" t="s">
        <v>1694</v>
      </c>
      <c r="N101" t="s">
        <v>5671</v>
      </c>
      <c r="O101" t="s">
        <v>5672</v>
      </c>
      <c r="P101" t="s">
        <v>19</v>
      </c>
      <c r="Q101" t="s">
        <v>1364</v>
      </c>
      <c r="R101" t="s">
        <v>60</v>
      </c>
      <c r="S101" t="s">
        <v>1693</v>
      </c>
      <c r="T101" t="s">
        <v>4529</v>
      </c>
      <c r="U101" t="s">
        <v>955</v>
      </c>
      <c r="V101" t="s">
        <v>1121</v>
      </c>
    </row>
    <row r="102" spans="1:23" x14ac:dyDescent="0.25">
      <c r="A102" t="s">
        <v>630</v>
      </c>
      <c r="B102" t="s">
        <v>631</v>
      </c>
      <c r="C102" t="s">
        <v>1106</v>
      </c>
      <c r="D102" t="s">
        <v>789</v>
      </c>
      <c r="E102" t="s">
        <v>2616</v>
      </c>
      <c r="F102" t="s">
        <v>200</v>
      </c>
      <c r="G102" t="s">
        <v>1317</v>
      </c>
      <c r="H102" t="s">
        <v>1323</v>
      </c>
      <c r="I102" t="s">
        <v>17</v>
      </c>
      <c r="J102" t="s">
        <v>752</v>
      </c>
      <c r="K102" t="s">
        <v>1127</v>
      </c>
      <c r="L102" t="s">
        <v>1072</v>
      </c>
      <c r="M102" t="s">
        <v>1692</v>
      </c>
      <c r="N102" t="s">
        <v>5673</v>
      </c>
      <c r="O102" t="s">
        <v>3475</v>
      </c>
      <c r="P102" t="s">
        <v>1104</v>
      </c>
      <c r="Q102" t="s">
        <v>1079</v>
      </c>
      <c r="R102" t="s">
        <v>60</v>
      </c>
      <c r="S102" t="s">
        <v>1691</v>
      </c>
      <c r="T102" t="s">
        <v>3052</v>
      </c>
      <c r="U102" t="s">
        <v>632</v>
      </c>
    </row>
    <row r="103" spans="1:23" x14ac:dyDescent="0.25">
      <c r="A103" t="s">
        <v>1204</v>
      </c>
      <c r="B103" t="s">
        <v>1205</v>
      </c>
      <c r="C103" t="s">
        <v>96</v>
      </c>
      <c r="D103" t="s">
        <v>2881</v>
      </c>
      <c r="E103" t="s">
        <v>3094</v>
      </c>
      <c r="F103" t="s">
        <v>2118</v>
      </c>
      <c r="G103" t="s">
        <v>1579</v>
      </c>
      <c r="H103" t="s">
        <v>1363</v>
      </c>
      <c r="I103" t="s">
        <v>17</v>
      </c>
      <c r="J103" t="s">
        <v>40</v>
      </c>
      <c r="K103" t="s">
        <v>1770</v>
      </c>
      <c r="L103" t="s">
        <v>1318</v>
      </c>
      <c r="M103" t="s">
        <v>1690</v>
      </c>
      <c r="N103" t="s">
        <v>5674</v>
      </c>
      <c r="O103" t="s">
        <v>4576</v>
      </c>
      <c r="P103" t="s">
        <v>19</v>
      </c>
      <c r="Q103" t="s">
        <v>1364</v>
      </c>
      <c r="R103" t="s">
        <v>36</v>
      </c>
      <c r="S103" t="s">
        <v>1691</v>
      </c>
      <c r="T103" t="s">
        <v>4050</v>
      </c>
      <c r="U103" t="s">
        <v>1206</v>
      </c>
    </row>
    <row r="104" spans="1:23" x14ac:dyDescent="0.25">
      <c r="A104" t="s">
        <v>1596</v>
      </c>
      <c r="B104" t="s">
        <v>1597</v>
      </c>
      <c r="C104" t="s">
        <v>1012</v>
      </c>
      <c r="D104" t="s">
        <v>2427</v>
      </c>
      <c r="E104" t="s">
        <v>2261</v>
      </c>
      <c r="F104" t="s">
        <v>2118</v>
      </c>
      <c r="G104" t="s">
        <v>1579</v>
      </c>
      <c r="H104" t="s">
        <v>2101</v>
      </c>
      <c r="I104" t="s">
        <v>128</v>
      </c>
      <c r="J104" t="s">
        <v>40</v>
      </c>
      <c r="K104" t="s">
        <v>1655</v>
      </c>
      <c r="L104" t="s">
        <v>5675</v>
      </c>
      <c r="M104" t="s">
        <v>1694</v>
      </c>
      <c r="N104" t="s">
        <v>5674</v>
      </c>
      <c r="O104" t="s">
        <v>5676</v>
      </c>
      <c r="P104" t="s">
        <v>25</v>
      </c>
      <c r="Q104" t="s">
        <v>1364</v>
      </c>
      <c r="R104" t="s">
        <v>68</v>
      </c>
      <c r="S104" t="s">
        <v>1693</v>
      </c>
      <c r="T104" t="s">
        <v>2762</v>
      </c>
      <c r="U104" t="s">
        <v>1598</v>
      </c>
    </row>
    <row r="105" spans="1:23" x14ac:dyDescent="0.25">
      <c r="A105" t="s">
        <v>30</v>
      </c>
      <c r="B105" t="s">
        <v>1545</v>
      </c>
      <c r="C105" t="s">
        <v>1012</v>
      </c>
      <c r="D105" t="s">
        <v>2501</v>
      </c>
      <c r="E105" t="s">
        <v>2192</v>
      </c>
      <c r="F105" t="s">
        <v>2118</v>
      </c>
      <c r="G105" t="s">
        <v>1579</v>
      </c>
      <c r="H105" t="s">
        <v>1363</v>
      </c>
      <c r="I105" t="s">
        <v>28</v>
      </c>
      <c r="J105" t="s">
        <v>712</v>
      </c>
      <c r="K105" t="s">
        <v>2073</v>
      </c>
      <c r="L105" t="s">
        <v>1324</v>
      </c>
      <c r="M105" t="s">
        <v>1692</v>
      </c>
      <c r="N105" t="s">
        <v>5677</v>
      </c>
      <c r="O105" t="s">
        <v>5678</v>
      </c>
      <c r="P105" t="s">
        <v>19</v>
      </c>
      <c r="Q105" t="s">
        <v>1608</v>
      </c>
      <c r="R105" t="s">
        <v>30</v>
      </c>
      <c r="S105" t="s">
        <v>1691</v>
      </c>
      <c r="T105" t="s">
        <v>2615</v>
      </c>
      <c r="U105" t="s">
        <v>1546</v>
      </c>
    </row>
    <row r="106" spans="1:23" x14ac:dyDescent="0.25">
      <c r="A106" t="s">
        <v>885</v>
      </c>
      <c r="B106" t="s">
        <v>886</v>
      </c>
      <c r="C106" t="s">
        <v>1070</v>
      </c>
      <c r="D106" t="s">
        <v>2071</v>
      </c>
      <c r="E106" t="s">
        <v>2344</v>
      </c>
      <c r="F106" t="s">
        <v>2118</v>
      </c>
      <c r="G106" t="s">
        <v>1368</v>
      </c>
      <c r="H106" t="s">
        <v>1323</v>
      </c>
      <c r="I106" t="s">
        <v>28</v>
      </c>
      <c r="J106" t="s">
        <v>712</v>
      </c>
      <c r="K106" t="s">
        <v>2099</v>
      </c>
      <c r="L106" t="s">
        <v>1754</v>
      </c>
      <c r="M106" t="s">
        <v>1694</v>
      </c>
      <c r="N106" t="s">
        <v>5679</v>
      </c>
      <c r="O106" t="s">
        <v>5680</v>
      </c>
      <c r="P106" t="s">
        <v>19</v>
      </c>
      <c r="Q106" t="s">
        <v>1364</v>
      </c>
      <c r="R106" t="s">
        <v>37</v>
      </c>
      <c r="S106" t="s">
        <v>1693</v>
      </c>
      <c r="T106" t="s">
        <v>3168</v>
      </c>
      <c r="U106" t="s">
        <v>887</v>
      </c>
      <c r="V106" t="s">
        <v>1121</v>
      </c>
      <c r="W106" s="5">
        <v>0.05</v>
      </c>
    </row>
    <row r="107" spans="1:23" x14ac:dyDescent="0.25">
      <c r="A107" t="s">
        <v>2545</v>
      </c>
      <c r="B107" t="s">
        <v>2546</v>
      </c>
      <c r="C107" t="s">
        <v>1062</v>
      </c>
      <c r="D107" t="s">
        <v>3480</v>
      </c>
      <c r="E107" t="s">
        <v>2192</v>
      </c>
      <c r="F107" t="s">
        <v>2118</v>
      </c>
      <c r="G107" t="s">
        <v>1579</v>
      </c>
      <c r="H107" t="s">
        <v>1323</v>
      </c>
      <c r="I107" t="s">
        <v>28</v>
      </c>
      <c r="J107" t="s">
        <v>711</v>
      </c>
      <c r="K107" t="s">
        <v>805</v>
      </c>
      <c r="L107" t="s">
        <v>800</v>
      </c>
      <c r="M107" t="s">
        <v>1690</v>
      </c>
      <c r="N107" t="s">
        <v>5681</v>
      </c>
      <c r="O107" t="s">
        <v>5205</v>
      </c>
      <c r="P107" t="s">
        <v>19</v>
      </c>
      <c r="Q107" t="s">
        <v>1577</v>
      </c>
      <c r="R107" t="s">
        <v>60</v>
      </c>
      <c r="S107" t="s">
        <v>1691</v>
      </c>
      <c r="T107" t="s">
        <v>3471</v>
      </c>
      <c r="U107" t="s">
        <v>2547</v>
      </c>
    </row>
    <row r="108" spans="1:23" x14ac:dyDescent="0.25">
      <c r="A108" t="s">
        <v>4920</v>
      </c>
      <c r="B108" t="s">
        <v>4921</v>
      </c>
      <c r="C108" t="s">
        <v>217</v>
      </c>
      <c r="D108" t="s">
        <v>228</v>
      </c>
      <c r="E108" t="s">
        <v>125</v>
      </c>
      <c r="F108" t="s">
        <v>200</v>
      </c>
      <c r="G108" t="s">
        <v>578</v>
      </c>
      <c r="H108" t="s">
        <v>126</v>
      </c>
      <c r="I108" t="s">
        <v>1100</v>
      </c>
      <c r="J108" t="s">
        <v>750</v>
      </c>
      <c r="K108" t="s">
        <v>1083</v>
      </c>
      <c r="L108" t="s">
        <v>807</v>
      </c>
      <c r="M108" t="s">
        <v>1692</v>
      </c>
      <c r="N108" t="s">
        <v>4922</v>
      </c>
      <c r="O108" t="s">
        <v>5682</v>
      </c>
      <c r="P108" t="s">
        <v>25</v>
      </c>
      <c r="Q108" t="s">
        <v>1608</v>
      </c>
      <c r="R108" t="s">
        <v>21</v>
      </c>
      <c r="S108" t="s">
        <v>1695</v>
      </c>
      <c r="T108" t="s">
        <v>4923</v>
      </c>
      <c r="U108" t="s">
        <v>4924</v>
      </c>
    </row>
    <row r="109" spans="1:23" x14ac:dyDescent="0.25">
      <c r="A109" t="s">
        <v>1384</v>
      </c>
      <c r="B109" t="s">
        <v>1385</v>
      </c>
      <c r="C109" t="s">
        <v>1070</v>
      </c>
      <c r="D109" t="s">
        <v>2200</v>
      </c>
      <c r="E109" t="s">
        <v>2174</v>
      </c>
      <c r="F109" t="s">
        <v>2118</v>
      </c>
      <c r="G109" t="s">
        <v>1579</v>
      </c>
      <c r="H109" t="s">
        <v>1363</v>
      </c>
      <c r="I109" t="s">
        <v>28</v>
      </c>
      <c r="J109" t="s">
        <v>710</v>
      </c>
      <c r="K109" t="s">
        <v>2832</v>
      </c>
      <c r="L109" t="s">
        <v>1771</v>
      </c>
      <c r="M109" t="s">
        <v>1694</v>
      </c>
      <c r="N109" t="s">
        <v>5683</v>
      </c>
      <c r="O109" t="s">
        <v>5496</v>
      </c>
      <c r="P109" t="s">
        <v>19</v>
      </c>
      <c r="Q109" t="s">
        <v>1364</v>
      </c>
      <c r="R109" t="s">
        <v>63</v>
      </c>
      <c r="S109" t="s">
        <v>1693</v>
      </c>
      <c r="T109" t="s">
        <v>3069</v>
      </c>
      <c r="U109" t="s">
        <v>1386</v>
      </c>
    </row>
    <row r="110" spans="1:23" x14ac:dyDescent="0.25">
      <c r="A110" t="s">
        <v>352</v>
      </c>
      <c r="B110" t="s">
        <v>353</v>
      </c>
      <c r="C110" t="s">
        <v>1062</v>
      </c>
      <c r="D110" t="s">
        <v>1097</v>
      </c>
      <c r="E110" t="s">
        <v>125</v>
      </c>
      <c r="F110" t="s">
        <v>2118</v>
      </c>
      <c r="G110" t="s">
        <v>578</v>
      </c>
      <c r="H110" t="s">
        <v>1323</v>
      </c>
      <c r="I110" t="s">
        <v>28</v>
      </c>
      <c r="J110" t="s">
        <v>751</v>
      </c>
      <c r="K110" t="s">
        <v>1991</v>
      </c>
      <c r="L110" t="s">
        <v>1333</v>
      </c>
      <c r="M110" t="s">
        <v>1694</v>
      </c>
      <c r="N110" t="s">
        <v>5684</v>
      </c>
      <c r="O110" t="s">
        <v>2775</v>
      </c>
      <c r="Q110" t="s">
        <v>1364</v>
      </c>
      <c r="R110" t="s">
        <v>62</v>
      </c>
      <c r="S110" t="s">
        <v>1693</v>
      </c>
      <c r="T110" t="s">
        <v>4535</v>
      </c>
      <c r="U110" t="s">
        <v>354</v>
      </c>
    </row>
    <row r="111" spans="1:23" x14ac:dyDescent="0.25">
      <c r="A111" t="s">
        <v>1230</v>
      </c>
      <c r="B111" t="s">
        <v>1231</v>
      </c>
      <c r="C111" t="s">
        <v>1062</v>
      </c>
      <c r="D111" t="s">
        <v>2320</v>
      </c>
      <c r="E111" t="s">
        <v>2344</v>
      </c>
      <c r="F111" t="s">
        <v>200</v>
      </c>
      <c r="G111" t="s">
        <v>1579</v>
      </c>
      <c r="H111" t="s">
        <v>1323</v>
      </c>
      <c r="I111" t="s">
        <v>28</v>
      </c>
      <c r="J111" t="s">
        <v>40</v>
      </c>
      <c r="K111" t="s">
        <v>2073</v>
      </c>
      <c r="L111" t="s">
        <v>1610</v>
      </c>
      <c r="M111" t="s">
        <v>1694</v>
      </c>
      <c r="N111" t="s">
        <v>5684</v>
      </c>
      <c r="O111" t="s">
        <v>5685</v>
      </c>
      <c r="P111" t="s">
        <v>1104</v>
      </c>
      <c r="Q111" t="s">
        <v>1364</v>
      </c>
      <c r="R111" t="s">
        <v>120</v>
      </c>
      <c r="S111" t="s">
        <v>1693</v>
      </c>
      <c r="T111" t="s">
        <v>4284</v>
      </c>
      <c r="U111" t="s">
        <v>1232</v>
      </c>
    </row>
    <row r="112" spans="1:23" x14ac:dyDescent="0.25">
      <c r="A112" t="s">
        <v>144</v>
      </c>
      <c r="B112" t="s">
        <v>145</v>
      </c>
      <c r="C112" t="s">
        <v>96</v>
      </c>
      <c r="D112" t="s">
        <v>1768</v>
      </c>
      <c r="E112" t="s">
        <v>2015</v>
      </c>
      <c r="F112" t="s">
        <v>2118</v>
      </c>
      <c r="G112" t="s">
        <v>1579</v>
      </c>
      <c r="H112" t="s">
        <v>1323</v>
      </c>
      <c r="I112" t="s">
        <v>28</v>
      </c>
      <c r="J112" t="s">
        <v>409</v>
      </c>
      <c r="K112" t="s">
        <v>1755</v>
      </c>
      <c r="L112" t="s">
        <v>1333</v>
      </c>
      <c r="M112" t="s">
        <v>1694</v>
      </c>
      <c r="N112" t="s">
        <v>5686</v>
      </c>
      <c r="O112" t="s">
        <v>5687</v>
      </c>
      <c r="P112" t="s">
        <v>19</v>
      </c>
      <c r="Q112" t="s">
        <v>1364</v>
      </c>
      <c r="R112" t="s">
        <v>68</v>
      </c>
      <c r="S112" t="s">
        <v>1693</v>
      </c>
      <c r="T112" t="s">
        <v>1576</v>
      </c>
      <c r="U112" t="s">
        <v>146</v>
      </c>
      <c r="V112" t="s">
        <v>1121</v>
      </c>
    </row>
    <row r="113" spans="1:21" x14ac:dyDescent="0.25">
      <c r="A113" t="s">
        <v>2154</v>
      </c>
      <c r="B113" t="s">
        <v>2155</v>
      </c>
      <c r="C113" t="s">
        <v>1012</v>
      </c>
      <c r="D113" t="s">
        <v>2335</v>
      </c>
      <c r="E113" t="s">
        <v>2192</v>
      </c>
      <c r="F113" t="s">
        <v>2118</v>
      </c>
      <c r="G113" t="s">
        <v>1579</v>
      </c>
      <c r="H113" t="s">
        <v>1363</v>
      </c>
      <c r="I113" t="s">
        <v>28</v>
      </c>
      <c r="J113" t="s">
        <v>709</v>
      </c>
      <c r="K113" t="s">
        <v>1728</v>
      </c>
      <c r="L113" t="s">
        <v>1072</v>
      </c>
      <c r="M113" t="s">
        <v>1694</v>
      </c>
      <c r="N113" t="s">
        <v>5688</v>
      </c>
      <c r="O113" t="s">
        <v>2666</v>
      </c>
      <c r="Q113" t="s">
        <v>1364</v>
      </c>
      <c r="R113" t="s">
        <v>36</v>
      </c>
      <c r="S113" t="s">
        <v>1693</v>
      </c>
      <c r="T113" t="s">
        <v>3399</v>
      </c>
      <c r="U113" t="s">
        <v>2156</v>
      </c>
    </row>
    <row r="114" spans="1:21" x14ac:dyDescent="0.25">
      <c r="A114" t="s">
        <v>1704</v>
      </c>
      <c r="B114" t="s">
        <v>1705</v>
      </c>
      <c r="C114" t="s">
        <v>1070</v>
      </c>
      <c r="D114" t="s">
        <v>228</v>
      </c>
      <c r="E114" t="s">
        <v>1322</v>
      </c>
      <c r="F114" t="s">
        <v>200</v>
      </c>
      <c r="G114" t="s">
        <v>1579</v>
      </c>
      <c r="H114" t="s">
        <v>126</v>
      </c>
      <c r="I114" t="s">
        <v>28</v>
      </c>
      <c r="J114" t="s">
        <v>748</v>
      </c>
      <c r="K114" t="s">
        <v>805</v>
      </c>
      <c r="L114" t="s">
        <v>1318</v>
      </c>
      <c r="M114" t="s">
        <v>1692</v>
      </c>
      <c r="N114" t="s">
        <v>5689</v>
      </c>
      <c r="O114" t="s">
        <v>5690</v>
      </c>
      <c r="P114" t="s">
        <v>1104</v>
      </c>
      <c r="Q114" t="s">
        <v>126</v>
      </c>
      <c r="R114" t="s">
        <v>37</v>
      </c>
      <c r="S114" t="s">
        <v>1691</v>
      </c>
      <c r="T114" t="s">
        <v>3343</v>
      </c>
      <c r="U114" t="s">
        <v>1706</v>
      </c>
    </row>
    <row r="115" spans="1:21" x14ac:dyDescent="0.25">
      <c r="A115" t="s">
        <v>373</v>
      </c>
      <c r="B115" t="s">
        <v>374</v>
      </c>
      <c r="C115" t="s">
        <v>1012</v>
      </c>
      <c r="D115" t="s">
        <v>3170</v>
      </c>
      <c r="E115" t="s">
        <v>3134</v>
      </c>
      <c r="F115" t="s">
        <v>2118</v>
      </c>
      <c r="G115" t="s">
        <v>1579</v>
      </c>
      <c r="H115" t="s">
        <v>1363</v>
      </c>
      <c r="I115" t="s">
        <v>28</v>
      </c>
      <c r="J115" t="s">
        <v>712</v>
      </c>
      <c r="K115" t="s">
        <v>2345</v>
      </c>
      <c r="L115" t="s">
        <v>1343</v>
      </c>
      <c r="M115" t="s">
        <v>1694</v>
      </c>
      <c r="N115" t="s">
        <v>5691</v>
      </c>
      <c r="O115" t="s">
        <v>5692</v>
      </c>
      <c r="P115" t="s">
        <v>19</v>
      </c>
      <c r="Q115" t="s">
        <v>1364</v>
      </c>
      <c r="R115" t="s">
        <v>46</v>
      </c>
      <c r="S115" t="s">
        <v>1693</v>
      </c>
      <c r="T115" t="s">
        <v>1948</v>
      </c>
      <c r="U115" t="s">
        <v>375</v>
      </c>
    </row>
    <row r="116" spans="1:21" x14ac:dyDescent="0.25">
      <c r="A116" t="s">
        <v>1221</v>
      </c>
      <c r="B116" t="s">
        <v>1222</v>
      </c>
      <c r="C116" t="s">
        <v>96</v>
      </c>
      <c r="D116" t="s">
        <v>2319</v>
      </c>
      <c r="E116" t="s">
        <v>2153</v>
      </c>
      <c r="F116" t="s">
        <v>2118</v>
      </c>
      <c r="G116" t="s">
        <v>1579</v>
      </c>
      <c r="H116" t="s">
        <v>1323</v>
      </c>
      <c r="I116" t="s">
        <v>17</v>
      </c>
      <c r="J116" t="s">
        <v>3820</v>
      </c>
      <c r="K116" t="s">
        <v>1387</v>
      </c>
      <c r="L116" t="s">
        <v>1333</v>
      </c>
      <c r="M116" t="s">
        <v>1692</v>
      </c>
      <c r="N116" t="s">
        <v>5693</v>
      </c>
      <c r="O116" t="s">
        <v>5694</v>
      </c>
      <c r="P116" t="s">
        <v>19</v>
      </c>
      <c r="Q116" t="s">
        <v>1364</v>
      </c>
      <c r="R116" t="s">
        <v>37</v>
      </c>
      <c r="S116" t="s">
        <v>1693</v>
      </c>
      <c r="T116" t="s">
        <v>3228</v>
      </c>
      <c r="U116" t="s">
        <v>1223</v>
      </c>
    </row>
    <row r="117" spans="1:21" x14ac:dyDescent="0.25">
      <c r="A117" t="s">
        <v>1145</v>
      </c>
      <c r="B117" t="s">
        <v>1146</v>
      </c>
      <c r="C117" t="s">
        <v>96</v>
      </c>
      <c r="D117" t="s">
        <v>2883</v>
      </c>
      <c r="E117" t="s">
        <v>2015</v>
      </c>
      <c r="F117" t="s">
        <v>2389</v>
      </c>
      <c r="G117" t="s">
        <v>1579</v>
      </c>
      <c r="H117" t="s">
        <v>1323</v>
      </c>
      <c r="I117" t="s">
        <v>28</v>
      </c>
      <c r="J117" t="s">
        <v>750</v>
      </c>
      <c r="K117" t="s">
        <v>1560</v>
      </c>
      <c r="L117" t="s">
        <v>1060</v>
      </c>
      <c r="M117" t="s">
        <v>1694</v>
      </c>
      <c r="N117" t="s">
        <v>5695</v>
      </c>
      <c r="O117" t="s">
        <v>5696</v>
      </c>
      <c r="P117" t="s">
        <v>1104</v>
      </c>
      <c r="Q117" t="s">
        <v>1577</v>
      </c>
      <c r="R117" t="s">
        <v>30</v>
      </c>
      <c r="S117" t="s">
        <v>1693</v>
      </c>
      <c r="T117" t="s">
        <v>4533</v>
      </c>
      <c r="U117" t="s">
        <v>1147</v>
      </c>
    </row>
    <row r="118" spans="1:21" x14ac:dyDescent="0.25">
      <c r="A118" t="s">
        <v>757</v>
      </c>
      <c r="B118" t="s">
        <v>758</v>
      </c>
      <c r="C118" t="s">
        <v>96</v>
      </c>
      <c r="D118" t="s">
        <v>2016</v>
      </c>
      <c r="E118" t="s">
        <v>2153</v>
      </c>
      <c r="F118" t="s">
        <v>2389</v>
      </c>
      <c r="G118" t="s">
        <v>1579</v>
      </c>
      <c r="H118" t="s">
        <v>1323</v>
      </c>
      <c r="I118" t="s">
        <v>17</v>
      </c>
      <c r="J118" t="s">
        <v>711</v>
      </c>
      <c r="K118" t="s">
        <v>1959</v>
      </c>
      <c r="L118" t="s">
        <v>1060</v>
      </c>
      <c r="M118" t="s">
        <v>1694</v>
      </c>
      <c r="N118" t="s">
        <v>5697</v>
      </c>
      <c r="O118" t="s">
        <v>5698</v>
      </c>
      <c r="Q118" t="s">
        <v>1364</v>
      </c>
      <c r="R118" t="s">
        <v>30</v>
      </c>
      <c r="S118" t="s">
        <v>1693</v>
      </c>
      <c r="T118" t="s">
        <v>3397</v>
      </c>
      <c r="U118" t="s">
        <v>759</v>
      </c>
    </row>
    <row r="119" spans="1:21" x14ac:dyDescent="0.25">
      <c r="A119" t="s">
        <v>1101</v>
      </c>
      <c r="B119" t="s">
        <v>1102</v>
      </c>
      <c r="D119" t="s">
        <v>1119</v>
      </c>
      <c r="E119" t="s">
        <v>2015</v>
      </c>
      <c r="F119" t="s">
        <v>2118</v>
      </c>
      <c r="G119" t="s">
        <v>1579</v>
      </c>
      <c r="H119" t="s">
        <v>1323</v>
      </c>
      <c r="I119" t="s">
        <v>28</v>
      </c>
      <c r="J119" t="s">
        <v>715</v>
      </c>
      <c r="K119" t="s">
        <v>806</v>
      </c>
      <c r="L119" t="s">
        <v>807</v>
      </c>
      <c r="M119" t="s">
        <v>1690</v>
      </c>
      <c r="N119" t="s">
        <v>5699</v>
      </c>
      <c r="O119" t="s">
        <v>5000</v>
      </c>
      <c r="P119" t="s">
        <v>19</v>
      </c>
      <c r="Q119" t="s">
        <v>1577</v>
      </c>
      <c r="R119" t="s">
        <v>51</v>
      </c>
      <c r="S119" t="s">
        <v>1691</v>
      </c>
      <c r="T119" t="s">
        <v>4625</v>
      </c>
      <c r="U119" t="s">
        <v>1103</v>
      </c>
    </row>
    <row r="120" spans="1:21" x14ac:dyDescent="0.25">
      <c r="A120" t="s">
        <v>823</v>
      </c>
      <c r="B120" t="s">
        <v>824</v>
      </c>
      <c r="C120" t="s">
        <v>1106</v>
      </c>
      <c r="D120" t="s">
        <v>1263</v>
      </c>
      <c r="E120" t="s">
        <v>2714</v>
      </c>
      <c r="F120" t="s">
        <v>2118</v>
      </c>
      <c r="G120" t="s">
        <v>1579</v>
      </c>
      <c r="H120" t="s">
        <v>1323</v>
      </c>
      <c r="I120" t="s">
        <v>17</v>
      </c>
      <c r="J120" t="s">
        <v>127</v>
      </c>
      <c r="K120" t="s">
        <v>1959</v>
      </c>
      <c r="L120" t="s">
        <v>1610</v>
      </c>
      <c r="M120" t="s">
        <v>1694</v>
      </c>
      <c r="N120" t="s">
        <v>5700</v>
      </c>
      <c r="O120" t="s">
        <v>5701</v>
      </c>
      <c r="P120" t="s">
        <v>19</v>
      </c>
      <c r="Q120" t="s">
        <v>1577</v>
      </c>
      <c r="R120" t="s">
        <v>60</v>
      </c>
      <c r="S120" t="s">
        <v>1693</v>
      </c>
      <c r="T120" t="s">
        <v>3338</v>
      </c>
      <c r="U120" t="s">
        <v>825</v>
      </c>
    </row>
    <row r="121" spans="1:21" x14ac:dyDescent="0.25">
      <c r="A121" t="s">
        <v>642</v>
      </c>
      <c r="B121" t="s">
        <v>643</v>
      </c>
      <c r="C121" t="s">
        <v>1106</v>
      </c>
      <c r="D121" t="s">
        <v>4433</v>
      </c>
      <c r="E121" t="s">
        <v>3808</v>
      </c>
      <c r="F121" t="s">
        <v>2118</v>
      </c>
      <c r="G121" t="s">
        <v>1368</v>
      </c>
      <c r="H121" t="s">
        <v>1363</v>
      </c>
      <c r="I121" t="s">
        <v>17</v>
      </c>
      <c r="J121" t="s">
        <v>717</v>
      </c>
      <c r="K121" t="s">
        <v>2233</v>
      </c>
      <c r="L121" t="s">
        <v>1343</v>
      </c>
      <c r="M121" t="s">
        <v>1694</v>
      </c>
      <c r="N121" t="s">
        <v>5702</v>
      </c>
      <c r="O121" t="s">
        <v>5703</v>
      </c>
      <c r="P121" t="s">
        <v>19</v>
      </c>
      <c r="Q121" t="s">
        <v>1364</v>
      </c>
      <c r="R121" t="s">
        <v>63</v>
      </c>
      <c r="S121" t="s">
        <v>1693</v>
      </c>
      <c r="T121" t="s">
        <v>4927</v>
      </c>
      <c r="U121" t="s">
        <v>644</v>
      </c>
    </row>
    <row r="122" spans="1:21" x14ac:dyDescent="0.25">
      <c r="A122" t="s">
        <v>196</v>
      </c>
      <c r="B122" t="s">
        <v>197</v>
      </c>
      <c r="C122" t="s">
        <v>33</v>
      </c>
      <c r="D122" t="s">
        <v>1574</v>
      </c>
      <c r="E122" t="s">
        <v>2015</v>
      </c>
      <c r="F122" t="s">
        <v>2118</v>
      </c>
      <c r="G122" t="s">
        <v>1579</v>
      </c>
      <c r="H122" t="s">
        <v>1769</v>
      </c>
      <c r="I122" t="s">
        <v>28</v>
      </c>
      <c r="J122" t="s">
        <v>718</v>
      </c>
      <c r="K122" t="s">
        <v>1387</v>
      </c>
      <c r="L122" t="s">
        <v>1320</v>
      </c>
      <c r="M122" t="s">
        <v>1694</v>
      </c>
      <c r="N122" t="s">
        <v>5704</v>
      </c>
      <c r="O122" t="s">
        <v>5705</v>
      </c>
      <c r="P122" t="s">
        <v>19</v>
      </c>
      <c r="Q122" t="s">
        <v>1364</v>
      </c>
      <c r="R122" t="s">
        <v>68</v>
      </c>
      <c r="S122" t="s">
        <v>1693</v>
      </c>
      <c r="T122" t="s">
        <v>3807</v>
      </c>
      <c r="U122" t="s">
        <v>198</v>
      </c>
    </row>
    <row r="123" spans="1:21" x14ac:dyDescent="0.25">
      <c r="A123" t="s">
        <v>1776</v>
      </c>
      <c r="B123" t="s">
        <v>1777</v>
      </c>
      <c r="C123" t="s">
        <v>1070</v>
      </c>
      <c r="D123" t="s">
        <v>3204</v>
      </c>
      <c r="E123" t="s">
        <v>1322</v>
      </c>
      <c r="F123" t="s">
        <v>2118</v>
      </c>
      <c r="G123" t="s">
        <v>1579</v>
      </c>
      <c r="H123" t="s">
        <v>1769</v>
      </c>
      <c r="I123" t="s">
        <v>28</v>
      </c>
      <c r="J123" t="s">
        <v>40</v>
      </c>
      <c r="K123" t="s">
        <v>1755</v>
      </c>
      <c r="L123" t="s">
        <v>800</v>
      </c>
      <c r="M123" t="s">
        <v>1694</v>
      </c>
      <c r="N123" t="s">
        <v>5706</v>
      </c>
      <c r="O123" t="s">
        <v>5707</v>
      </c>
      <c r="P123" t="s">
        <v>19</v>
      </c>
      <c r="Q123" t="s">
        <v>1577</v>
      </c>
      <c r="R123" t="s">
        <v>60</v>
      </c>
      <c r="S123" t="s">
        <v>1693</v>
      </c>
      <c r="T123" t="s">
        <v>4928</v>
      </c>
      <c r="U123" t="s">
        <v>1778</v>
      </c>
    </row>
    <row r="124" spans="1:21" x14ac:dyDescent="0.25">
      <c r="A124" t="s">
        <v>943</v>
      </c>
      <c r="B124" t="s">
        <v>944</v>
      </c>
      <c r="C124" t="s">
        <v>1070</v>
      </c>
      <c r="D124" t="s">
        <v>1069</v>
      </c>
      <c r="E124" t="s">
        <v>2261</v>
      </c>
      <c r="F124" t="s">
        <v>200</v>
      </c>
      <c r="G124" t="s">
        <v>576</v>
      </c>
      <c r="H124" t="s">
        <v>1323</v>
      </c>
      <c r="I124" t="s">
        <v>17</v>
      </c>
      <c r="J124" t="s">
        <v>712</v>
      </c>
      <c r="K124" t="s">
        <v>1560</v>
      </c>
      <c r="L124" t="s">
        <v>1060</v>
      </c>
      <c r="M124" t="s">
        <v>1692</v>
      </c>
      <c r="N124" t="s">
        <v>5708</v>
      </c>
      <c r="O124" t="s">
        <v>4283</v>
      </c>
      <c r="P124" t="s">
        <v>1104</v>
      </c>
      <c r="Q124" t="s">
        <v>1059</v>
      </c>
      <c r="R124" t="s">
        <v>21</v>
      </c>
      <c r="S124" t="s">
        <v>1691</v>
      </c>
      <c r="T124" t="s">
        <v>3835</v>
      </c>
      <c r="U124" t="s">
        <v>945</v>
      </c>
    </row>
    <row r="125" spans="1:21" x14ac:dyDescent="0.25">
      <c r="A125" t="s">
        <v>406</v>
      </c>
      <c r="B125" t="s">
        <v>407</v>
      </c>
      <c r="C125" t="s">
        <v>1106</v>
      </c>
      <c r="D125" t="s">
        <v>3099</v>
      </c>
      <c r="E125" t="s">
        <v>3336</v>
      </c>
      <c r="F125" t="s">
        <v>200</v>
      </c>
      <c r="G125" t="s">
        <v>1317</v>
      </c>
      <c r="H125" t="s">
        <v>1323</v>
      </c>
      <c r="I125" t="s">
        <v>128</v>
      </c>
      <c r="J125" t="s">
        <v>712</v>
      </c>
      <c r="K125" t="s">
        <v>2073</v>
      </c>
      <c r="M125" t="s">
        <v>1692</v>
      </c>
      <c r="N125" t="s">
        <v>5709</v>
      </c>
      <c r="O125" t="s">
        <v>3907</v>
      </c>
      <c r="Q125" t="s">
        <v>1577</v>
      </c>
      <c r="R125" t="s">
        <v>36</v>
      </c>
      <c r="S125" t="s">
        <v>1691</v>
      </c>
      <c r="T125" t="s">
        <v>4048</v>
      </c>
      <c r="U125" t="s">
        <v>408</v>
      </c>
    </row>
    <row r="126" spans="1:21" x14ac:dyDescent="0.25">
      <c r="A126" t="s">
        <v>367</v>
      </c>
      <c r="B126" t="s">
        <v>368</v>
      </c>
      <c r="C126" t="s">
        <v>1062</v>
      </c>
      <c r="D126" t="s">
        <v>2270</v>
      </c>
      <c r="E126" t="s">
        <v>2714</v>
      </c>
      <c r="F126" t="s">
        <v>2118</v>
      </c>
      <c r="G126" t="s">
        <v>1579</v>
      </c>
      <c r="H126" t="s">
        <v>2101</v>
      </c>
      <c r="I126" t="s">
        <v>20</v>
      </c>
      <c r="J126" t="s">
        <v>303</v>
      </c>
      <c r="K126" t="s">
        <v>2374</v>
      </c>
      <c r="L126" t="s">
        <v>2394</v>
      </c>
      <c r="M126" t="s">
        <v>1694</v>
      </c>
      <c r="N126" t="s">
        <v>5710</v>
      </c>
      <c r="O126" t="s">
        <v>5711</v>
      </c>
      <c r="P126" t="s">
        <v>19</v>
      </c>
      <c r="Q126" t="s">
        <v>1364</v>
      </c>
      <c r="R126" t="s">
        <v>30</v>
      </c>
      <c r="S126" t="s">
        <v>1693</v>
      </c>
      <c r="T126" t="s">
        <v>3469</v>
      </c>
      <c r="U126" t="s">
        <v>369</v>
      </c>
    </row>
    <row r="127" spans="1:21" x14ac:dyDescent="0.25">
      <c r="A127" t="s">
        <v>1180</v>
      </c>
      <c r="B127" t="s">
        <v>1181</v>
      </c>
      <c r="C127" t="s">
        <v>1012</v>
      </c>
      <c r="D127" t="s">
        <v>2200</v>
      </c>
      <c r="E127" t="s">
        <v>2957</v>
      </c>
      <c r="F127" t="s">
        <v>2118</v>
      </c>
      <c r="G127" t="s">
        <v>1579</v>
      </c>
      <c r="H127" t="s">
        <v>1769</v>
      </c>
      <c r="I127" t="s">
        <v>17</v>
      </c>
      <c r="J127" t="s">
        <v>717</v>
      </c>
      <c r="K127" t="s">
        <v>1358</v>
      </c>
      <c r="L127" t="s">
        <v>1122</v>
      </c>
      <c r="M127" t="s">
        <v>1694</v>
      </c>
      <c r="N127" t="s">
        <v>5712</v>
      </c>
      <c r="O127" t="s">
        <v>5713</v>
      </c>
      <c r="P127" t="s">
        <v>19</v>
      </c>
      <c r="Q127" t="s">
        <v>1608</v>
      </c>
      <c r="R127" t="s">
        <v>68</v>
      </c>
      <c r="S127" t="s">
        <v>1693</v>
      </c>
      <c r="T127" t="s">
        <v>1949</v>
      </c>
      <c r="U127" t="s">
        <v>1182</v>
      </c>
    </row>
    <row r="128" spans="1:21" x14ac:dyDescent="0.25">
      <c r="A128" t="s">
        <v>84</v>
      </c>
      <c r="B128" t="s">
        <v>85</v>
      </c>
      <c r="C128" t="s">
        <v>1062</v>
      </c>
      <c r="D128" t="s">
        <v>2016</v>
      </c>
      <c r="E128" t="s">
        <v>1322</v>
      </c>
      <c r="F128" t="s">
        <v>2118</v>
      </c>
      <c r="G128" t="s">
        <v>1579</v>
      </c>
      <c r="H128" t="s">
        <v>1323</v>
      </c>
      <c r="I128" t="s">
        <v>28</v>
      </c>
      <c r="J128" t="s">
        <v>712</v>
      </c>
      <c r="K128" t="s">
        <v>2100</v>
      </c>
      <c r="L128" t="s">
        <v>1122</v>
      </c>
      <c r="M128" t="s">
        <v>1694</v>
      </c>
      <c r="N128" t="s">
        <v>5714</v>
      </c>
      <c r="O128" t="s">
        <v>5715</v>
      </c>
      <c r="P128" t="s">
        <v>19</v>
      </c>
      <c r="Q128" t="s">
        <v>1577</v>
      </c>
      <c r="R128" t="s">
        <v>30</v>
      </c>
      <c r="S128" t="s">
        <v>1691</v>
      </c>
      <c r="T128" t="s">
        <v>4442</v>
      </c>
      <c r="U128" t="s">
        <v>86</v>
      </c>
    </row>
    <row r="129" spans="1:22" x14ac:dyDescent="0.25">
      <c r="A129" t="s">
        <v>1191</v>
      </c>
      <c r="B129" t="s">
        <v>1192</v>
      </c>
      <c r="C129" t="s">
        <v>1012</v>
      </c>
      <c r="D129" t="s">
        <v>4618</v>
      </c>
      <c r="E129" t="s">
        <v>2192</v>
      </c>
      <c r="F129" t="s">
        <v>2118</v>
      </c>
      <c r="G129" t="s">
        <v>1579</v>
      </c>
      <c r="H129" t="s">
        <v>2101</v>
      </c>
      <c r="I129" t="s">
        <v>28</v>
      </c>
      <c r="J129" t="s">
        <v>710</v>
      </c>
      <c r="K129" t="s">
        <v>2196</v>
      </c>
      <c r="L129" t="s">
        <v>800</v>
      </c>
      <c r="M129" t="s">
        <v>1694</v>
      </c>
      <c r="N129" t="s">
        <v>5716</v>
      </c>
      <c r="O129" t="s">
        <v>5717</v>
      </c>
      <c r="P129" t="s">
        <v>19</v>
      </c>
      <c r="Q129" t="s">
        <v>1364</v>
      </c>
      <c r="R129" t="s">
        <v>49</v>
      </c>
      <c r="S129" t="s">
        <v>1693</v>
      </c>
      <c r="T129" t="s">
        <v>3806</v>
      </c>
      <c r="U129" t="s">
        <v>1193</v>
      </c>
    </row>
    <row r="130" spans="1:22" x14ac:dyDescent="0.25">
      <c r="A130" t="s">
        <v>1026</v>
      </c>
      <c r="B130" t="s">
        <v>1027</v>
      </c>
      <c r="C130" t="s">
        <v>1012</v>
      </c>
      <c r="D130" t="s">
        <v>2765</v>
      </c>
      <c r="E130" t="s">
        <v>2015</v>
      </c>
      <c r="F130" t="s">
        <v>2118</v>
      </c>
      <c r="G130" t="s">
        <v>1579</v>
      </c>
      <c r="H130" t="s">
        <v>1323</v>
      </c>
      <c r="I130" t="s">
        <v>28</v>
      </c>
      <c r="J130" t="s">
        <v>750</v>
      </c>
      <c r="K130" t="s">
        <v>1728</v>
      </c>
      <c r="L130" t="s">
        <v>1060</v>
      </c>
      <c r="M130" t="s">
        <v>1690</v>
      </c>
      <c r="N130" t="s">
        <v>5718</v>
      </c>
      <c r="O130" t="s">
        <v>5719</v>
      </c>
      <c r="P130" t="s">
        <v>19</v>
      </c>
      <c r="Q130" t="s">
        <v>1364</v>
      </c>
      <c r="R130" t="s">
        <v>18</v>
      </c>
      <c r="S130" t="s">
        <v>1691</v>
      </c>
      <c r="T130" t="s">
        <v>4929</v>
      </c>
      <c r="U130" t="s">
        <v>1028</v>
      </c>
    </row>
    <row r="131" spans="1:22" x14ac:dyDescent="0.25">
      <c r="A131" t="s">
        <v>1210</v>
      </c>
      <c r="B131" t="s">
        <v>1211</v>
      </c>
      <c r="C131" t="s">
        <v>3805</v>
      </c>
      <c r="D131" t="s">
        <v>1097</v>
      </c>
      <c r="E131" t="s">
        <v>2072</v>
      </c>
      <c r="F131" t="s">
        <v>200</v>
      </c>
      <c r="G131" t="s">
        <v>1579</v>
      </c>
      <c r="H131" t="s">
        <v>1316</v>
      </c>
      <c r="I131" t="s">
        <v>1100</v>
      </c>
      <c r="J131" t="s">
        <v>127</v>
      </c>
      <c r="K131" t="s">
        <v>2099</v>
      </c>
      <c r="L131" t="s">
        <v>1320</v>
      </c>
      <c r="M131" t="s">
        <v>1694</v>
      </c>
      <c r="N131" t="s">
        <v>5720</v>
      </c>
      <c r="O131" t="s">
        <v>5721</v>
      </c>
      <c r="Q131" t="s">
        <v>1608</v>
      </c>
      <c r="R131" t="s">
        <v>68</v>
      </c>
      <c r="S131" t="s">
        <v>1693</v>
      </c>
      <c r="T131" t="s">
        <v>4538</v>
      </c>
      <c r="U131" t="s">
        <v>1213</v>
      </c>
    </row>
    <row r="132" spans="1:22" x14ac:dyDescent="0.25">
      <c r="A132" t="s">
        <v>2008</v>
      </c>
      <c r="B132" t="s">
        <v>2009</v>
      </c>
      <c r="C132" t="s">
        <v>1012</v>
      </c>
      <c r="D132" t="s">
        <v>2882</v>
      </c>
      <c r="E132" t="s">
        <v>2426</v>
      </c>
      <c r="F132" t="s">
        <v>200</v>
      </c>
      <c r="G132" t="s">
        <v>1579</v>
      </c>
      <c r="H132" t="s">
        <v>1323</v>
      </c>
      <c r="I132" t="s">
        <v>28</v>
      </c>
      <c r="J132" t="s">
        <v>127</v>
      </c>
      <c r="K132" t="s">
        <v>1655</v>
      </c>
      <c r="L132" t="s">
        <v>1060</v>
      </c>
      <c r="M132" t="s">
        <v>1692</v>
      </c>
      <c r="N132" t="s">
        <v>5722</v>
      </c>
      <c r="P132" t="s">
        <v>19</v>
      </c>
      <c r="Q132" t="s">
        <v>1577</v>
      </c>
      <c r="R132" t="s">
        <v>51</v>
      </c>
      <c r="S132" t="s">
        <v>1693</v>
      </c>
      <c r="T132" t="s">
        <v>5723</v>
      </c>
      <c r="U132" t="s">
        <v>2010</v>
      </c>
    </row>
    <row r="133" spans="1:22" x14ac:dyDescent="0.25">
      <c r="A133" t="s">
        <v>1448</v>
      </c>
      <c r="B133" t="s">
        <v>1449</v>
      </c>
      <c r="C133" t="s">
        <v>1012</v>
      </c>
      <c r="D133" t="s">
        <v>230</v>
      </c>
      <c r="E133" t="s">
        <v>125</v>
      </c>
      <c r="F133" t="s">
        <v>200</v>
      </c>
      <c r="G133" t="s">
        <v>1368</v>
      </c>
      <c r="H133" t="s">
        <v>1315</v>
      </c>
      <c r="I133" t="s">
        <v>17</v>
      </c>
      <c r="J133" t="s">
        <v>716</v>
      </c>
      <c r="K133" t="s">
        <v>1372</v>
      </c>
      <c r="L133" t="s">
        <v>800</v>
      </c>
      <c r="M133" t="s">
        <v>1692</v>
      </c>
      <c r="N133" t="s">
        <v>5724</v>
      </c>
      <c r="O133" t="s">
        <v>5725</v>
      </c>
      <c r="Q133" t="s">
        <v>1079</v>
      </c>
      <c r="R133" t="s">
        <v>34</v>
      </c>
      <c r="S133" t="s">
        <v>1695</v>
      </c>
      <c r="T133" t="s">
        <v>4931</v>
      </c>
      <c r="U133" t="s">
        <v>1450</v>
      </c>
    </row>
    <row r="134" spans="1:22" x14ac:dyDescent="0.25">
      <c r="A134" t="s">
        <v>174</v>
      </c>
      <c r="B134" t="s">
        <v>175</v>
      </c>
      <c r="C134" t="s">
        <v>1012</v>
      </c>
      <c r="D134" t="s">
        <v>2501</v>
      </c>
      <c r="E134" t="s">
        <v>2261</v>
      </c>
      <c r="F134" t="s">
        <v>2389</v>
      </c>
      <c r="G134" t="s">
        <v>1579</v>
      </c>
      <c r="H134" t="s">
        <v>1323</v>
      </c>
      <c r="I134" t="s">
        <v>17</v>
      </c>
      <c r="J134" t="s">
        <v>127</v>
      </c>
      <c r="K134" t="s">
        <v>1652</v>
      </c>
      <c r="L134" t="s">
        <v>807</v>
      </c>
      <c r="M134" t="s">
        <v>1690</v>
      </c>
      <c r="N134" t="s">
        <v>5726</v>
      </c>
      <c r="O134" t="s">
        <v>4080</v>
      </c>
      <c r="P134" t="s">
        <v>19</v>
      </c>
      <c r="Q134" t="s">
        <v>1364</v>
      </c>
      <c r="R134" t="s">
        <v>49</v>
      </c>
      <c r="S134" t="s">
        <v>1691</v>
      </c>
      <c r="T134" t="s">
        <v>1990</v>
      </c>
      <c r="U134" t="s">
        <v>176</v>
      </c>
    </row>
    <row r="135" spans="1:22" x14ac:dyDescent="0.25">
      <c r="A135" t="s">
        <v>861</v>
      </c>
      <c r="B135" t="s">
        <v>862</v>
      </c>
      <c r="C135" t="s">
        <v>1062</v>
      </c>
      <c r="D135" t="s">
        <v>2299</v>
      </c>
      <c r="E135" t="s">
        <v>2015</v>
      </c>
      <c r="F135" t="s">
        <v>2118</v>
      </c>
      <c r="G135" t="s">
        <v>1579</v>
      </c>
      <c r="H135" t="s">
        <v>1769</v>
      </c>
      <c r="I135" t="s">
        <v>28</v>
      </c>
      <c r="J135" t="s">
        <v>716</v>
      </c>
      <c r="K135" t="s">
        <v>2099</v>
      </c>
      <c r="L135" t="s">
        <v>1950</v>
      </c>
      <c r="M135" t="s">
        <v>1690</v>
      </c>
      <c r="N135" t="s">
        <v>5727</v>
      </c>
      <c r="O135" t="s">
        <v>5728</v>
      </c>
      <c r="P135" t="s">
        <v>19</v>
      </c>
      <c r="Q135" t="s">
        <v>1577</v>
      </c>
      <c r="R135" t="s">
        <v>60</v>
      </c>
      <c r="S135" t="s">
        <v>1691</v>
      </c>
      <c r="T135" t="s">
        <v>4049</v>
      </c>
      <c r="U135" t="s">
        <v>863</v>
      </c>
      <c r="V135" t="s">
        <v>1121</v>
      </c>
    </row>
    <row r="136" spans="1:22" x14ac:dyDescent="0.25">
      <c r="A136" t="s">
        <v>2235</v>
      </c>
      <c r="B136" t="s">
        <v>2236</v>
      </c>
      <c r="D136" t="s">
        <v>1116</v>
      </c>
      <c r="E136" t="s">
        <v>125</v>
      </c>
      <c r="F136" t="s">
        <v>243</v>
      </c>
      <c r="G136" t="s">
        <v>1579</v>
      </c>
      <c r="H136" t="s">
        <v>1316</v>
      </c>
      <c r="I136" t="s">
        <v>20</v>
      </c>
      <c r="J136" t="s">
        <v>3479</v>
      </c>
      <c r="K136" t="s">
        <v>1329</v>
      </c>
      <c r="L136" t="s">
        <v>1068</v>
      </c>
      <c r="M136" t="s">
        <v>1692</v>
      </c>
      <c r="N136" t="s">
        <v>5729</v>
      </c>
      <c r="O136" t="s">
        <v>5730</v>
      </c>
      <c r="P136" t="s">
        <v>19</v>
      </c>
      <c r="Q136" t="s">
        <v>1079</v>
      </c>
      <c r="R136" t="s">
        <v>21</v>
      </c>
      <c r="S136" t="s">
        <v>1693</v>
      </c>
      <c r="T136" t="s">
        <v>4059</v>
      </c>
      <c r="U136" t="s">
        <v>2237</v>
      </c>
    </row>
    <row r="137" spans="1:22" x14ac:dyDescent="0.25">
      <c r="A137" t="s">
        <v>1526</v>
      </c>
      <c r="B137" t="s">
        <v>1527</v>
      </c>
      <c r="C137" t="s">
        <v>1012</v>
      </c>
      <c r="D137" t="s">
        <v>2501</v>
      </c>
      <c r="E137" t="s">
        <v>2174</v>
      </c>
      <c r="F137" t="s">
        <v>2118</v>
      </c>
      <c r="G137" t="s">
        <v>28</v>
      </c>
      <c r="H137" t="s">
        <v>1316</v>
      </c>
      <c r="I137" t="s">
        <v>17</v>
      </c>
      <c r="J137" t="s">
        <v>709</v>
      </c>
      <c r="K137" t="s">
        <v>2247</v>
      </c>
      <c r="L137" t="s">
        <v>2119</v>
      </c>
      <c r="M137" t="s">
        <v>1694</v>
      </c>
      <c r="N137" t="s">
        <v>5731</v>
      </c>
      <c r="O137" t="s">
        <v>5732</v>
      </c>
      <c r="P137" t="s">
        <v>19</v>
      </c>
      <c r="Q137" t="s">
        <v>1364</v>
      </c>
      <c r="R137" t="s">
        <v>37</v>
      </c>
      <c r="S137" t="s">
        <v>1693</v>
      </c>
      <c r="T137" t="s">
        <v>4536</v>
      </c>
      <c r="U137" t="s">
        <v>1528</v>
      </c>
    </row>
    <row r="138" spans="1:22" x14ac:dyDescent="0.25">
      <c r="A138" t="s">
        <v>1365</v>
      </c>
      <c r="B138" t="s">
        <v>1366</v>
      </c>
      <c r="C138" t="s">
        <v>1012</v>
      </c>
      <c r="D138" t="s">
        <v>2047</v>
      </c>
      <c r="E138" t="s">
        <v>2261</v>
      </c>
      <c r="F138" t="s">
        <v>2118</v>
      </c>
      <c r="G138" t="s">
        <v>1579</v>
      </c>
      <c r="H138" t="s">
        <v>1323</v>
      </c>
      <c r="I138" t="s">
        <v>17</v>
      </c>
      <c r="J138" t="s">
        <v>745</v>
      </c>
      <c r="K138" t="s">
        <v>1770</v>
      </c>
      <c r="L138" t="s">
        <v>3048</v>
      </c>
      <c r="M138" t="s">
        <v>1694</v>
      </c>
      <c r="N138" t="s">
        <v>5733</v>
      </c>
      <c r="O138" t="s">
        <v>5734</v>
      </c>
      <c r="P138" t="s">
        <v>19</v>
      </c>
      <c r="Q138" t="s">
        <v>1608</v>
      </c>
      <c r="R138" t="s">
        <v>46</v>
      </c>
      <c r="S138" t="s">
        <v>1693</v>
      </c>
      <c r="T138" t="s">
        <v>3473</v>
      </c>
      <c r="U138" t="s">
        <v>1367</v>
      </c>
    </row>
    <row r="139" spans="1:22" x14ac:dyDescent="0.25">
      <c r="A139" t="s">
        <v>3074</v>
      </c>
      <c r="B139" t="s">
        <v>3075</v>
      </c>
      <c r="C139" t="s">
        <v>1012</v>
      </c>
      <c r="D139" t="s">
        <v>1263</v>
      </c>
      <c r="E139" t="s">
        <v>125</v>
      </c>
      <c r="F139" t="s">
        <v>200</v>
      </c>
      <c r="G139" t="s">
        <v>1579</v>
      </c>
      <c r="H139" t="s">
        <v>1316</v>
      </c>
      <c r="I139" t="s">
        <v>28</v>
      </c>
      <c r="J139" t="s">
        <v>3175</v>
      </c>
      <c r="K139" t="s">
        <v>1321</v>
      </c>
      <c r="L139" t="s">
        <v>800</v>
      </c>
      <c r="M139" t="s">
        <v>1690</v>
      </c>
      <c r="N139" t="s">
        <v>5735</v>
      </c>
      <c r="O139" t="s">
        <v>5736</v>
      </c>
      <c r="P139" t="s">
        <v>19</v>
      </c>
      <c r="Q139" t="s">
        <v>1079</v>
      </c>
      <c r="R139" t="s">
        <v>120</v>
      </c>
      <c r="S139" t="s">
        <v>1691</v>
      </c>
      <c r="T139" t="s">
        <v>3483</v>
      </c>
      <c r="U139" t="s">
        <v>3076</v>
      </c>
    </row>
    <row r="140" spans="1:22" x14ac:dyDescent="0.25">
      <c r="A140" t="s">
        <v>1614</v>
      </c>
      <c r="B140" t="s">
        <v>1614</v>
      </c>
      <c r="C140" t="s">
        <v>1012</v>
      </c>
      <c r="D140" t="s">
        <v>5737</v>
      </c>
      <c r="E140" t="s">
        <v>2261</v>
      </c>
      <c r="F140" t="s">
        <v>2118</v>
      </c>
      <c r="G140" t="s">
        <v>1579</v>
      </c>
      <c r="H140" t="s">
        <v>1363</v>
      </c>
      <c r="I140" t="s">
        <v>128</v>
      </c>
      <c r="J140" t="s">
        <v>40</v>
      </c>
      <c r="K140" t="s">
        <v>4949</v>
      </c>
      <c r="L140" t="s">
        <v>2846</v>
      </c>
      <c r="M140" t="s">
        <v>1694</v>
      </c>
      <c r="N140" t="s">
        <v>4930</v>
      </c>
      <c r="O140" t="s">
        <v>5738</v>
      </c>
      <c r="P140" t="s">
        <v>25</v>
      </c>
      <c r="Q140" t="s">
        <v>1364</v>
      </c>
      <c r="R140" t="s">
        <v>30</v>
      </c>
      <c r="S140" t="s">
        <v>1693</v>
      </c>
      <c r="T140" t="s">
        <v>5739</v>
      </c>
      <c r="U140" t="s">
        <v>1615</v>
      </c>
    </row>
    <row r="141" spans="1:22" x14ac:dyDescent="0.25">
      <c r="A141" t="s">
        <v>162</v>
      </c>
      <c r="B141" t="s">
        <v>163</v>
      </c>
      <c r="C141" t="s">
        <v>1012</v>
      </c>
      <c r="D141" t="s">
        <v>2098</v>
      </c>
      <c r="E141" t="s">
        <v>125</v>
      </c>
      <c r="F141" t="s">
        <v>2118</v>
      </c>
      <c r="G141" t="s">
        <v>1579</v>
      </c>
      <c r="H141" t="s">
        <v>1316</v>
      </c>
      <c r="I141" t="s">
        <v>28</v>
      </c>
      <c r="J141" t="s">
        <v>717</v>
      </c>
      <c r="K141" t="s">
        <v>1785</v>
      </c>
      <c r="L141" t="s">
        <v>1068</v>
      </c>
      <c r="M141" t="s">
        <v>1694</v>
      </c>
      <c r="N141" t="s">
        <v>4930</v>
      </c>
      <c r="O141" t="s">
        <v>5740</v>
      </c>
      <c r="P141" t="s">
        <v>19</v>
      </c>
      <c r="Q141" t="s">
        <v>1334</v>
      </c>
      <c r="R141" t="s">
        <v>62</v>
      </c>
      <c r="S141" t="s">
        <v>1693</v>
      </c>
      <c r="T141" t="s">
        <v>1378</v>
      </c>
      <c r="U141" t="s">
        <v>164</v>
      </c>
    </row>
    <row r="142" spans="1:22" x14ac:dyDescent="0.25">
      <c r="A142" t="s">
        <v>564</v>
      </c>
      <c r="B142" t="s">
        <v>565</v>
      </c>
      <c r="C142" t="s">
        <v>1106</v>
      </c>
      <c r="D142" t="s">
        <v>2682</v>
      </c>
      <c r="E142" t="s">
        <v>2192</v>
      </c>
      <c r="F142" t="s">
        <v>200</v>
      </c>
      <c r="G142" t="s">
        <v>1579</v>
      </c>
      <c r="H142" t="s">
        <v>1316</v>
      </c>
      <c r="I142" t="s">
        <v>20</v>
      </c>
      <c r="J142" t="s">
        <v>754</v>
      </c>
      <c r="K142" t="s">
        <v>1321</v>
      </c>
      <c r="L142" t="s">
        <v>807</v>
      </c>
      <c r="M142" t="s">
        <v>1690</v>
      </c>
      <c r="N142" t="s">
        <v>4930</v>
      </c>
      <c r="O142" t="s">
        <v>1016</v>
      </c>
      <c r="P142" t="s">
        <v>1104</v>
      </c>
      <c r="Q142" t="s">
        <v>1364</v>
      </c>
      <c r="R142" t="s">
        <v>49</v>
      </c>
      <c r="S142" t="s">
        <v>1691</v>
      </c>
      <c r="T142" t="s">
        <v>4286</v>
      </c>
      <c r="U142" t="s">
        <v>566</v>
      </c>
    </row>
    <row r="143" spans="1:22" x14ac:dyDescent="0.25">
      <c r="A143" t="s">
        <v>81</v>
      </c>
      <c r="B143" t="s">
        <v>82</v>
      </c>
      <c r="C143" t="s">
        <v>1062</v>
      </c>
      <c r="D143" t="s">
        <v>2270</v>
      </c>
      <c r="E143" t="s">
        <v>2015</v>
      </c>
      <c r="F143" t="s">
        <v>2389</v>
      </c>
      <c r="G143" t="s">
        <v>1579</v>
      </c>
      <c r="H143" t="s">
        <v>1769</v>
      </c>
      <c r="I143" t="s">
        <v>28</v>
      </c>
      <c r="J143" t="s">
        <v>40</v>
      </c>
      <c r="K143" t="s">
        <v>1652</v>
      </c>
      <c r="L143" t="s">
        <v>1068</v>
      </c>
      <c r="M143" t="s">
        <v>1694</v>
      </c>
      <c r="N143" t="s">
        <v>5741</v>
      </c>
      <c r="O143" t="s">
        <v>5742</v>
      </c>
      <c r="P143" t="s">
        <v>19</v>
      </c>
      <c r="Q143" t="s">
        <v>1364</v>
      </c>
      <c r="R143" t="s">
        <v>51</v>
      </c>
      <c r="S143" t="s">
        <v>1693</v>
      </c>
      <c r="T143" t="s">
        <v>2695</v>
      </c>
      <c r="U143" t="s">
        <v>83</v>
      </c>
    </row>
    <row r="144" spans="1:22" x14ac:dyDescent="0.25">
      <c r="A144" t="s">
        <v>2193</v>
      </c>
      <c r="B144" t="s">
        <v>2194</v>
      </c>
      <c r="C144" t="s">
        <v>1012</v>
      </c>
      <c r="D144" t="s">
        <v>1346</v>
      </c>
      <c r="E144" t="s">
        <v>2261</v>
      </c>
      <c r="F144" t="s">
        <v>200</v>
      </c>
      <c r="G144" t="s">
        <v>1579</v>
      </c>
      <c r="H144" t="s">
        <v>1363</v>
      </c>
      <c r="I144" t="s">
        <v>128</v>
      </c>
      <c r="J144" t="s">
        <v>303</v>
      </c>
      <c r="K144" t="s">
        <v>2500</v>
      </c>
      <c r="L144" t="s">
        <v>1060</v>
      </c>
      <c r="M144" t="s">
        <v>1694</v>
      </c>
      <c r="N144" t="s">
        <v>5741</v>
      </c>
      <c r="O144" t="s">
        <v>5743</v>
      </c>
      <c r="P144" t="s">
        <v>19</v>
      </c>
      <c r="Q144" t="s">
        <v>1364</v>
      </c>
      <c r="R144" t="s">
        <v>29</v>
      </c>
      <c r="S144" t="s">
        <v>1693</v>
      </c>
      <c r="T144" t="s">
        <v>3810</v>
      </c>
      <c r="U144" t="s">
        <v>2195</v>
      </c>
    </row>
    <row r="145" spans="1:22" x14ac:dyDescent="0.25">
      <c r="A145" t="s">
        <v>1966</v>
      </c>
      <c r="B145" t="s">
        <v>1967</v>
      </c>
      <c r="D145" t="s">
        <v>3203</v>
      </c>
      <c r="E145" t="s">
        <v>3400</v>
      </c>
      <c r="F145" t="s">
        <v>2118</v>
      </c>
      <c r="G145" t="s">
        <v>1579</v>
      </c>
      <c r="H145" t="s">
        <v>3486</v>
      </c>
      <c r="I145" t="s">
        <v>28</v>
      </c>
      <c r="J145" t="s">
        <v>2681</v>
      </c>
      <c r="K145" t="s">
        <v>2375</v>
      </c>
      <c r="L145" t="s">
        <v>3487</v>
      </c>
      <c r="M145" t="s">
        <v>1690</v>
      </c>
      <c r="N145" t="s">
        <v>5744</v>
      </c>
      <c r="O145" t="s">
        <v>5745</v>
      </c>
      <c r="P145" t="s">
        <v>19</v>
      </c>
      <c r="Q145" t="s">
        <v>1364</v>
      </c>
      <c r="R145" t="s">
        <v>46</v>
      </c>
      <c r="S145" t="s">
        <v>1691</v>
      </c>
      <c r="T145" t="s">
        <v>3488</v>
      </c>
      <c r="U145" t="s">
        <v>1968</v>
      </c>
      <c r="V145" t="s">
        <v>2051</v>
      </c>
    </row>
    <row r="146" spans="1:22" x14ac:dyDescent="0.25">
      <c r="A146" t="s">
        <v>436</v>
      </c>
      <c r="B146" t="s">
        <v>437</v>
      </c>
      <c r="C146" t="s">
        <v>1106</v>
      </c>
      <c r="D146" t="s">
        <v>1110</v>
      </c>
      <c r="E146" t="s">
        <v>1322</v>
      </c>
      <c r="F146" t="s">
        <v>200</v>
      </c>
      <c r="G146" t="s">
        <v>1579</v>
      </c>
      <c r="H146" t="s">
        <v>1316</v>
      </c>
      <c r="I146" t="s">
        <v>17</v>
      </c>
      <c r="J146" t="s">
        <v>3123</v>
      </c>
      <c r="K146" t="s">
        <v>1063</v>
      </c>
      <c r="L146" t="s">
        <v>800</v>
      </c>
      <c r="M146" t="s">
        <v>1692</v>
      </c>
      <c r="N146" t="s">
        <v>5746</v>
      </c>
      <c r="O146" t="s">
        <v>5747</v>
      </c>
      <c r="Q146" t="s">
        <v>1577</v>
      </c>
      <c r="R146" t="s">
        <v>60</v>
      </c>
      <c r="S146" t="s">
        <v>1695</v>
      </c>
      <c r="T146" t="s">
        <v>4545</v>
      </c>
      <c r="U146" t="s">
        <v>438</v>
      </c>
    </row>
    <row r="147" spans="1:22" x14ac:dyDescent="0.25">
      <c r="A147" t="s">
        <v>552</v>
      </c>
      <c r="B147" t="s">
        <v>553</v>
      </c>
      <c r="C147" t="s">
        <v>96</v>
      </c>
      <c r="D147" t="s">
        <v>2047</v>
      </c>
      <c r="E147" t="s">
        <v>2153</v>
      </c>
      <c r="F147" t="s">
        <v>2118</v>
      </c>
      <c r="G147" t="s">
        <v>1579</v>
      </c>
      <c r="H147" t="s">
        <v>1316</v>
      </c>
      <c r="I147" t="s">
        <v>28</v>
      </c>
      <c r="J147" t="s">
        <v>716</v>
      </c>
      <c r="K147" t="s">
        <v>1112</v>
      </c>
      <c r="L147" t="s">
        <v>802</v>
      </c>
      <c r="M147" t="s">
        <v>1694</v>
      </c>
      <c r="N147" t="s">
        <v>5748</v>
      </c>
      <c r="O147" t="s">
        <v>5749</v>
      </c>
      <c r="P147" t="s">
        <v>19</v>
      </c>
      <c r="Q147" t="s">
        <v>1577</v>
      </c>
      <c r="R147" t="s">
        <v>36</v>
      </c>
      <c r="S147" t="s">
        <v>1693</v>
      </c>
      <c r="T147" t="s">
        <v>2620</v>
      </c>
      <c r="U147" t="s">
        <v>554</v>
      </c>
    </row>
    <row r="148" spans="1:22" x14ac:dyDescent="0.25">
      <c r="A148" t="s">
        <v>1131</v>
      </c>
      <c r="B148" t="s">
        <v>1132</v>
      </c>
      <c r="D148" t="s">
        <v>1110</v>
      </c>
      <c r="E148" t="s">
        <v>1322</v>
      </c>
      <c r="F148" t="s">
        <v>200</v>
      </c>
      <c r="G148" t="s">
        <v>1579</v>
      </c>
      <c r="H148" t="s">
        <v>1316</v>
      </c>
      <c r="I148" t="s">
        <v>17</v>
      </c>
      <c r="J148" t="s">
        <v>3942</v>
      </c>
      <c r="K148" t="s">
        <v>1755</v>
      </c>
      <c r="L148" t="s">
        <v>1068</v>
      </c>
      <c r="M148" t="s">
        <v>1692</v>
      </c>
      <c r="N148" t="s">
        <v>5750</v>
      </c>
      <c r="O148" t="s">
        <v>5602</v>
      </c>
      <c r="P148" t="s">
        <v>19</v>
      </c>
      <c r="Q148" t="s">
        <v>1577</v>
      </c>
      <c r="R148" t="s">
        <v>62</v>
      </c>
      <c r="S148" t="s">
        <v>1691</v>
      </c>
      <c r="T148" t="s">
        <v>4938</v>
      </c>
      <c r="U148" t="s">
        <v>1133</v>
      </c>
    </row>
    <row r="149" spans="1:22" x14ac:dyDescent="0.25">
      <c r="A149" t="s">
        <v>2029</v>
      </c>
      <c r="B149" t="s">
        <v>2030</v>
      </c>
      <c r="C149" t="s">
        <v>1106</v>
      </c>
      <c r="D149" t="s">
        <v>3223</v>
      </c>
      <c r="E149" t="s">
        <v>125</v>
      </c>
      <c r="F149" t="s">
        <v>2118</v>
      </c>
      <c r="G149" t="s">
        <v>577</v>
      </c>
      <c r="H149" t="s">
        <v>1363</v>
      </c>
      <c r="I149" t="s">
        <v>17</v>
      </c>
      <c r="J149" t="s">
        <v>712</v>
      </c>
      <c r="K149" t="s">
        <v>1728</v>
      </c>
      <c r="L149" t="s">
        <v>1610</v>
      </c>
      <c r="M149" t="s">
        <v>1692</v>
      </c>
      <c r="N149" t="s">
        <v>4534</v>
      </c>
      <c r="O149" t="s">
        <v>5751</v>
      </c>
      <c r="P149" t="s">
        <v>19</v>
      </c>
      <c r="Q149" t="s">
        <v>1364</v>
      </c>
      <c r="R149" t="s">
        <v>36</v>
      </c>
      <c r="S149" t="s">
        <v>1693</v>
      </c>
      <c r="T149" t="s">
        <v>4933</v>
      </c>
      <c r="U149" t="s">
        <v>2031</v>
      </c>
      <c r="V149" t="s">
        <v>1121</v>
      </c>
    </row>
    <row r="150" spans="1:22" x14ac:dyDescent="0.25">
      <c r="A150" t="s">
        <v>189</v>
      </c>
      <c r="B150" t="s">
        <v>190</v>
      </c>
      <c r="C150" t="s">
        <v>1012</v>
      </c>
      <c r="D150" t="s">
        <v>2016</v>
      </c>
      <c r="E150" t="s">
        <v>2015</v>
      </c>
      <c r="F150" t="s">
        <v>2118</v>
      </c>
      <c r="G150" t="s">
        <v>1579</v>
      </c>
      <c r="H150" t="s">
        <v>1769</v>
      </c>
      <c r="I150" t="s">
        <v>20</v>
      </c>
      <c r="J150" t="s">
        <v>714</v>
      </c>
      <c r="K150" t="s">
        <v>1728</v>
      </c>
      <c r="L150" t="s">
        <v>1320</v>
      </c>
      <c r="M150" t="s">
        <v>1694</v>
      </c>
      <c r="N150" t="s">
        <v>5752</v>
      </c>
      <c r="O150" t="s">
        <v>5753</v>
      </c>
      <c r="P150" t="s">
        <v>19</v>
      </c>
      <c r="Q150" t="s">
        <v>1608</v>
      </c>
      <c r="R150" t="s">
        <v>51</v>
      </c>
      <c r="S150" t="s">
        <v>1693</v>
      </c>
      <c r="T150" t="s">
        <v>4932</v>
      </c>
      <c r="U150" t="s">
        <v>191</v>
      </c>
    </row>
    <row r="151" spans="1:22" x14ac:dyDescent="0.25">
      <c r="A151" t="s">
        <v>2936</v>
      </c>
      <c r="B151" t="s">
        <v>2937</v>
      </c>
      <c r="C151" t="s">
        <v>1012</v>
      </c>
      <c r="D151" t="s">
        <v>2097</v>
      </c>
      <c r="E151" t="s">
        <v>1322</v>
      </c>
      <c r="F151" t="s">
        <v>200</v>
      </c>
      <c r="G151" t="s">
        <v>1579</v>
      </c>
      <c r="H151" t="s">
        <v>1323</v>
      </c>
      <c r="I151" t="s">
        <v>20</v>
      </c>
      <c r="J151" t="s">
        <v>712</v>
      </c>
      <c r="K151" t="s">
        <v>1655</v>
      </c>
      <c r="L151" t="s">
        <v>1333</v>
      </c>
      <c r="M151" t="s">
        <v>1692</v>
      </c>
      <c r="N151" t="s">
        <v>5754</v>
      </c>
      <c r="O151" t="s">
        <v>2775</v>
      </c>
      <c r="Q151" t="s">
        <v>1364</v>
      </c>
      <c r="R151" t="s">
        <v>36</v>
      </c>
      <c r="S151" t="s">
        <v>1691</v>
      </c>
      <c r="T151" t="s">
        <v>4053</v>
      </c>
      <c r="U151" t="s">
        <v>2938</v>
      </c>
    </row>
    <row r="152" spans="1:22" x14ac:dyDescent="0.25">
      <c r="A152" t="s">
        <v>1963</v>
      </c>
      <c r="B152" t="s">
        <v>1964</v>
      </c>
      <c r="C152" t="s">
        <v>1012</v>
      </c>
      <c r="D152" t="s">
        <v>1768</v>
      </c>
      <c r="E152" t="s">
        <v>2261</v>
      </c>
      <c r="F152" t="s">
        <v>2118</v>
      </c>
      <c r="G152" t="s">
        <v>1579</v>
      </c>
      <c r="H152" t="s">
        <v>1769</v>
      </c>
      <c r="I152" t="s">
        <v>17</v>
      </c>
      <c r="J152" t="s">
        <v>719</v>
      </c>
      <c r="K152" t="s">
        <v>1609</v>
      </c>
      <c r="L152" t="s">
        <v>1068</v>
      </c>
      <c r="M152" t="s">
        <v>1694</v>
      </c>
      <c r="N152" t="s">
        <v>5755</v>
      </c>
      <c r="O152" t="s">
        <v>5756</v>
      </c>
      <c r="P152" t="s">
        <v>19</v>
      </c>
      <c r="Q152" t="s">
        <v>1608</v>
      </c>
      <c r="R152" t="s">
        <v>24</v>
      </c>
      <c r="S152" t="s">
        <v>1693</v>
      </c>
      <c r="T152" t="s">
        <v>4285</v>
      </c>
      <c r="U152" t="s">
        <v>1965</v>
      </c>
    </row>
    <row r="153" spans="1:22" x14ac:dyDescent="0.25">
      <c r="A153" t="s">
        <v>1736</v>
      </c>
      <c r="B153" t="s">
        <v>1737</v>
      </c>
      <c r="C153" t="s">
        <v>1070</v>
      </c>
      <c r="D153" t="s">
        <v>1904</v>
      </c>
      <c r="E153" t="s">
        <v>2015</v>
      </c>
      <c r="F153" t="s">
        <v>2118</v>
      </c>
      <c r="G153" t="s">
        <v>1579</v>
      </c>
      <c r="H153" t="s">
        <v>1316</v>
      </c>
      <c r="I153" t="s">
        <v>20</v>
      </c>
      <c r="J153" t="s">
        <v>752</v>
      </c>
      <c r="K153" t="s">
        <v>1609</v>
      </c>
      <c r="L153" t="s">
        <v>1068</v>
      </c>
      <c r="M153" t="s">
        <v>1694</v>
      </c>
      <c r="N153" t="s">
        <v>5757</v>
      </c>
      <c r="O153" t="s">
        <v>5758</v>
      </c>
      <c r="P153" t="s">
        <v>19</v>
      </c>
      <c r="Q153" t="s">
        <v>1364</v>
      </c>
      <c r="R153" t="s">
        <v>63</v>
      </c>
      <c r="S153" t="s">
        <v>1693</v>
      </c>
      <c r="T153" t="s">
        <v>2300</v>
      </c>
      <c r="U153" t="s">
        <v>1738</v>
      </c>
    </row>
    <row r="154" spans="1:22" x14ac:dyDescent="0.25">
      <c r="A154" t="s">
        <v>461</v>
      </c>
      <c r="B154" t="s">
        <v>461</v>
      </c>
      <c r="C154" t="s">
        <v>96</v>
      </c>
      <c r="D154" t="s">
        <v>2270</v>
      </c>
      <c r="E154" t="s">
        <v>2261</v>
      </c>
      <c r="F154" t="s">
        <v>2389</v>
      </c>
      <c r="G154" t="s">
        <v>2642</v>
      </c>
      <c r="H154" t="s">
        <v>1769</v>
      </c>
      <c r="I154" t="s">
        <v>20</v>
      </c>
      <c r="J154" t="s">
        <v>40</v>
      </c>
      <c r="K154" t="s">
        <v>2367</v>
      </c>
      <c r="L154" t="s">
        <v>2271</v>
      </c>
      <c r="M154" t="s">
        <v>1694</v>
      </c>
      <c r="N154" t="s">
        <v>5759</v>
      </c>
      <c r="O154" t="s">
        <v>5760</v>
      </c>
      <c r="P154" t="s">
        <v>19</v>
      </c>
      <c r="Q154" t="s">
        <v>1364</v>
      </c>
      <c r="R154" t="s">
        <v>30</v>
      </c>
      <c r="S154" t="s">
        <v>1693</v>
      </c>
      <c r="T154" t="s">
        <v>5761</v>
      </c>
      <c r="U154" t="s">
        <v>462</v>
      </c>
      <c r="V154" t="s">
        <v>2051</v>
      </c>
    </row>
    <row r="155" spans="1:22" x14ac:dyDescent="0.25">
      <c r="A155" t="s">
        <v>376</v>
      </c>
      <c r="B155" t="s">
        <v>377</v>
      </c>
      <c r="C155" t="s">
        <v>1012</v>
      </c>
      <c r="D155" t="s">
        <v>1569</v>
      </c>
      <c r="E155" t="s">
        <v>2174</v>
      </c>
      <c r="F155" t="s">
        <v>200</v>
      </c>
      <c r="G155" t="s">
        <v>1579</v>
      </c>
      <c r="H155" t="s">
        <v>1323</v>
      </c>
      <c r="I155" t="s">
        <v>17</v>
      </c>
      <c r="J155" t="s">
        <v>40</v>
      </c>
      <c r="K155" t="s">
        <v>1785</v>
      </c>
      <c r="L155" t="s">
        <v>1060</v>
      </c>
      <c r="M155" t="s">
        <v>1694</v>
      </c>
      <c r="N155" t="s">
        <v>5762</v>
      </c>
      <c r="O155" t="s">
        <v>5763</v>
      </c>
      <c r="P155" t="s">
        <v>1104</v>
      </c>
      <c r="Q155" t="s">
        <v>1364</v>
      </c>
      <c r="R155" t="s">
        <v>34</v>
      </c>
      <c r="S155" t="s">
        <v>1695</v>
      </c>
      <c r="T155" t="s">
        <v>5764</v>
      </c>
      <c r="U155" t="s">
        <v>378</v>
      </c>
    </row>
    <row r="156" spans="1:22" x14ac:dyDescent="0.25">
      <c r="A156" t="s">
        <v>511</v>
      </c>
      <c r="B156" t="s">
        <v>512</v>
      </c>
      <c r="C156" t="s">
        <v>1106</v>
      </c>
      <c r="D156" t="s">
        <v>2883</v>
      </c>
      <c r="E156" t="s">
        <v>5765</v>
      </c>
      <c r="F156" t="s">
        <v>2389</v>
      </c>
      <c r="G156" t="s">
        <v>1579</v>
      </c>
      <c r="H156" t="s">
        <v>2101</v>
      </c>
      <c r="I156" t="s">
        <v>28</v>
      </c>
      <c r="J156" t="s">
        <v>710</v>
      </c>
      <c r="K156" t="s">
        <v>1372</v>
      </c>
      <c r="L156" t="s">
        <v>1072</v>
      </c>
      <c r="M156" t="s">
        <v>1694</v>
      </c>
      <c r="N156" t="s">
        <v>4934</v>
      </c>
      <c r="O156" t="s">
        <v>5766</v>
      </c>
      <c r="P156" t="s">
        <v>19</v>
      </c>
      <c r="Q156" t="s">
        <v>1364</v>
      </c>
      <c r="R156" t="s">
        <v>60</v>
      </c>
      <c r="S156" t="s">
        <v>1693</v>
      </c>
      <c r="T156" t="s">
        <v>5767</v>
      </c>
      <c r="U156" t="s">
        <v>513</v>
      </c>
    </row>
    <row r="157" spans="1:22" x14ac:dyDescent="0.25">
      <c r="A157" t="s">
        <v>662</v>
      </c>
      <c r="B157" t="s">
        <v>663</v>
      </c>
      <c r="C157" t="s">
        <v>3805</v>
      </c>
      <c r="D157" t="s">
        <v>1119</v>
      </c>
      <c r="E157" t="s">
        <v>2072</v>
      </c>
      <c r="F157" t="s">
        <v>200</v>
      </c>
      <c r="G157" t="s">
        <v>578</v>
      </c>
      <c r="H157" t="s">
        <v>1323</v>
      </c>
      <c r="I157" t="s">
        <v>1100</v>
      </c>
      <c r="J157" t="s">
        <v>409</v>
      </c>
      <c r="K157" t="s">
        <v>1655</v>
      </c>
      <c r="L157" t="s">
        <v>1610</v>
      </c>
      <c r="M157" t="s">
        <v>1692</v>
      </c>
      <c r="N157" t="s">
        <v>5768</v>
      </c>
      <c r="O157" t="s">
        <v>5769</v>
      </c>
      <c r="P157" t="s">
        <v>25</v>
      </c>
      <c r="Q157" t="s">
        <v>1079</v>
      </c>
      <c r="R157" t="s">
        <v>51</v>
      </c>
      <c r="S157" t="s">
        <v>1695</v>
      </c>
      <c r="T157" t="s">
        <v>5770</v>
      </c>
      <c r="U157" t="s">
        <v>664</v>
      </c>
    </row>
    <row r="158" spans="1:22" x14ac:dyDescent="0.25">
      <c r="A158" t="s">
        <v>141</v>
      </c>
      <c r="B158" t="s">
        <v>142</v>
      </c>
      <c r="C158" t="s">
        <v>96</v>
      </c>
      <c r="D158" t="s">
        <v>2881</v>
      </c>
      <c r="E158" t="s">
        <v>1322</v>
      </c>
      <c r="F158" t="s">
        <v>2389</v>
      </c>
      <c r="G158" t="s">
        <v>1579</v>
      </c>
      <c r="H158" t="s">
        <v>2101</v>
      </c>
      <c r="I158" t="s">
        <v>20</v>
      </c>
      <c r="J158" t="s">
        <v>713</v>
      </c>
      <c r="K158" t="s">
        <v>1387</v>
      </c>
      <c r="L158" t="s">
        <v>802</v>
      </c>
      <c r="M158" t="s">
        <v>1690</v>
      </c>
      <c r="N158" t="s">
        <v>4936</v>
      </c>
      <c r="O158" t="s">
        <v>5443</v>
      </c>
      <c r="P158" t="s">
        <v>19</v>
      </c>
      <c r="Q158" t="s">
        <v>1364</v>
      </c>
      <c r="R158" t="s">
        <v>36</v>
      </c>
      <c r="S158" t="s">
        <v>1691</v>
      </c>
      <c r="T158" t="s">
        <v>3337</v>
      </c>
      <c r="U158" t="s">
        <v>143</v>
      </c>
    </row>
    <row r="159" spans="1:22" x14ac:dyDescent="0.25">
      <c r="A159" t="s">
        <v>424</v>
      </c>
      <c r="B159" t="s">
        <v>425</v>
      </c>
      <c r="C159" t="s">
        <v>1012</v>
      </c>
      <c r="D159" t="s">
        <v>3132</v>
      </c>
      <c r="E159" t="s">
        <v>125</v>
      </c>
      <c r="F159" t="s">
        <v>200</v>
      </c>
      <c r="G159" t="s">
        <v>1579</v>
      </c>
      <c r="H159" t="s">
        <v>1315</v>
      </c>
      <c r="I159" t="s">
        <v>28</v>
      </c>
      <c r="J159" t="s">
        <v>709</v>
      </c>
      <c r="K159" t="s">
        <v>805</v>
      </c>
      <c r="L159" t="s">
        <v>802</v>
      </c>
      <c r="M159" t="s">
        <v>1690</v>
      </c>
      <c r="N159" t="s">
        <v>5771</v>
      </c>
      <c r="O159" t="s">
        <v>4989</v>
      </c>
      <c r="P159" t="s">
        <v>19</v>
      </c>
      <c r="Q159" t="s">
        <v>1334</v>
      </c>
      <c r="R159" t="s">
        <v>60</v>
      </c>
      <c r="S159" t="s">
        <v>1695</v>
      </c>
      <c r="T159" t="s">
        <v>2618</v>
      </c>
      <c r="U159" t="s">
        <v>426</v>
      </c>
    </row>
    <row r="160" spans="1:22" x14ac:dyDescent="0.25">
      <c r="A160" t="s">
        <v>1401</v>
      </c>
      <c r="B160" t="s">
        <v>1402</v>
      </c>
      <c r="D160" t="s">
        <v>1346</v>
      </c>
      <c r="E160" t="s">
        <v>1322</v>
      </c>
      <c r="F160" t="s">
        <v>2118</v>
      </c>
      <c r="G160" t="s">
        <v>1579</v>
      </c>
      <c r="H160" t="s">
        <v>1323</v>
      </c>
      <c r="I160" t="s">
        <v>20</v>
      </c>
      <c r="J160" t="s">
        <v>3342</v>
      </c>
      <c r="K160" t="s">
        <v>1362</v>
      </c>
      <c r="L160" t="s">
        <v>807</v>
      </c>
      <c r="M160" t="s">
        <v>1692</v>
      </c>
      <c r="N160" t="s">
        <v>5772</v>
      </c>
      <c r="O160" t="s">
        <v>5773</v>
      </c>
      <c r="P160" t="s">
        <v>25</v>
      </c>
      <c r="Q160" t="s">
        <v>1079</v>
      </c>
      <c r="R160" t="s">
        <v>71</v>
      </c>
      <c r="S160" t="s">
        <v>1695</v>
      </c>
      <c r="T160" t="s">
        <v>3904</v>
      </c>
      <c r="U160" t="s">
        <v>1403</v>
      </c>
    </row>
    <row r="161" spans="1:22" x14ac:dyDescent="0.25">
      <c r="A161" t="s">
        <v>1584</v>
      </c>
      <c r="B161" t="s">
        <v>1585</v>
      </c>
      <c r="D161" t="s">
        <v>1212</v>
      </c>
      <c r="E161" t="s">
        <v>125</v>
      </c>
      <c r="F161" t="s">
        <v>2118</v>
      </c>
      <c r="G161" t="s">
        <v>1579</v>
      </c>
      <c r="H161" t="s">
        <v>1316</v>
      </c>
      <c r="I161" t="s">
        <v>17</v>
      </c>
      <c r="J161" t="s">
        <v>3500</v>
      </c>
      <c r="K161" t="s">
        <v>1652</v>
      </c>
      <c r="L161" t="s">
        <v>807</v>
      </c>
      <c r="M161" t="s">
        <v>1694</v>
      </c>
      <c r="N161" t="s">
        <v>5774</v>
      </c>
      <c r="O161" t="s">
        <v>5775</v>
      </c>
      <c r="P161" t="s">
        <v>1104</v>
      </c>
      <c r="Q161" t="s">
        <v>1079</v>
      </c>
      <c r="R161" t="s">
        <v>62</v>
      </c>
      <c r="S161" t="s">
        <v>1693</v>
      </c>
      <c r="T161" t="s">
        <v>4539</v>
      </c>
      <c r="U161" t="s">
        <v>1586</v>
      </c>
    </row>
    <row r="162" spans="1:22" x14ac:dyDescent="0.25">
      <c r="A162" t="s">
        <v>1640</v>
      </c>
      <c r="B162" t="s">
        <v>1641</v>
      </c>
      <c r="C162" t="s">
        <v>1012</v>
      </c>
      <c r="D162" t="s">
        <v>1118</v>
      </c>
      <c r="E162" t="s">
        <v>2174</v>
      </c>
      <c r="F162" t="s">
        <v>200</v>
      </c>
      <c r="G162" t="s">
        <v>1368</v>
      </c>
      <c r="H162" t="s">
        <v>1323</v>
      </c>
      <c r="I162" t="s">
        <v>17</v>
      </c>
      <c r="J162" t="s">
        <v>714</v>
      </c>
      <c r="K162" t="s">
        <v>2367</v>
      </c>
      <c r="L162" t="s">
        <v>807</v>
      </c>
      <c r="M162" t="s">
        <v>1694</v>
      </c>
      <c r="N162" t="s">
        <v>5776</v>
      </c>
      <c r="O162" t="s">
        <v>5777</v>
      </c>
      <c r="Q162" t="s">
        <v>1608</v>
      </c>
      <c r="R162" t="s">
        <v>49</v>
      </c>
      <c r="S162" t="s">
        <v>1693</v>
      </c>
      <c r="T162" t="s">
        <v>5778</v>
      </c>
      <c r="U162" t="s">
        <v>1642</v>
      </c>
    </row>
    <row r="163" spans="1:22" x14ac:dyDescent="0.25">
      <c r="A163" t="s">
        <v>597</v>
      </c>
      <c r="B163" t="s">
        <v>598</v>
      </c>
      <c r="C163" t="s">
        <v>1012</v>
      </c>
      <c r="D163" t="s">
        <v>2427</v>
      </c>
      <c r="E163" t="s">
        <v>1322</v>
      </c>
      <c r="F163" t="s">
        <v>2118</v>
      </c>
      <c r="G163" t="s">
        <v>1579</v>
      </c>
      <c r="H163" t="s">
        <v>1323</v>
      </c>
      <c r="I163" t="s">
        <v>128</v>
      </c>
      <c r="J163" t="s">
        <v>3120</v>
      </c>
      <c r="K163" t="s">
        <v>2247</v>
      </c>
      <c r="L163" t="s">
        <v>801</v>
      </c>
      <c r="M163" t="s">
        <v>1694</v>
      </c>
      <c r="N163" t="s">
        <v>5779</v>
      </c>
      <c r="O163" t="s">
        <v>5780</v>
      </c>
      <c r="P163" t="s">
        <v>19</v>
      </c>
      <c r="Q163" t="s">
        <v>1364</v>
      </c>
      <c r="R163" t="s">
        <v>49</v>
      </c>
      <c r="S163" t="s">
        <v>1693</v>
      </c>
      <c r="T163" t="s">
        <v>3231</v>
      </c>
      <c r="U163" t="s">
        <v>599</v>
      </c>
    </row>
    <row r="164" spans="1:22" x14ac:dyDescent="0.25">
      <c r="A164" t="s">
        <v>100</v>
      </c>
      <c r="B164" t="s">
        <v>101</v>
      </c>
      <c r="C164" t="s">
        <v>1012</v>
      </c>
      <c r="D164" t="s">
        <v>3099</v>
      </c>
      <c r="E164" t="s">
        <v>3134</v>
      </c>
      <c r="F164" t="s">
        <v>2118</v>
      </c>
      <c r="G164" t="s">
        <v>1579</v>
      </c>
      <c r="H164" t="s">
        <v>1363</v>
      </c>
      <c r="I164" t="s">
        <v>20</v>
      </c>
      <c r="J164" t="s">
        <v>710</v>
      </c>
      <c r="K164" t="s">
        <v>2500</v>
      </c>
      <c r="L164" t="s">
        <v>800</v>
      </c>
      <c r="M164" t="s">
        <v>1694</v>
      </c>
      <c r="N164" t="s">
        <v>5781</v>
      </c>
      <c r="O164" t="s">
        <v>5782</v>
      </c>
      <c r="P164" t="s">
        <v>19</v>
      </c>
      <c r="Q164" t="s">
        <v>1364</v>
      </c>
      <c r="R164" t="s">
        <v>49</v>
      </c>
      <c r="S164" t="s">
        <v>1693</v>
      </c>
      <c r="T164" t="s">
        <v>3043</v>
      </c>
      <c r="U164" t="s">
        <v>102</v>
      </c>
    </row>
    <row r="165" spans="1:22" x14ac:dyDescent="0.25">
      <c r="A165" t="s">
        <v>720</v>
      </c>
      <c r="B165" t="s">
        <v>1472</v>
      </c>
      <c r="C165" t="s">
        <v>96</v>
      </c>
      <c r="D165" t="s">
        <v>2765</v>
      </c>
      <c r="E165" t="s">
        <v>2072</v>
      </c>
      <c r="F165" t="s">
        <v>200</v>
      </c>
      <c r="G165" t="s">
        <v>1579</v>
      </c>
      <c r="H165" t="s">
        <v>1769</v>
      </c>
      <c r="I165" t="s">
        <v>28</v>
      </c>
      <c r="J165" t="s">
        <v>714</v>
      </c>
      <c r="K165" t="s">
        <v>2100</v>
      </c>
      <c r="M165" t="s">
        <v>1694</v>
      </c>
      <c r="N165" t="s">
        <v>5783</v>
      </c>
      <c r="O165" t="s">
        <v>2932</v>
      </c>
      <c r="P165" t="s">
        <v>19</v>
      </c>
      <c r="Q165" t="s">
        <v>1577</v>
      </c>
      <c r="R165" t="s">
        <v>29</v>
      </c>
      <c r="S165" t="s">
        <v>1693</v>
      </c>
      <c r="T165" t="s">
        <v>2933</v>
      </c>
      <c r="U165" t="s">
        <v>1473</v>
      </c>
    </row>
    <row r="166" spans="1:22" x14ac:dyDescent="0.25">
      <c r="A166" t="s">
        <v>555</v>
      </c>
      <c r="B166" t="s">
        <v>556</v>
      </c>
      <c r="C166" t="s">
        <v>1106</v>
      </c>
      <c r="D166" t="s">
        <v>2882</v>
      </c>
      <c r="E166" t="s">
        <v>2957</v>
      </c>
      <c r="F166" t="s">
        <v>2118</v>
      </c>
      <c r="G166" t="s">
        <v>1579</v>
      </c>
      <c r="H166" t="s">
        <v>1363</v>
      </c>
      <c r="I166" t="s">
        <v>20</v>
      </c>
      <c r="J166" t="s">
        <v>718</v>
      </c>
      <c r="K166" t="s">
        <v>1560</v>
      </c>
      <c r="L166" t="s">
        <v>1343</v>
      </c>
      <c r="M166" t="s">
        <v>1690</v>
      </c>
      <c r="N166" t="s">
        <v>5784</v>
      </c>
      <c r="P166" t="s">
        <v>19</v>
      </c>
      <c r="Q166" t="s">
        <v>1608</v>
      </c>
      <c r="R166" t="s">
        <v>60</v>
      </c>
      <c r="S166" t="s">
        <v>1695</v>
      </c>
      <c r="T166" t="s">
        <v>2624</v>
      </c>
      <c r="U166" t="s">
        <v>557</v>
      </c>
    </row>
    <row r="167" spans="1:22" x14ac:dyDescent="0.25">
      <c r="A167" t="s">
        <v>478</v>
      </c>
      <c r="B167" t="s">
        <v>479</v>
      </c>
      <c r="C167" t="s">
        <v>96</v>
      </c>
      <c r="D167" t="s">
        <v>2200</v>
      </c>
      <c r="E167" t="s">
        <v>2174</v>
      </c>
      <c r="F167" t="s">
        <v>2389</v>
      </c>
      <c r="G167" t="s">
        <v>1579</v>
      </c>
      <c r="H167" t="s">
        <v>1323</v>
      </c>
      <c r="I167" t="s">
        <v>28</v>
      </c>
      <c r="J167" t="s">
        <v>714</v>
      </c>
      <c r="K167" t="s">
        <v>1653</v>
      </c>
      <c r="L167" t="s">
        <v>1610</v>
      </c>
      <c r="M167" t="s">
        <v>1694</v>
      </c>
      <c r="N167" t="s">
        <v>5785</v>
      </c>
      <c r="O167" t="s">
        <v>5786</v>
      </c>
      <c r="P167" t="s">
        <v>19</v>
      </c>
      <c r="Q167" t="s">
        <v>1364</v>
      </c>
      <c r="R167" t="s">
        <v>37</v>
      </c>
      <c r="S167" t="s">
        <v>1693</v>
      </c>
      <c r="T167" t="s">
        <v>2191</v>
      </c>
      <c r="U167" t="s">
        <v>480</v>
      </c>
    </row>
    <row r="168" spans="1:22" x14ac:dyDescent="0.25">
      <c r="A168" t="s">
        <v>1511</v>
      </c>
      <c r="B168" t="s">
        <v>1512</v>
      </c>
      <c r="D168" t="s">
        <v>1097</v>
      </c>
      <c r="E168" t="s">
        <v>125</v>
      </c>
      <c r="F168" t="s">
        <v>200</v>
      </c>
      <c r="G168" t="s">
        <v>577</v>
      </c>
      <c r="H168" t="s">
        <v>1323</v>
      </c>
      <c r="I168" t="s">
        <v>1100</v>
      </c>
      <c r="J168" t="s">
        <v>717</v>
      </c>
      <c r="K168" t="s">
        <v>2073</v>
      </c>
      <c r="L168" t="s">
        <v>1771</v>
      </c>
      <c r="M168" t="s">
        <v>1692</v>
      </c>
      <c r="N168" t="s">
        <v>4939</v>
      </c>
      <c r="O168" t="s">
        <v>5787</v>
      </c>
      <c r="P168" t="s">
        <v>19</v>
      </c>
      <c r="Q168" t="s">
        <v>126</v>
      </c>
      <c r="R168" t="s">
        <v>46</v>
      </c>
      <c r="S168" t="s">
        <v>1695</v>
      </c>
      <c r="T168" t="s">
        <v>4940</v>
      </c>
      <c r="U168" t="s">
        <v>1513</v>
      </c>
    </row>
    <row r="169" spans="1:22" x14ac:dyDescent="0.25">
      <c r="A169" t="s">
        <v>1561</v>
      </c>
      <c r="B169" t="s">
        <v>1562</v>
      </c>
      <c r="C169" t="s">
        <v>33</v>
      </c>
      <c r="D169" t="s">
        <v>1569</v>
      </c>
      <c r="E169" t="s">
        <v>2153</v>
      </c>
      <c r="F169" t="s">
        <v>2118</v>
      </c>
      <c r="G169" t="s">
        <v>1579</v>
      </c>
      <c r="H169" t="s">
        <v>1316</v>
      </c>
      <c r="I169" t="s">
        <v>17</v>
      </c>
      <c r="J169" t="s">
        <v>753</v>
      </c>
      <c r="K169" t="s">
        <v>1387</v>
      </c>
      <c r="L169" t="s">
        <v>1318</v>
      </c>
      <c r="M169" t="s">
        <v>1690</v>
      </c>
      <c r="N169" t="s">
        <v>4939</v>
      </c>
      <c r="O169" t="s">
        <v>4980</v>
      </c>
      <c r="P169" t="s">
        <v>19</v>
      </c>
      <c r="Q169" t="s">
        <v>1577</v>
      </c>
      <c r="R169" t="s">
        <v>60</v>
      </c>
      <c r="S169" t="s">
        <v>1691</v>
      </c>
      <c r="T169" t="s">
        <v>4941</v>
      </c>
      <c r="U169" t="s">
        <v>1563</v>
      </c>
    </row>
    <row r="170" spans="1:22" x14ac:dyDescent="0.25">
      <c r="A170" t="s">
        <v>1306</v>
      </c>
      <c r="B170" t="s">
        <v>1307</v>
      </c>
      <c r="C170" t="s">
        <v>96</v>
      </c>
      <c r="D170" t="s">
        <v>2250</v>
      </c>
      <c r="E170" t="s">
        <v>2261</v>
      </c>
      <c r="F170" t="s">
        <v>2118</v>
      </c>
      <c r="G170" t="s">
        <v>1579</v>
      </c>
      <c r="H170" t="s">
        <v>1769</v>
      </c>
      <c r="I170" t="s">
        <v>28</v>
      </c>
      <c r="J170" t="s">
        <v>710</v>
      </c>
      <c r="K170" t="s">
        <v>1372</v>
      </c>
      <c r="L170" t="s">
        <v>1068</v>
      </c>
      <c r="M170" t="s">
        <v>1694</v>
      </c>
      <c r="N170" t="s">
        <v>5788</v>
      </c>
      <c r="O170" t="s">
        <v>5789</v>
      </c>
      <c r="P170" t="s">
        <v>19</v>
      </c>
      <c r="Q170" t="s">
        <v>1364</v>
      </c>
      <c r="R170" t="s">
        <v>24</v>
      </c>
      <c r="S170" t="s">
        <v>1693</v>
      </c>
      <c r="T170" t="s">
        <v>2884</v>
      </c>
      <c r="U170" t="s">
        <v>1308</v>
      </c>
    </row>
    <row r="171" spans="1:22" x14ac:dyDescent="0.25">
      <c r="A171" t="s">
        <v>540</v>
      </c>
      <c r="B171" t="s">
        <v>541</v>
      </c>
      <c r="C171" t="s">
        <v>1070</v>
      </c>
      <c r="D171" t="s">
        <v>1194</v>
      </c>
      <c r="E171" t="s">
        <v>2261</v>
      </c>
      <c r="F171" t="s">
        <v>200</v>
      </c>
      <c r="G171" t="s">
        <v>1579</v>
      </c>
      <c r="H171" t="s">
        <v>1316</v>
      </c>
      <c r="I171" t="s">
        <v>28</v>
      </c>
      <c r="J171" t="s">
        <v>711</v>
      </c>
      <c r="K171" t="s">
        <v>806</v>
      </c>
      <c r="L171" t="s">
        <v>807</v>
      </c>
      <c r="M171" t="s">
        <v>1690</v>
      </c>
      <c r="N171" t="s">
        <v>5790</v>
      </c>
      <c r="O171" t="s">
        <v>4301</v>
      </c>
      <c r="P171" t="s">
        <v>19</v>
      </c>
      <c r="Q171" t="s">
        <v>1364</v>
      </c>
      <c r="R171" t="s">
        <v>18</v>
      </c>
      <c r="S171" t="s">
        <v>1691</v>
      </c>
      <c r="T171" t="s">
        <v>4060</v>
      </c>
      <c r="U171" t="s">
        <v>542</v>
      </c>
    </row>
    <row r="172" spans="1:22" x14ac:dyDescent="0.25">
      <c r="A172" t="s">
        <v>2806</v>
      </c>
      <c r="B172" t="s">
        <v>2807</v>
      </c>
      <c r="C172" t="s">
        <v>1070</v>
      </c>
      <c r="D172" t="s">
        <v>1570</v>
      </c>
      <c r="E172" t="s">
        <v>125</v>
      </c>
      <c r="F172" t="s">
        <v>200</v>
      </c>
      <c r="G172" t="s">
        <v>2960</v>
      </c>
      <c r="H172" t="s">
        <v>1316</v>
      </c>
      <c r="I172" t="s">
        <v>17</v>
      </c>
      <c r="J172" t="s">
        <v>712</v>
      </c>
      <c r="K172" t="s">
        <v>1387</v>
      </c>
      <c r="L172" t="s">
        <v>1338</v>
      </c>
      <c r="M172" t="s">
        <v>1694</v>
      </c>
      <c r="N172" t="s">
        <v>5791</v>
      </c>
      <c r="O172" t="s">
        <v>5792</v>
      </c>
      <c r="P172" t="s">
        <v>19</v>
      </c>
      <c r="Q172" t="s">
        <v>1059</v>
      </c>
      <c r="R172" t="s">
        <v>36</v>
      </c>
      <c r="S172" t="s">
        <v>1693</v>
      </c>
      <c r="T172" t="s">
        <v>5793</v>
      </c>
      <c r="U172" t="s">
        <v>2808</v>
      </c>
    </row>
    <row r="173" spans="1:22" x14ac:dyDescent="0.25">
      <c r="A173" t="s">
        <v>267</v>
      </c>
      <c r="B173" t="s">
        <v>268</v>
      </c>
      <c r="D173" t="s">
        <v>1110</v>
      </c>
      <c r="E173" t="s">
        <v>125</v>
      </c>
      <c r="F173" t="s">
        <v>2118</v>
      </c>
      <c r="G173" t="s">
        <v>1579</v>
      </c>
      <c r="H173" t="s">
        <v>126</v>
      </c>
      <c r="I173" t="s">
        <v>28</v>
      </c>
      <c r="J173" t="s">
        <v>5200</v>
      </c>
      <c r="K173" t="s">
        <v>1362</v>
      </c>
      <c r="L173" t="s">
        <v>801</v>
      </c>
      <c r="M173" t="s">
        <v>1694</v>
      </c>
      <c r="N173" t="s">
        <v>5794</v>
      </c>
      <c r="O173" t="s">
        <v>5795</v>
      </c>
      <c r="P173" t="s">
        <v>19</v>
      </c>
      <c r="Q173" t="s">
        <v>1334</v>
      </c>
      <c r="R173" t="s">
        <v>18</v>
      </c>
      <c r="S173" t="s">
        <v>1693</v>
      </c>
      <c r="T173" t="s">
        <v>4439</v>
      </c>
      <c r="U173" t="s">
        <v>269</v>
      </c>
    </row>
    <row r="174" spans="1:22" x14ac:dyDescent="0.25">
      <c r="A174" t="s">
        <v>1603</v>
      </c>
      <c r="B174" t="s">
        <v>1604</v>
      </c>
      <c r="C174" t="s">
        <v>1062</v>
      </c>
      <c r="D174" t="s">
        <v>1606</v>
      </c>
      <c r="E174" t="s">
        <v>1322</v>
      </c>
      <c r="F174" t="s">
        <v>200</v>
      </c>
      <c r="G174" t="s">
        <v>1579</v>
      </c>
      <c r="H174" t="s">
        <v>1316</v>
      </c>
      <c r="I174" t="s">
        <v>28</v>
      </c>
      <c r="J174" t="s">
        <v>3252</v>
      </c>
      <c r="K174" t="s">
        <v>1064</v>
      </c>
      <c r="L174" t="s">
        <v>807</v>
      </c>
      <c r="M174" t="s">
        <v>1694</v>
      </c>
      <c r="N174" t="s">
        <v>5796</v>
      </c>
      <c r="O174" t="s">
        <v>5797</v>
      </c>
      <c r="P174" t="s">
        <v>19</v>
      </c>
      <c r="Q174" t="s">
        <v>1364</v>
      </c>
      <c r="R174" t="s">
        <v>51</v>
      </c>
      <c r="S174" t="s">
        <v>1691</v>
      </c>
      <c r="T174" t="s">
        <v>4290</v>
      </c>
      <c r="U174" t="s">
        <v>1605</v>
      </c>
    </row>
    <row r="175" spans="1:22" x14ac:dyDescent="0.25">
      <c r="A175" t="s">
        <v>106</v>
      </c>
      <c r="B175" t="s">
        <v>107</v>
      </c>
      <c r="C175" t="s">
        <v>1012</v>
      </c>
      <c r="D175" t="s">
        <v>1606</v>
      </c>
      <c r="E175" t="s">
        <v>2015</v>
      </c>
      <c r="F175" t="s">
        <v>2118</v>
      </c>
      <c r="G175" t="s">
        <v>1579</v>
      </c>
      <c r="H175" t="s">
        <v>1316</v>
      </c>
      <c r="I175" t="s">
        <v>17</v>
      </c>
      <c r="J175" t="s">
        <v>710</v>
      </c>
      <c r="K175" t="s">
        <v>1112</v>
      </c>
      <c r="L175" t="s">
        <v>801</v>
      </c>
      <c r="M175" t="s">
        <v>1694</v>
      </c>
      <c r="N175" t="s">
        <v>5798</v>
      </c>
      <c r="O175" t="s">
        <v>5799</v>
      </c>
      <c r="P175" t="s">
        <v>19</v>
      </c>
      <c r="Q175" t="s">
        <v>1577</v>
      </c>
      <c r="R175" t="s">
        <v>36</v>
      </c>
      <c r="S175" t="s">
        <v>1693</v>
      </c>
      <c r="T175" t="s">
        <v>1376</v>
      </c>
      <c r="U175" t="s">
        <v>108</v>
      </c>
      <c r="V175" t="s">
        <v>1121</v>
      </c>
    </row>
    <row r="176" spans="1:22" x14ac:dyDescent="0.25">
      <c r="A176" t="s">
        <v>1276</v>
      </c>
      <c r="B176" t="s">
        <v>1277</v>
      </c>
      <c r="C176" t="s">
        <v>96</v>
      </c>
      <c r="D176" t="s">
        <v>1116</v>
      </c>
      <c r="E176" t="s">
        <v>2344</v>
      </c>
      <c r="F176" t="s">
        <v>200</v>
      </c>
      <c r="G176" t="s">
        <v>1579</v>
      </c>
      <c r="H176" t="s">
        <v>1323</v>
      </c>
      <c r="I176" t="s">
        <v>17</v>
      </c>
      <c r="J176" t="s">
        <v>5235</v>
      </c>
      <c r="K176" t="s">
        <v>1655</v>
      </c>
      <c r="L176" t="s">
        <v>1318</v>
      </c>
      <c r="M176" t="s">
        <v>1694</v>
      </c>
      <c r="N176" t="s">
        <v>5800</v>
      </c>
      <c r="O176" t="s">
        <v>2861</v>
      </c>
      <c r="P176" t="s">
        <v>19</v>
      </c>
      <c r="Q176" t="s">
        <v>1364</v>
      </c>
      <c r="R176" t="s">
        <v>51</v>
      </c>
      <c r="S176" t="s">
        <v>1693</v>
      </c>
      <c r="T176" t="s">
        <v>5801</v>
      </c>
      <c r="U176" t="s">
        <v>1278</v>
      </c>
    </row>
    <row r="177" spans="1:21" x14ac:dyDescent="0.25">
      <c r="A177" t="s">
        <v>1581</v>
      </c>
      <c r="B177" t="s">
        <v>1582</v>
      </c>
      <c r="C177" t="s">
        <v>1106</v>
      </c>
      <c r="D177" t="s">
        <v>2200</v>
      </c>
      <c r="E177" t="s">
        <v>2957</v>
      </c>
      <c r="F177" t="s">
        <v>2118</v>
      </c>
      <c r="G177" t="s">
        <v>1579</v>
      </c>
      <c r="H177" t="s">
        <v>1769</v>
      </c>
      <c r="I177" t="s">
        <v>28</v>
      </c>
      <c r="J177" t="s">
        <v>711</v>
      </c>
      <c r="K177" t="s">
        <v>1358</v>
      </c>
      <c r="L177" t="s">
        <v>1318</v>
      </c>
      <c r="M177" t="s">
        <v>1690</v>
      </c>
      <c r="N177" t="s">
        <v>5802</v>
      </c>
      <c r="O177" t="s">
        <v>5803</v>
      </c>
      <c r="P177" t="s">
        <v>19</v>
      </c>
      <c r="Q177" t="s">
        <v>1364</v>
      </c>
      <c r="R177" t="s">
        <v>60</v>
      </c>
      <c r="S177" t="s">
        <v>1691</v>
      </c>
      <c r="T177" t="s">
        <v>3198</v>
      </c>
      <c r="U177" t="s">
        <v>1583</v>
      </c>
    </row>
    <row r="178" spans="1:21" x14ac:dyDescent="0.25">
      <c r="A178" t="s">
        <v>1260</v>
      </c>
      <c r="B178" t="s">
        <v>1261</v>
      </c>
      <c r="C178" t="s">
        <v>1106</v>
      </c>
      <c r="D178" t="s">
        <v>1575</v>
      </c>
      <c r="E178" t="s">
        <v>3336</v>
      </c>
      <c r="F178" t="s">
        <v>2118</v>
      </c>
      <c r="G178" t="s">
        <v>1579</v>
      </c>
      <c r="H178" t="s">
        <v>1323</v>
      </c>
      <c r="I178" t="s">
        <v>20</v>
      </c>
      <c r="J178" t="s">
        <v>3776</v>
      </c>
      <c r="K178" t="s">
        <v>1112</v>
      </c>
      <c r="L178" t="s">
        <v>1318</v>
      </c>
      <c r="M178" t="s">
        <v>1694</v>
      </c>
      <c r="N178" t="s">
        <v>5804</v>
      </c>
      <c r="O178" t="s">
        <v>5728</v>
      </c>
      <c r="P178" t="s">
        <v>19</v>
      </c>
      <c r="Q178" t="s">
        <v>1334</v>
      </c>
      <c r="R178" t="s">
        <v>60</v>
      </c>
      <c r="S178" t="s">
        <v>1695</v>
      </c>
      <c r="T178" t="s">
        <v>2970</v>
      </c>
      <c r="U178" t="s">
        <v>1262</v>
      </c>
    </row>
    <row r="179" spans="1:21" x14ac:dyDescent="0.25">
      <c r="A179" t="s">
        <v>1536</v>
      </c>
      <c r="B179" t="s">
        <v>1537</v>
      </c>
      <c r="C179" t="s">
        <v>33</v>
      </c>
      <c r="D179" t="s">
        <v>1768</v>
      </c>
      <c r="E179" t="s">
        <v>2426</v>
      </c>
      <c r="F179" t="s">
        <v>2118</v>
      </c>
      <c r="G179" t="s">
        <v>1579</v>
      </c>
      <c r="H179" t="s">
        <v>1323</v>
      </c>
      <c r="I179" t="s">
        <v>17</v>
      </c>
      <c r="J179" t="s">
        <v>714</v>
      </c>
      <c r="K179" t="s">
        <v>1560</v>
      </c>
      <c r="L179" t="s">
        <v>800</v>
      </c>
      <c r="M179" t="s">
        <v>1692</v>
      </c>
      <c r="N179" t="s">
        <v>5805</v>
      </c>
      <c r="O179" t="s">
        <v>5806</v>
      </c>
      <c r="P179" t="s">
        <v>19</v>
      </c>
      <c r="Q179" t="s">
        <v>1364</v>
      </c>
      <c r="R179" t="s">
        <v>34</v>
      </c>
      <c r="S179" t="s">
        <v>1691</v>
      </c>
      <c r="T179" t="s">
        <v>2619</v>
      </c>
      <c r="U179" t="s">
        <v>1538</v>
      </c>
    </row>
    <row r="180" spans="1:21" x14ac:dyDescent="0.25">
      <c r="A180" t="s">
        <v>2785</v>
      </c>
      <c r="B180" t="s">
        <v>2786</v>
      </c>
      <c r="C180" t="s">
        <v>1012</v>
      </c>
      <c r="D180" t="s">
        <v>4067</v>
      </c>
      <c r="E180" t="s">
        <v>2153</v>
      </c>
      <c r="F180" t="s">
        <v>200</v>
      </c>
      <c r="G180" t="s">
        <v>1368</v>
      </c>
      <c r="H180" t="s">
        <v>1323</v>
      </c>
      <c r="I180" t="s">
        <v>28</v>
      </c>
      <c r="J180" t="s">
        <v>40</v>
      </c>
      <c r="K180" t="s">
        <v>1653</v>
      </c>
      <c r="L180" t="s">
        <v>1610</v>
      </c>
      <c r="M180" t="s">
        <v>1692</v>
      </c>
      <c r="N180" t="s">
        <v>4437</v>
      </c>
      <c r="O180" t="s">
        <v>5807</v>
      </c>
      <c r="P180" t="s">
        <v>25</v>
      </c>
      <c r="Q180" t="s">
        <v>1608</v>
      </c>
      <c r="R180" t="s">
        <v>68</v>
      </c>
      <c r="S180" t="s">
        <v>1693</v>
      </c>
      <c r="T180" t="s">
        <v>4540</v>
      </c>
      <c r="U180" t="s">
        <v>2787</v>
      </c>
    </row>
    <row r="181" spans="1:21" x14ac:dyDescent="0.25">
      <c r="A181" t="s">
        <v>22</v>
      </c>
      <c r="B181" t="s">
        <v>23</v>
      </c>
      <c r="C181" t="s">
        <v>96</v>
      </c>
      <c r="D181" t="s">
        <v>2047</v>
      </c>
      <c r="E181" t="s">
        <v>2426</v>
      </c>
      <c r="F181" t="s">
        <v>2118</v>
      </c>
      <c r="G181" t="s">
        <v>1579</v>
      </c>
      <c r="H181" t="s">
        <v>1363</v>
      </c>
      <c r="I181" t="s">
        <v>28</v>
      </c>
      <c r="J181" t="s">
        <v>3909</v>
      </c>
      <c r="K181" t="s">
        <v>1755</v>
      </c>
      <c r="L181" t="s">
        <v>800</v>
      </c>
      <c r="M181" t="s">
        <v>1694</v>
      </c>
      <c r="N181" t="s">
        <v>4942</v>
      </c>
      <c r="O181" t="s">
        <v>5808</v>
      </c>
      <c r="P181" t="s">
        <v>19</v>
      </c>
      <c r="Q181" t="s">
        <v>1364</v>
      </c>
      <c r="R181" t="s">
        <v>24</v>
      </c>
      <c r="S181" t="s">
        <v>1693</v>
      </c>
      <c r="T181" t="s">
        <v>2724</v>
      </c>
      <c r="U181" t="s">
        <v>26</v>
      </c>
    </row>
    <row r="182" spans="1:21" x14ac:dyDescent="0.25">
      <c r="A182" t="s">
        <v>1309</v>
      </c>
      <c r="B182" t="s">
        <v>1310</v>
      </c>
      <c r="C182" t="s">
        <v>1012</v>
      </c>
      <c r="D182" t="s">
        <v>789</v>
      </c>
      <c r="E182" t="s">
        <v>2015</v>
      </c>
      <c r="F182" t="s">
        <v>2118</v>
      </c>
      <c r="G182" t="s">
        <v>1579</v>
      </c>
      <c r="H182" t="s">
        <v>1769</v>
      </c>
      <c r="I182" t="s">
        <v>17</v>
      </c>
      <c r="J182" t="s">
        <v>712</v>
      </c>
      <c r="K182" t="s">
        <v>2100</v>
      </c>
      <c r="L182" t="s">
        <v>807</v>
      </c>
      <c r="M182" t="s">
        <v>1690</v>
      </c>
      <c r="N182" t="s">
        <v>4943</v>
      </c>
      <c r="O182" t="s">
        <v>5809</v>
      </c>
      <c r="P182" t="s">
        <v>1756</v>
      </c>
      <c r="Q182" t="s">
        <v>1577</v>
      </c>
      <c r="R182" t="s">
        <v>34</v>
      </c>
      <c r="S182" t="s">
        <v>1691</v>
      </c>
      <c r="T182" t="s">
        <v>5810</v>
      </c>
      <c r="U182" t="s">
        <v>1311</v>
      </c>
    </row>
    <row r="183" spans="1:21" x14ac:dyDescent="0.25">
      <c r="A183" t="s">
        <v>1547</v>
      </c>
      <c r="B183" t="s">
        <v>1548</v>
      </c>
      <c r="C183" t="s">
        <v>1012</v>
      </c>
      <c r="D183" t="s">
        <v>210</v>
      </c>
      <c r="E183" t="s">
        <v>125</v>
      </c>
      <c r="F183" t="s">
        <v>243</v>
      </c>
      <c r="G183" t="s">
        <v>1579</v>
      </c>
      <c r="H183" t="s">
        <v>1316</v>
      </c>
      <c r="I183" t="s">
        <v>28</v>
      </c>
      <c r="J183" t="s">
        <v>3822</v>
      </c>
      <c r="K183" t="s">
        <v>1358</v>
      </c>
      <c r="L183" t="s">
        <v>1060</v>
      </c>
      <c r="M183" t="s">
        <v>1694</v>
      </c>
      <c r="N183" t="s">
        <v>5811</v>
      </c>
      <c r="O183" t="s">
        <v>5812</v>
      </c>
      <c r="P183" t="s">
        <v>19</v>
      </c>
      <c r="Q183" t="s">
        <v>1334</v>
      </c>
      <c r="R183" t="s">
        <v>18</v>
      </c>
      <c r="S183" t="s">
        <v>1693</v>
      </c>
      <c r="T183" t="s">
        <v>4438</v>
      </c>
      <c r="U183" t="s">
        <v>1549</v>
      </c>
    </row>
    <row r="184" spans="1:21" x14ac:dyDescent="0.25">
      <c r="A184" t="s">
        <v>962</v>
      </c>
      <c r="B184" t="s">
        <v>963</v>
      </c>
      <c r="C184" t="s">
        <v>1106</v>
      </c>
      <c r="D184" t="s">
        <v>1571</v>
      </c>
      <c r="E184" t="s">
        <v>125</v>
      </c>
      <c r="F184" t="s">
        <v>2118</v>
      </c>
      <c r="G184" t="s">
        <v>1579</v>
      </c>
      <c r="H184" t="s">
        <v>1315</v>
      </c>
      <c r="I184" t="s">
        <v>28</v>
      </c>
      <c r="J184" t="s">
        <v>717</v>
      </c>
      <c r="K184" t="s">
        <v>1387</v>
      </c>
      <c r="L184" t="s">
        <v>802</v>
      </c>
      <c r="M184" t="s">
        <v>1694</v>
      </c>
      <c r="N184" t="s">
        <v>5813</v>
      </c>
      <c r="O184" t="s">
        <v>5602</v>
      </c>
      <c r="Q184" t="s">
        <v>1364</v>
      </c>
      <c r="R184" t="s">
        <v>34</v>
      </c>
      <c r="S184" t="s">
        <v>1693</v>
      </c>
      <c r="T184" t="s">
        <v>3402</v>
      </c>
      <c r="U184" t="s">
        <v>964</v>
      </c>
    </row>
    <row r="185" spans="1:21" x14ac:dyDescent="0.25">
      <c r="A185" t="s">
        <v>118</v>
      </c>
      <c r="B185" t="s">
        <v>119</v>
      </c>
      <c r="C185" t="s">
        <v>96</v>
      </c>
      <c r="D185" t="s">
        <v>2713</v>
      </c>
      <c r="E185" t="s">
        <v>2426</v>
      </c>
      <c r="F185" t="s">
        <v>200</v>
      </c>
      <c r="G185" t="s">
        <v>1579</v>
      </c>
      <c r="H185" t="s">
        <v>1363</v>
      </c>
      <c r="I185" t="s">
        <v>28</v>
      </c>
      <c r="J185" t="s">
        <v>716</v>
      </c>
      <c r="K185" t="s">
        <v>2346</v>
      </c>
      <c r="L185" t="s">
        <v>2271</v>
      </c>
      <c r="M185" t="s">
        <v>1690</v>
      </c>
      <c r="N185" t="s">
        <v>5814</v>
      </c>
      <c r="O185" t="s">
        <v>5815</v>
      </c>
      <c r="P185" t="s">
        <v>19</v>
      </c>
      <c r="Q185" t="s">
        <v>1364</v>
      </c>
      <c r="R185" t="s">
        <v>37</v>
      </c>
      <c r="S185" t="s">
        <v>1691</v>
      </c>
      <c r="T185" t="s">
        <v>2665</v>
      </c>
      <c r="U185" t="s">
        <v>121</v>
      </c>
    </row>
    <row r="186" spans="1:21" x14ac:dyDescent="0.25">
      <c r="A186" t="s">
        <v>1201</v>
      </c>
      <c r="B186" t="s">
        <v>1202</v>
      </c>
      <c r="D186" t="s">
        <v>1116</v>
      </c>
      <c r="E186" t="s">
        <v>2174</v>
      </c>
      <c r="F186" t="s">
        <v>2118</v>
      </c>
      <c r="G186" t="s">
        <v>1579</v>
      </c>
      <c r="H186" t="s">
        <v>1323</v>
      </c>
      <c r="I186" t="s">
        <v>28</v>
      </c>
      <c r="J186" t="s">
        <v>3341</v>
      </c>
      <c r="K186" t="s">
        <v>1727</v>
      </c>
      <c r="L186" t="s">
        <v>1072</v>
      </c>
      <c r="M186" t="s">
        <v>1694</v>
      </c>
      <c r="N186" t="s">
        <v>5816</v>
      </c>
      <c r="P186" t="s">
        <v>19</v>
      </c>
      <c r="Q186" t="s">
        <v>1608</v>
      </c>
      <c r="R186" t="s">
        <v>41</v>
      </c>
      <c r="S186" t="s">
        <v>1693</v>
      </c>
      <c r="T186" t="s">
        <v>4559</v>
      </c>
      <c r="U186" t="s">
        <v>1203</v>
      </c>
    </row>
    <row r="187" spans="1:21" x14ac:dyDescent="0.25">
      <c r="A187" t="s">
        <v>129</v>
      </c>
      <c r="B187" t="s">
        <v>130</v>
      </c>
      <c r="C187" t="s">
        <v>1012</v>
      </c>
      <c r="D187" t="s">
        <v>2047</v>
      </c>
      <c r="E187" t="s">
        <v>1322</v>
      </c>
      <c r="F187" t="s">
        <v>2118</v>
      </c>
      <c r="G187" t="s">
        <v>1579</v>
      </c>
      <c r="H187" t="s">
        <v>1323</v>
      </c>
      <c r="I187" t="s">
        <v>17</v>
      </c>
      <c r="J187" t="s">
        <v>3820</v>
      </c>
      <c r="K187" t="s">
        <v>1609</v>
      </c>
      <c r="L187" t="s">
        <v>1068</v>
      </c>
      <c r="M187" t="s">
        <v>1694</v>
      </c>
      <c r="N187" t="s">
        <v>5817</v>
      </c>
      <c r="O187" t="s">
        <v>5818</v>
      </c>
      <c r="P187" t="s">
        <v>19</v>
      </c>
      <c r="Q187" t="s">
        <v>1364</v>
      </c>
      <c r="R187" t="s">
        <v>51</v>
      </c>
      <c r="S187" t="s">
        <v>1693</v>
      </c>
      <c r="T187" t="s">
        <v>3902</v>
      </c>
      <c r="U187" t="s">
        <v>131</v>
      </c>
    </row>
    <row r="188" spans="1:21" x14ac:dyDescent="0.25">
      <c r="A188" t="s">
        <v>1933</v>
      </c>
      <c r="B188" t="s">
        <v>1934</v>
      </c>
      <c r="C188" t="s">
        <v>33</v>
      </c>
      <c r="D188" t="s">
        <v>1263</v>
      </c>
      <c r="E188" t="s">
        <v>125</v>
      </c>
      <c r="F188" t="s">
        <v>2118</v>
      </c>
      <c r="G188" t="s">
        <v>1579</v>
      </c>
      <c r="H188" t="s">
        <v>1315</v>
      </c>
      <c r="I188" t="s">
        <v>28</v>
      </c>
      <c r="J188" t="s">
        <v>710</v>
      </c>
      <c r="K188" t="s">
        <v>804</v>
      </c>
      <c r="L188" t="s">
        <v>802</v>
      </c>
      <c r="M188" t="s">
        <v>1690</v>
      </c>
      <c r="N188" t="s">
        <v>4541</v>
      </c>
      <c r="O188" t="s">
        <v>5819</v>
      </c>
      <c r="P188" t="s">
        <v>1104</v>
      </c>
      <c r="Q188" t="s">
        <v>1334</v>
      </c>
      <c r="R188" t="s">
        <v>30</v>
      </c>
      <c r="S188" t="s">
        <v>1691</v>
      </c>
      <c r="T188" t="s">
        <v>4295</v>
      </c>
      <c r="U188" t="s">
        <v>1935</v>
      </c>
    </row>
    <row r="189" spans="1:21" x14ac:dyDescent="0.25">
      <c r="A189" t="s">
        <v>2583</v>
      </c>
      <c r="B189" t="s">
        <v>2584</v>
      </c>
      <c r="C189" t="s">
        <v>2507</v>
      </c>
      <c r="D189" t="s">
        <v>2501</v>
      </c>
      <c r="E189" t="s">
        <v>2153</v>
      </c>
      <c r="F189" t="s">
        <v>200</v>
      </c>
      <c r="G189" t="s">
        <v>1579</v>
      </c>
      <c r="H189" t="s">
        <v>1769</v>
      </c>
      <c r="I189" t="s">
        <v>28</v>
      </c>
      <c r="J189" t="s">
        <v>40</v>
      </c>
      <c r="K189" t="s">
        <v>1785</v>
      </c>
      <c r="L189" t="s">
        <v>1324</v>
      </c>
      <c r="M189" t="s">
        <v>1694</v>
      </c>
      <c r="N189" t="s">
        <v>5820</v>
      </c>
      <c r="O189" t="s">
        <v>5821</v>
      </c>
      <c r="Q189" t="s">
        <v>1577</v>
      </c>
      <c r="R189" t="s">
        <v>37</v>
      </c>
      <c r="S189" t="s">
        <v>1693</v>
      </c>
      <c r="T189" t="s">
        <v>5822</v>
      </c>
      <c r="U189" t="s">
        <v>2585</v>
      </c>
    </row>
    <row r="190" spans="1:21" x14ac:dyDescent="0.25">
      <c r="A190" t="s">
        <v>645</v>
      </c>
      <c r="B190" t="s">
        <v>645</v>
      </c>
      <c r="C190" t="s">
        <v>1012</v>
      </c>
      <c r="D190" t="s">
        <v>2299</v>
      </c>
      <c r="E190" t="s">
        <v>2426</v>
      </c>
      <c r="F190" t="s">
        <v>2118</v>
      </c>
      <c r="G190" t="s">
        <v>1579</v>
      </c>
      <c r="H190" t="s">
        <v>1769</v>
      </c>
      <c r="I190" t="s">
        <v>20</v>
      </c>
      <c r="J190" t="s">
        <v>752</v>
      </c>
      <c r="K190" t="s">
        <v>2100</v>
      </c>
      <c r="L190" t="s">
        <v>1324</v>
      </c>
      <c r="M190" t="s">
        <v>1692</v>
      </c>
      <c r="N190" t="s">
        <v>5823</v>
      </c>
      <c r="O190" t="s">
        <v>5824</v>
      </c>
      <c r="P190" t="s">
        <v>19</v>
      </c>
      <c r="Q190" t="s">
        <v>1577</v>
      </c>
      <c r="R190" t="s">
        <v>18</v>
      </c>
      <c r="S190" t="s">
        <v>1693</v>
      </c>
      <c r="T190" t="s">
        <v>2794</v>
      </c>
      <c r="U190" t="s">
        <v>646</v>
      </c>
    </row>
    <row r="191" spans="1:21" x14ac:dyDescent="0.25">
      <c r="A191" t="s">
        <v>2038</v>
      </c>
      <c r="B191" t="s">
        <v>2039</v>
      </c>
      <c r="C191" t="s">
        <v>1106</v>
      </c>
      <c r="D191" t="s">
        <v>1346</v>
      </c>
      <c r="E191" t="s">
        <v>2174</v>
      </c>
      <c r="F191" t="s">
        <v>200</v>
      </c>
      <c r="G191" t="s">
        <v>1579</v>
      </c>
      <c r="H191" t="s">
        <v>1769</v>
      </c>
      <c r="I191" t="s">
        <v>17</v>
      </c>
      <c r="J191" t="s">
        <v>719</v>
      </c>
      <c r="K191" t="s">
        <v>1329</v>
      </c>
      <c r="L191" t="s">
        <v>1320</v>
      </c>
      <c r="M191" t="s">
        <v>1694</v>
      </c>
      <c r="N191" t="s">
        <v>5825</v>
      </c>
      <c r="O191" t="s">
        <v>5826</v>
      </c>
      <c r="P191" t="s">
        <v>1104</v>
      </c>
      <c r="Q191" t="s">
        <v>1608</v>
      </c>
      <c r="R191" t="s">
        <v>51</v>
      </c>
      <c r="S191" t="s">
        <v>1693</v>
      </c>
      <c r="T191" t="s">
        <v>3097</v>
      </c>
      <c r="U191" t="s">
        <v>2040</v>
      </c>
    </row>
    <row r="192" spans="1:21" x14ac:dyDescent="0.25">
      <c r="A192" t="s">
        <v>1023</v>
      </c>
      <c r="B192" t="s">
        <v>1024</v>
      </c>
      <c r="C192" t="s">
        <v>1012</v>
      </c>
      <c r="D192" t="s">
        <v>4067</v>
      </c>
      <c r="E192" t="s">
        <v>4926</v>
      </c>
      <c r="F192" t="s">
        <v>2389</v>
      </c>
      <c r="G192" t="s">
        <v>1579</v>
      </c>
      <c r="H192" t="s">
        <v>1363</v>
      </c>
      <c r="I192" t="s">
        <v>28</v>
      </c>
      <c r="J192" t="s">
        <v>712</v>
      </c>
      <c r="K192" t="s">
        <v>3197</v>
      </c>
      <c r="L192" t="s">
        <v>800</v>
      </c>
      <c r="M192" t="s">
        <v>1694</v>
      </c>
      <c r="N192" t="s">
        <v>5827</v>
      </c>
      <c r="O192" t="s">
        <v>5828</v>
      </c>
      <c r="P192" t="s">
        <v>19</v>
      </c>
      <c r="Q192" t="s">
        <v>1608</v>
      </c>
      <c r="R192" t="s">
        <v>29</v>
      </c>
      <c r="S192" t="s">
        <v>1693</v>
      </c>
      <c r="T192" t="s">
        <v>5829</v>
      </c>
      <c r="U192" t="s">
        <v>1025</v>
      </c>
    </row>
    <row r="193" spans="1:23" x14ac:dyDescent="0.25">
      <c r="A193" t="s">
        <v>204</v>
      </c>
      <c r="B193" t="s">
        <v>205</v>
      </c>
      <c r="C193" t="s">
        <v>1012</v>
      </c>
      <c r="D193" t="s">
        <v>3838</v>
      </c>
      <c r="E193" t="s">
        <v>1322</v>
      </c>
      <c r="F193" t="s">
        <v>2118</v>
      </c>
      <c r="G193" t="s">
        <v>1579</v>
      </c>
      <c r="H193" t="s">
        <v>1769</v>
      </c>
      <c r="I193" t="s">
        <v>28</v>
      </c>
      <c r="J193" t="s">
        <v>303</v>
      </c>
      <c r="K193" t="s">
        <v>2100</v>
      </c>
      <c r="L193" t="s">
        <v>1333</v>
      </c>
      <c r="M193" t="s">
        <v>1694</v>
      </c>
      <c r="N193" t="s">
        <v>5830</v>
      </c>
      <c r="O193" t="s">
        <v>5831</v>
      </c>
      <c r="P193" t="s">
        <v>19</v>
      </c>
      <c r="Q193" t="s">
        <v>1577</v>
      </c>
      <c r="R193" t="s">
        <v>30</v>
      </c>
      <c r="S193" t="s">
        <v>1693</v>
      </c>
      <c r="T193" t="s">
        <v>4293</v>
      </c>
      <c r="U193" t="s">
        <v>206</v>
      </c>
    </row>
    <row r="194" spans="1:23" x14ac:dyDescent="0.25">
      <c r="A194" t="s">
        <v>1335</v>
      </c>
      <c r="B194" t="s">
        <v>1336</v>
      </c>
      <c r="C194" t="s">
        <v>1012</v>
      </c>
      <c r="D194" t="s">
        <v>276</v>
      </c>
      <c r="E194" t="s">
        <v>3094</v>
      </c>
      <c r="F194" t="s">
        <v>2389</v>
      </c>
      <c r="G194" t="s">
        <v>1317</v>
      </c>
      <c r="H194" t="s">
        <v>1323</v>
      </c>
      <c r="I194" t="s">
        <v>17</v>
      </c>
      <c r="J194" t="s">
        <v>40</v>
      </c>
      <c r="K194" t="s">
        <v>2801</v>
      </c>
      <c r="M194" t="s">
        <v>1694</v>
      </c>
      <c r="N194" t="s">
        <v>5832</v>
      </c>
      <c r="O194" t="s">
        <v>3495</v>
      </c>
      <c r="P194" t="s">
        <v>25</v>
      </c>
      <c r="Q194" t="s">
        <v>1364</v>
      </c>
      <c r="R194" t="s">
        <v>62</v>
      </c>
      <c r="S194" t="s">
        <v>1693</v>
      </c>
      <c r="T194" t="s">
        <v>3496</v>
      </c>
      <c r="U194" t="s">
        <v>1337</v>
      </c>
    </row>
    <row r="195" spans="1:23" x14ac:dyDescent="0.25">
      <c r="A195" t="s">
        <v>2621</v>
      </c>
      <c r="B195" t="s">
        <v>2622</v>
      </c>
      <c r="C195" t="s">
        <v>1106</v>
      </c>
      <c r="D195" t="s">
        <v>1119</v>
      </c>
      <c r="E195" t="s">
        <v>2261</v>
      </c>
      <c r="F195" t="s">
        <v>243</v>
      </c>
      <c r="G195" t="s">
        <v>578</v>
      </c>
      <c r="H195" t="s">
        <v>1323</v>
      </c>
      <c r="I195" t="s">
        <v>1100</v>
      </c>
      <c r="J195" t="s">
        <v>5305</v>
      </c>
      <c r="K195" t="s">
        <v>1362</v>
      </c>
      <c r="M195" t="s">
        <v>1692</v>
      </c>
      <c r="N195" t="s">
        <v>5833</v>
      </c>
      <c r="O195" t="s">
        <v>4947</v>
      </c>
      <c r="P195" t="s">
        <v>19</v>
      </c>
      <c r="Q195" t="s">
        <v>1079</v>
      </c>
      <c r="R195" t="s">
        <v>51</v>
      </c>
      <c r="S195" t="s">
        <v>1695</v>
      </c>
      <c r="T195" t="s">
        <v>4948</v>
      </c>
      <c r="U195" t="s">
        <v>2623</v>
      </c>
    </row>
    <row r="196" spans="1:23" x14ac:dyDescent="0.25">
      <c r="A196" t="s">
        <v>567</v>
      </c>
      <c r="B196" t="s">
        <v>568</v>
      </c>
      <c r="C196" t="s">
        <v>1106</v>
      </c>
      <c r="D196" t="s">
        <v>1134</v>
      </c>
      <c r="E196" t="s">
        <v>125</v>
      </c>
      <c r="F196" t="s">
        <v>200</v>
      </c>
      <c r="G196" t="s">
        <v>1579</v>
      </c>
      <c r="H196" t="s">
        <v>126</v>
      </c>
      <c r="I196" t="s">
        <v>128</v>
      </c>
      <c r="J196" t="s">
        <v>754</v>
      </c>
      <c r="K196" t="s">
        <v>1064</v>
      </c>
      <c r="L196" t="s">
        <v>801</v>
      </c>
      <c r="M196" t="s">
        <v>1690</v>
      </c>
      <c r="N196" t="s">
        <v>5834</v>
      </c>
      <c r="O196" t="s">
        <v>986</v>
      </c>
      <c r="P196" t="s">
        <v>1104</v>
      </c>
      <c r="Q196" t="s">
        <v>1364</v>
      </c>
      <c r="R196" t="s">
        <v>49</v>
      </c>
      <c r="S196" t="s">
        <v>1691</v>
      </c>
      <c r="T196" t="s">
        <v>2978</v>
      </c>
      <c r="U196" t="s">
        <v>569</v>
      </c>
    </row>
    <row r="197" spans="1:23" x14ac:dyDescent="0.25">
      <c r="A197" t="s">
        <v>2140</v>
      </c>
      <c r="B197" t="s">
        <v>2141</v>
      </c>
      <c r="C197" t="s">
        <v>1012</v>
      </c>
      <c r="D197" t="s">
        <v>2299</v>
      </c>
      <c r="E197" t="s">
        <v>2015</v>
      </c>
      <c r="F197" t="s">
        <v>200</v>
      </c>
      <c r="G197" t="s">
        <v>1368</v>
      </c>
      <c r="H197" t="s">
        <v>1323</v>
      </c>
      <c r="I197" t="s">
        <v>28</v>
      </c>
      <c r="J197" t="s">
        <v>712</v>
      </c>
      <c r="K197" t="s">
        <v>1358</v>
      </c>
      <c r="L197" t="s">
        <v>1338</v>
      </c>
      <c r="M197" t="s">
        <v>1694</v>
      </c>
      <c r="N197" t="s">
        <v>5835</v>
      </c>
      <c r="O197" t="s">
        <v>5836</v>
      </c>
      <c r="P197" t="s">
        <v>25</v>
      </c>
      <c r="Q197" t="s">
        <v>1577</v>
      </c>
      <c r="R197" t="s">
        <v>60</v>
      </c>
      <c r="S197" t="s">
        <v>1693</v>
      </c>
      <c r="T197" t="s">
        <v>3498</v>
      </c>
      <c r="U197" t="s">
        <v>2142</v>
      </c>
    </row>
    <row r="198" spans="1:23" x14ac:dyDescent="0.25">
      <c r="A198" t="s">
        <v>849</v>
      </c>
      <c r="B198" t="s">
        <v>850</v>
      </c>
      <c r="C198" t="s">
        <v>4601</v>
      </c>
      <c r="D198" t="s">
        <v>2102</v>
      </c>
      <c r="E198" t="s">
        <v>125</v>
      </c>
      <c r="F198" t="s">
        <v>200</v>
      </c>
      <c r="G198" t="s">
        <v>1579</v>
      </c>
      <c r="H198" t="s">
        <v>1315</v>
      </c>
      <c r="I198" t="s">
        <v>17</v>
      </c>
      <c r="J198" t="s">
        <v>710</v>
      </c>
      <c r="K198" t="s">
        <v>1127</v>
      </c>
      <c r="L198" t="s">
        <v>800</v>
      </c>
      <c r="M198" t="s">
        <v>1692</v>
      </c>
      <c r="N198" t="s">
        <v>5837</v>
      </c>
      <c r="O198" t="s">
        <v>5838</v>
      </c>
      <c r="P198" t="s">
        <v>19</v>
      </c>
      <c r="Q198" t="s">
        <v>1364</v>
      </c>
      <c r="R198" t="s">
        <v>71</v>
      </c>
      <c r="S198" t="s">
        <v>1695</v>
      </c>
      <c r="T198" t="s">
        <v>3403</v>
      </c>
      <c r="U198" t="s">
        <v>851</v>
      </c>
    </row>
    <row r="199" spans="1:23" x14ac:dyDescent="0.25">
      <c r="A199" t="s">
        <v>211</v>
      </c>
      <c r="B199" t="s">
        <v>212</v>
      </c>
      <c r="D199" t="s">
        <v>1111</v>
      </c>
      <c r="E199" t="s">
        <v>125</v>
      </c>
      <c r="F199" t="s">
        <v>200</v>
      </c>
      <c r="G199" t="s">
        <v>1579</v>
      </c>
      <c r="H199" t="s">
        <v>1316</v>
      </c>
      <c r="I199" t="s">
        <v>1100</v>
      </c>
      <c r="J199" t="s">
        <v>40</v>
      </c>
      <c r="K199" t="s">
        <v>804</v>
      </c>
      <c r="L199" t="s">
        <v>800</v>
      </c>
      <c r="M199" t="s">
        <v>1690</v>
      </c>
      <c r="N199" t="s">
        <v>5839</v>
      </c>
      <c r="P199" t="s">
        <v>19</v>
      </c>
      <c r="Q199" t="s">
        <v>1059</v>
      </c>
      <c r="R199" t="s">
        <v>63</v>
      </c>
      <c r="S199" t="s">
        <v>1691</v>
      </c>
      <c r="T199" t="s">
        <v>3814</v>
      </c>
      <c r="U199" t="s">
        <v>213</v>
      </c>
    </row>
    <row r="200" spans="1:23" x14ac:dyDescent="0.25">
      <c r="A200" t="s">
        <v>920</v>
      </c>
      <c r="B200" t="s">
        <v>921</v>
      </c>
      <c r="C200" t="s">
        <v>1070</v>
      </c>
      <c r="D200" t="s">
        <v>1071</v>
      </c>
      <c r="E200" t="s">
        <v>125</v>
      </c>
      <c r="F200" t="s">
        <v>243</v>
      </c>
      <c r="G200" t="s">
        <v>1579</v>
      </c>
      <c r="H200" t="s">
        <v>126</v>
      </c>
      <c r="I200" t="s">
        <v>20</v>
      </c>
      <c r="J200" t="s">
        <v>3942</v>
      </c>
      <c r="K200" t="s">
        <v>1063</v>
      </c>
      <c r="L200" t="s">
        <v>1068</v>
      </c>
      <c r="M200" t="s">
        <v>1694</v>
      </c>
      <c r="N200" t="s">
        <v>5839</v>
      </c>
      <c r="O200" t="s">
        <v>3173</v>
      </c>
      <c r="P200" t="s">
        <v>19</v>
      </c>
      <c r="Q200" t="s">
        <v>1079</v>
      </c>
      <c r="R200" t="s">
        <v>51</v>
      </c>
      <c r="S200" t="s">
        <v>1693</v>
      </c>
      <c r="T200" t="s">
        <v>3478</v>
      </c>
      <c r="U200" t="s">
        <v>922</v>
      </c>
    </row>
    <row r="201" spans="1:23" x14ac:dyDescent="0.25">
      <c r="A201" t="s">
        <v>2108</v>
      </c>
      <c r="B201" t="s">
        <v>2109</v>
      </c>
      <c r="C201" t="s">
        <v>2507</v>
      </c>
      <c r="D201" t="s">
        <v>1339</v>
      </c>
      <c r="E201" t="s">
        <v>1322</v>
      </c>
      <c r="F201" t="s">
        <v>2118</v>
      </c>
      <c r="G201" t="s">
        <v>1579</v>
      </c>
      <c r="H201" t="s">
        <v>1316</v>
      </c>
      <c r="I201" t="s">
        <v>17</v>
      </c>
      <c r="J201" t="s">
        <v>712</v>
      </c>
      <c r="K201" t="s">
        <v>1609</v>
      </c>
      <c r="L201" t="s">
        <v>2119</v>
      </c>
      <c r="M201" t="s">
        <v>1694</v>
      </c>
      <c r="N201" t="s">
        <v>5840</v>
      </c>
      <c r="O201" t="s">
        <v>5841</v>
      </c>
      <c r="P201" t="s">
        <v>19</v>
      </c>
      <c r="Q201" t="s">
        <v>1577</v>
      </c>
      <c r="R201" t="s">
        <v>18</v>
      </c>
      <c r="S201" t="s">
        <v>1693</v>
      </c>
      <c r="T201" t="s">
        <v>4950</v>
      </c>
      <c r="U201" t="s">
        <v>2110</v>
      </c>
    </row>
    <row r="202" spans="1:23" x14ac:dyDescent="0.25">
      <c r="A202" t="s">
        <v>1214</v>
      </c>
      <c r="B202" t="s">
        <v>1215</v>
      </c>
      <c r="D202" t="s">
        <v>4528</v>
      </c>
      <c r="E202" t="s">
        <v>5842</v>
      </c>
      <c r="F202" t="s">
        <v>3070</v>
      </c>
      <c r="G202" t="s">
        <v>28</v>
      </c>
      <c r="H202" t="s">
        <v>2422</v>
      </c>
      <c r="I202" t="s">
        <v>28</v>
      </c>
      <c r="J202" t="s">
        <v>712</v>
      </c>
      <c r="K202" t="s">
        <v>2561</v>
      </c>
      <c r="L202" t="s">
        <v>1072</v>
      </c>
      <c r="M202" t="s">
        <v>1694</v>
      </c>
      <c r="N202" t="s">
        <v>5843</v>
      </c>
      <c r="O202" t="s">
        <v>5844</v>
      </c>
      <c r="P202" t="s">
        <v>19</v>
      </c>
      <c r="Q202" t="s">
        <v>1577</v>
      </c>
      <c r="R202" t="s">
        <v>49</v>
      </c>
      <c r="S202" t="s">
        <v>1693</v>
      </c>
      <c r="T202" t="s">
        <v>5845</v>
      </c>
      <c r="U202" t="s">
        <v>1216</v>
      </c>
    </row>
    <row r="203" spans="1:23" x14ac:dyDescent="0.25">
      <c r="A203" t="s">
        <v>388</v>
      </c>
      <c r="B203" t="s">
        <v>389</v>
      </c>
      <c r="C203" t="s">
        <v>1106</v>
      </c>
      <c r="D203" t="s">
        <v>4945</v>
      </c>
      <c r="E203" t="s">
        <v>2072</v>
      </c>
      <c r="F203" t="s">
        <v>2389</v>
      </c>
      <c r="G203" t="s">
        <v>1579</v>
      </c>
      <c r="H203" t="s">
        <v>2101</v>
      </c>
      <c r="I203" t="s">
        <v>28</v>
      </c>
      <c r="J203" t="s">
        <v>713</v>
      </c>
      <c r="K203" t="s">
        <v>2374</v>
      </c>
      <c r="L203" t="s">
        <v>1320</v>
      </c>
      <c r="M203" t="s">
        <v>1694</v>
      </c>
      <c r="N203" t="s">
        <v>4946</v>
      </c>
      <c r="O203" t="s">
        <v>5846</v>
      </c>
      <c r="P203" t="s">
        <v>19</v>
      </c>
      <c r="Q203" t="s">
        <v>1364</v>
      </c>
      <c r="R203" t="s">
        <v>60</v>
      </c>
      <c r="S203" t="s">
        <v>1693</v>
      </c>
      <c r="T203" t="s">
        <v>3091</v>
      </c>
      <c r="U203" t="s">
        <v>390</v>
      </c>
    </row>
    <row r="204" spans="1:23" x14ac:dyDescent="0.25">
      <c r="A204" t="s">
        <v>1587</v>
      </c>
      <c r="B204" t="s">
        <v>1588</v>
      </c>
      <c r="C204" t="s">
        <v>1012</v>
      </c>
      <c r="D204" t="s">
        <v>2152</v>
      </c>
      <c r="E204" t="s">
        <v>2616</v>
      </c>
      <c r="F204" t="s">
        <v>243</v>
      </c>
      <c r="G204" t="s">
        <v>1579</v>
      </c>
      <c r="H204" t="s">
        <v>1323</v>
      </c>
      <c r="I204" t="s">
        <v>17</v>
      </c>
      <c r="J204" t="s">
        <v>3206</v>
      </c>
      <c r="K204" t="s">
        <v>2345</v>
      </c>
      <c r="L204" t="s">
        <v>807</v>
      </c>
      <c r="M204" t="s">
        <v>1692</v>
      </c>
      <c r="N204" t="s">
        <v>5847</v>
      </c>
      <c r="O204" t="s">
        <v>5045</v>
      </c>
      <c r="P204" t="s">
        <v>19</v>
      </c>
      <c r="Q204" t="s">
        <v>1364</v>
      </c>
      <c r="R204" t="s">
        <v>49</v>
      </c>
      <c r="S204" t="s">
        <v>1691</v>
      </c>
      <c r="T204" t="s">
        <v>2074</v>
      </c>
      <c r="U204" t="s">
        <v>1589</v>
      </c>
    </row>
    <row r="205" spans="1:23" x14ac:dyDescent="0.25">
      <c r="A205" t="s">
        <v>2478</v>
      </c>
      <c r="B205" t="s">
        <v>2479</v>
      </c>
      <c r="C205" t="s">
        <v>1106</v>
      </c>
      <c r="D205" t="s">
        <v>3480</v>
      </c>
      <c r="E205" t="s">
        <v>2015</v>
      </c>
      <c r="F205" t="s">
        <v>2118</v>
      </c>
      <c r="G205" t="s">
        <v>1579</v>
      </c>
      <c r="H205" t="s">
        <v>1323</v>
      </c>
      <c r="I205" t="s">
        <v>20</v>
      </c>
      <c r="J205" t="s">
        <v>718</v>
      </c>
      <c r="K205" t="s">
        <v>1083</v>
      </c>
      <c r="L205" t="s">
        <v>1318</v>
      </c>
      <c r="M205" t="s">
        <v>1694</v>
      </c>
      <c r="N205" t="s">
        <v>5848</v>
      </c>
      <c r="O205" t="s">
        <v>5849</v>
      </c>
      <c r="P205" t="s">
        <v>25</v>
      </c>
      <c r="Q205" t="s">
        <v>1364</v>
      </c>
      <c r="R205" t="s">
        <v>46</v>
      </c>
      <c r="S205" t="s">
        <v>1695</v>
      </c>
      <c r="T205" t="s">
        <v>3139</v>
      </c>
      <c r="U205" t="s">
        <v>2480</v>
      </c>
    </row>
    <row r="206" spans="1:23" x14ac:dyDescent="0.25">
      <c r="A206" t="s">
        <v>2179</v>
      </c>
      <c r="B206" t="s">
        <v>2180</v>
      </c>
      <c r="C206" t="s">
        <v>1012</v>
      </c>
      <c r="D206" t="s">
        <v>1768</v>
      </c>
      <c r="E206" t="s">
        <v>2426</v>
      </c>
      <c r="F206" t="s">
        <v>2118</v>
      </c>
      <c r="G206" t="s">
        <v>1579</v>
      </c>
      <c r="H206" t="s">
        <v>1769</v>
      </c>
      <c r="I206" t="s">
        <v>17</v>
      </c>
      <c r="J206" t="s">
        <v>749</v>
      </c>
      <c r="K206" t="s">
        <v>2117</v>
      </c>
      <c r="L206" t="s">
        <v>1610</v>
      </c>
      <c r="M206" t="s">
        <v>1692</v>
      </c>
      <c r="N206" t="s">
        <v>5850</v>
      </c>
      <c r="P206" t="s">
        <v>19</v>
      </c>
      <c r="Q206" t="s">
        <v>1364</v>
      </c>
      <c r="R206" t="s">
        <v>29</v>
      </c>
      <c r="S206" t="s">
        <v>1693</v>
      </c>
      <c r="T206" t="s">
        <v>4547</v>
      </c>
      <c r="U206" t="s">
        <v>2181</v>
      </c>
    </row>
    <row r="207" spans="1:23" x14ac:dyDescent="0.25">
      <c r="A207" t="s">
        <v>298</v>
      </c>
      <c r="B207" t="s">
        <v>299</v>
      </c>
      <c r="C207" t="s">
        <v>1070</v>
      </c>
      <c r="D207" t="s">
        <v>2116</v>
      </c>
      <c r="E207" t="s">
        <v>1322</v>
      </c>
      <c r="F207" t="s">
        <v>2389</v>
      </c>
      <c r="G207" t="s">
        <v>1579</v>
      </c>
      <c r="H207" t="s">
        <v>1316</v>
      </c>
      <c r="I207" t="s">
        <v>28</v>
      </c>
      <c r="J207" t="s">
        <v>40</v>
      </c>
      <c r="K207" t="s">
        <v>1652</v>
      </c>
      <c r="L207" t="s">
        <v>1068</v>
      </c>
      <c r="M207" t="s">
        <v>1694</v>
      </c>
      <c r="N207" t="s">
        <v>5851</v>
      </c>
      <c r="O207" t="s">
        <v>5852</v>
      </c>
      <c r="P207" t="s">
        <v>19</v>
      </c>
      <c r="Q207" t="s">
        <v>1577</v>
      </c>
      <c r="R207" t="s">
        <v>34</v>
      </c>
      <c r="S207" t="s">
        <v>1693</v>
      </c>
      <c r="T207" t="s">
        <v>3404</v>
      </c>
      <c r="U207" t="s">
        <v>300</v>
      </c>
    </row>
    <row r="208" spans="1:23" x14ac:dyDescent="0.25">
      <c r="A208" t="s">
        <v>1628</v>
      </c>
      <c r="B208" t="s">
        <v>1629</v>
      </c>
      <c r="C208" t="s">
        <v>96</v>
      </c>
      <c r="D208" t="s">
        <v>4443</v>
      </c>
      <c r="E208" t="s">
        <v>3336</v>
      </c>
      <c r="F208" t="s">
        <v>2118</v>
      </c>
      <c r="G208" t="s">
        <v>1579</v>
      </c>
      <c r="H208" t="s">
        <v>1769</v>
      </c>
      <c r="I208" t="s">
        <v>28</v>
      </c>
      <c r="J208" t="s">
        <v>4302</v>
      </c>
      <c r="K208" t="s">
        <v>2367</v>
      </c>
      <c r="L208" t="s">
        <v>1343</v>
      </c>
      <c r="M208" t="s">
        <v>1694</v>
      </c>
      <c r="N208" t="s">
        <v>5853</v>
      </c>
      <c r="O208" t="s">
        <v>3475</v>
      </c>
      <c r="P208" t="s">
        <v>19</v>
      </c>
      <c r="Q208" t="s">
        <v>1364</v>
      </c>
      <c r="R208" t="s">
        <v>49</v>
      </c>
      <c r="S208" t="s">
        <v>1693</v>
      </c>
      <c r="T208" t="s">
        <v>5854</v>
      </c>
      <c r="U208" t="s">
        <v>1630</v>
      </c>
      <c r="W208" s="5">
        <v>0.05</v>
      </c>
    </row>
    <row r="209" spans="1:23" x14ac:dyDescent="0.25">
      <c r="A209" t="s">
        <v>2134</v>
      </c>
      <c r="B209" t="s">
        <v>2135</v>
      </c>
      <c r="C209" t="s">
        <v>33</v>
      </c>
      <c r="D209" t="s">
        <v>1187</v>
      </c>
      <c r="E209" t="s">
        <v>2072</v>
      </c>
      <c r="F209" t="s">
        <v>2118</v>
      </c>
      <c r="G209" t="s">
        <v>1579</v>
      </c>
      <c r="H209" t="s">
        <v>1316</v>
      </c>
      <c r="I209" t="s">
        <v>17</v>
      </c>
      <c r="J209" t="s">
        <v>79</v>
      </c>
      <c r="K209" t="s">
        <v>1387</v>
      </c>
      <c r="L209" t="s">
        <v>1068</v>
      </c>
      <c r="M209" t="s">
        <v>1692</v>
      </c>
      <c r="N209" t="s">
        <v>5855</v>
      </c>
      <c r="O209" t="s">
        <v>5856</v>
      </c>
      <c r="P209" t="s">
        <v>25</v>
      </c>
      <c r="Q209" t="s">
        <v>1577</v>
      </c>
      <c r="R209" t="s">
        <v>34</v>
      </c>
      <c r="S209" t="s">
        <v>1691</v>
      </c>
      <c r="T209" t="s">
        <v>3778</v>
      </c>
      <c r="U209" t="s">
        <v>2136</v>
      </c>
    </row>
    <row r="210" spans="1:23" x14ac:dyDescent="0.25">
      <c r="A210" t="s">
        <v>931</v>
      </c>
      <c r="B210" t="s">
        <v>932</v>
      </c>
      <c r="C210" t="s">
        <v>1012</v>
      </c>
      <c r="D210" t="s">
        <v>5222</v>
      </c>
      <c r="E210" t="s">
        <v>125</v>
      </c>
      <c r="F210" t="s">
        <v>2118</v>
      </c>
      <c r="G210" t="s">
        <v>1579</v>
      </c>
      <c r="H210" t="s">
        <v>126</v>
      </c>
      <c r="I210" t="s">
        <v>20</v>
      </c>
      <c r="J210" t="s">
        <v>712</v>
      </c>
      <c r="K210" t="s">
        <v>2367</v>
      </c>
      <c r="L210" t="s">
        <v>1950</v>
      </c>
      <c r="M210" t="s">
        <v>1690</v>
      </c>
      <c r="N210" t="s">
        <v>5857</v>
      </c>
      <c r="O210" t="s">
        <v>5858</v>
      </c>
      <c r="P210" t="s">
        <v>19</v>
      </c>
      <c r="Q210" t="s">
        <v>1608</v>
      </c>
      <c r="R210" t="s">
        <v>18</v>
      </c>
      <c r="S210" t="s">
        <v>1693</v>
      </c>
      <c r="T210" t="s">
        <v>4291</v>
      </c>
      <c r="U210" t="s">
        <v>933</v>
      </c>
    </row>
    <row r="211" spans="1:23" x14ac:dyDescent="0.25">
      <c r="A211" t="s">
        <v>1773</v>
      </c>
      <c r="B211" t="s">
        <v>1774</v>
      </c>
      <c r="C211" t="s">
        <v>1070</v>
      </c>
      <c r="D211" t="s">
        <v>2387</v>
      </c>
      <c r="E211" t="s">
        <v>125</v>
      </c>
      <c r="F211" t="s">
        <v>200</v>
      </c>
      <c r="G211" t="s">
        <v>1579</v>
      </c>
      <c r="H211" t="s">
        <v>1315</v>
      </c>
      <c r="I211" t="s">
        <v>20</v>
      </c>
      <c r="J211" t="s">
        <v>2473</v>
      </c>
      <c r="K211" t="s">
        <v>1063</v>
      </c>
      <c r="L211" t="s">
        <v>1068</v>
      </c>
      <c r="M211" t="s">
        <v>1692</v>
      </c>
      <c r="N211" t="s">
        <v>5859</v>
      </c>
      <c r="O211" t="s">
        <v>5860</v>
      </c>
      <c r="P211" t="s">
        <v>19</v>
      </c>
      <c r="Q211" t="s">
        <v>1364</v>
      </c>
      <c r="R211" t="s">
        <v>18</v>
      </c>
      <c r="S211" t="s">
        <v>1691</v>
      </c>
      <c r="T211" t="s">
        <v>3344</v>
      </c>
      <c r="U211" t="s">
        <v>1775</v>
      </c>
    </row>
    <row r="212" spans="1:23" x14ac:dyDescent="0.25">
      <c r="A212" t="s">
        <v>218</v>
      </c>
      <c r="B212" t="s">
        <v>219</v>
      </c>
      <c r="C212" t="s">
        <v>1012</v>
      </c>
      <c r="D212" t="s">
        <v>3170</v>
      </c>
      <c r="E212" t="s">
        <v>125</v>
      </c>
      <c r="F212" t="s">
        <v>2389</v>
      </c>
      <c r="G212" t="s">
        <v>1579</v>
      </c>
      <c r="H212" t="s">
        <v>1323</v>
      </c>
      <c r="I212" t="s">
        <v>28</v>
      </c>
      <c r="J212" t="s">
        <v>714</v>
      </c>
      <c r="K212" t="s">
        <v>1755</v>
      </c>
      <c r="L212" t="s">
        <v>1610</v>
      </c>
      <c r="M212" t="s">
        <v>1694</v>
      </c>
      <c r="N212" t="s">
        <v>4546</v>
      </c>
      <c r="O212" t="s">
        <v>4061</v>
      </c>
      <c r="P212" t="s">
        <v>1104</v>
      </c>
      <c r="Q212" t="s">
        <v>1059</v>
      </c>
      <c r="R212" t="s">
        <v>49</v>
      </c>
      <c r="S212" t="s">
        <v>1693</v>
      </c>
      <c r="T212" t="s">
        <v>4952</v>
      </c>
      <c r="U212" t="s">
        <v>220</v>
      </c>
    </row>
    <row r="213" spans="1:23" x14ac:dyDescent="0.25">
      <c r="A213" t="s">
        <v>73</v>
      </c>
      <c r="B213" t="s">
        <v>74</v>
      </c>
      <c r="C213" t="s">
        <v>33</v>
      </c>
      <c r="D213" t="s">
        <v>2071</v>
      </c>
      <c r="E213" t="s">
        <v>125</v>
      </c>
      <c r="F213" t="s">
        <v>200</v>
      </c>
      <c r="G213" t="s">
        <v>1579</v>
      </c>
      <c r="H213" t="s">
        <v>1316</v>
      </c>
      <c r="I213" t="s">
        <v>17</v>
      </c>
      <c r="J213" t="s">
        <v>40</v>
      </c>
      <c r="K213" t="s">
        <v>1063</v>
      </c>
      <c r="M213" t="s">
        <v>1690</v>
      </c>
      <c r="N213" t="s">
        <v>4951</v>
      </c>
      <c r="P213" t="s">
        <v>19</v>
      </c>
      <c r="Q213" t="s">
        <v>1079</v>
      </c>
      <c r="R213" t="s">
        <v>34</v>
      </c>
      <c r="S213" t="s">
        <v>1691</v>
      </c>
      <c r="T213" t="s">
        <v>2668</v>
      </c>
      <c r="U213" t="s">
        <v>75</v>
      </c>
    </row>
    <row r="214" spans="1:23" x14ac:dyDescent="0.25">
      <c r="A214" t="s">
        <v>686</v>
      </c>
      <c r="B214" t="s">
        <v>687</v>
      </c>
      <c r="C214" t="s">
        <v>1106</v>
      </c>
      <c r="D214" t="s">
        <v>4058</v>
      </c>
      <c r="E214" t="s">
        <v>3143</v>
      </c>
      <c r="F214" t="s">
        <v>2389</v>
      </c>
      <c r="G214" t="s">
        <v>1579</v>
      </c>
      <c r="H214" t="s">
        <v>1363</v>
      </c>
      <c r="I214" t="s">
        <v>17</v>
      </c>
      <c r="J214" t="s">
        <v>712</v>
      </c>
      <c r="K214" t="s">
        <v>1560</v>
      </c>
      <c r="L214" t="s">
        <v>1610</v>
      </c>
      <c r="M214" t="s">
        <v>1694</v>
      </c>
      <c r="N214" t="s">
        <v>4951</v>
      </c>
      <c r="O214" t="s">
        <v>5861</v>
      </c>
      <c r="P214" t="s">
        <v>19</v>
      </c>
      <c r="Q214" t="s">
        <v>1364</v>
      </c>
      <c r="R214" t="s">
        <v>60</v>
      </c>
      <c r="S214" t="s">
        <v>1693</v>
      </c>
      <c r="T214" t="s">
        <v>3777</v>
      </c>
      <c r="U214" t="s">
        <v>688</v>
      </c>
    </row>
    <row r="215" spans="1:23" x14ac:dyDescent="0.25">
      <c r="A215" t="s">
        <v>416</v>
      </c>
      <c r="B215" t="s">
        <v>416</v>
      </c>
      <c r="C215" t="s">
        <v>1062</v>
      </c>
      <c r="D215" t="s">
        <v>1992</v>
      </c>
      <c r="E215" t="s">
        <v>125</v>
      </c>
      <c r="F215" t="s">
        <v>2118</v>
      </c>
      <c r="G215" t="s">
        <v>1579</v>
      </c>
      <c r="H215" t="s">
        <v>126</v>
      </c>
      <c r="I215" t="s">
        <v>17</v>
      </c>
      <c r="J215" t="s">
        <v>713</v>
      </c>
      <c r="K215" t="s">
        <v>1728</v>
      </c>
      <c r="L215" t="s">
        <v>803</v>
      </c>
      <c r="M215" t="s">
        <v>1694</v>
      </c>
      <c r="N215" t="s">
        <v>5862</v>
      </c>
      <c r="O215" t="s">
        <v>5863</v>
      </c>
      <c r="P215" t="s">
        <v>19</v>
      </c>
      <c r="Q215" t="s">
        <v>1608</v>
      </c>
      <c r="R215" t="s">
        <v>60</v>
      </c>
      <c r="S215" t="s">
        <v>1693</v>
      </c>
      <c r="T215" t="s">
        <v>5864</v>
      </c>
      <c r="U215" t="s">
        <v>417</v>
      </c>
    </row>
    <row r="216" spans="1:23" x14ac:dyDescent="0.25">
      <c r="A216" t="s">
        <v>1080</v>
      </c>
      <c r="B216" t="s">
        <v>1081</v>
      </c>
      <c r="C216" t="s">
        <v>1070</v>
      </c>
      <c r="D216" t="s">
        <v>1571</v>
      </c>
      <c r="E216" t="s">
        <v>1322</v>
      </c>
      <c r="F216" t="s">
        <v>200</v>
      </c>
      <c r="G216" t="s">
        <v>1579</v>
      </c>
      <c r="H216" t="s">
        <v>1316</v>
      </c>
      <c r="I216" t="s">
        <v>20</v>
      </c>
      <c r="J216" t="s">
        <v>712</v>
      </c>
      <c r="K216" t="s">
        <v>1560</v>
      </c>
      <c r="L216" t="s">
        <v>801</v>
      </c>
      <c r="M216" t="s">
        <v>1692</v>
      </c>
      <c r="N216" t="s">
        <v>5865</v>
      </c>
      <c r="P216" t="s">
        <v>19</v>
      </c>
      <c r="Q216" t="s">
        <v>1079</v>
      </c>
      <c r="R216" t="s">
        <v>34</v>
      </c>
      <c r="S216" t="s">
        <v>1691</v>
      </c>
      <c r="T216" t="s">
        <v>2472</v>
      </c>
      <c r="U216" t="s">
        <v>1082</v>
      </c>
    </row>
    <row r="217" spans="1:23" x14ac:dyDescent="0.25">
      <c r="A217" t="s">
        <v>153</v>
      </c>
      <c r="B217" t="s">
        <v>154</v>
      </c>
      <c r="C217" t="s">
        <v>1062</v>
      </c>
      <c r="D217" t="s">
        <v>4432</v>
      </c>
      <c r="E217" t="s">
        <v>2957</v>
      </c>
      <c r="F217" t="s">
        <v>2389</v>
      </c>
      <c r="G217" t="s">
        <v>1317</v>
      </c>
      <c r="H217" t="s">
        <v>2422</v>
      </c>
      <c r="I217" t="s">
        <v>28</v>
      </c>
      <c r="J217" t="s">
        <v>40</v>
      </c>
      <c r="K217" t="s">
        <v>2346</v>
      </c>
      <c r="L217" t="s">
        <v>3048</v>
      </c>
      <c r="M217" t="s">
        <v>1694</v>
      </c>
      <c r="N217" t="s">
        <v>5866</v>
      </c>
      <c r="O217" t="s">
        <v>5867</v>
      </c>
      <c r="P217" t="s">
        <v>19</v>
      </c>
      <c r="Q217" t="s">
        <v>1364</v>
      </c>
      <c r="R217" t="s">
        <v>18</v>
      </c>
      <c r="S217" t="s">
        <v>1693</v>
      </c>
      <c r="T217" t="s">
        <v>4544</v>
      </c>
      <c r="U217" t="s">
        <v>155</v>
      </c>
      <c r="V217" t="s">
        <v>2051</v>
      </c>
      <c r="W217" s="5">
        <v>0.05</v>
      </c>
    </row>
    <row r="218" spans="1:23" x14ac:dyDescent="0.25">
      <c r="A218" t="s">
        <v>1672</v>
      </c>
      <c r="B218" t="s">
        <v>1673</v>
      </c>
      <c r="C218" t="s">
        <v>1070</v>
      </c>
      <c r="D218" t="s">
        <v>1099</v>
      </c>
      <c r="E218" t="s">
        <v>125</v>
      </c>
      <c r="F218" t="s">
        <v>243</v>
      </c>
      <c r="G218" t="s">
        <v>1579</v>
      </c>
      <c r="H218" t="s">
        <v>1315</v>
      </c>
      <c r="I218" t="s">
        <v>28</v>
      </c>
      <c r="J218" t="s">
        <v>3942</v>
      </c>
      <c r="K218" t="s">
        <v>1319</v>
      </c>
      <c r="L218" t="s">
        <v>1072</v>
      </c>
      <c r="M218" t="s">
        <v>1694</v>
      </c>
      <c r="N218" t="s">
        <v>5868</v>
      </c>
      <c r="O218" t="s">
        <v>2666</v>
      </c>
      <c r="P218" t="s">
        <v>19</v>
      </c>
      <c r="Q218" t="s">
        <v>1577</v>
      </c>
      <c r="R218" t="s">
        <v>51</v>
      </c>
      <c r="S218" t="s">
        <v>1693</v>
      </c>
      <c r="T218" t="s">
        <v>5869</v>
      </c>
      <c r="U218" t="s">
        <v>1674</v>
      </c>
    </row>
    <row r="219" spans="1:23" x14ac:dyDescent="0.25">
      <c r="A219" t="s">
        <v>54</v>
      </c>
      <c r="B219" t="s">
        <v>55</v>
      </c>
      <c r="C219" t="s">
        <v>1012</v>
      </c>
      <c r="D219" t="s">
        <v>4955</v>
      </c>
      <c r="E219" t="s">
        <v>2072</v>
      </c>
      <c r="F219" t="s">
        <v>2118</v>
      </c>
      <c r="G219" t="s">
        <v>1579</v>
      </c>
      <c r="H219" t="s">
        <v>2101</v>
      </c>
      <c r="I219" t="s">
        <v>17</v>
      </c>
      <c r="J219" t="s">
        <v>40</v>
      </c>
      <c r="K219" t="s">
        <v>4449</v>
      </c>
      <c r="L219" t="s">
        <v>1122</v>
      </c>
      <c r="M219" t="s">
        <v>1690</v>
      </c>
      <c r="N219" t="s">
        <v>5870</v>
      </c>
      <c r="O219" t="s">
        <v>5871</v>
      </c>
      <c r="P219" t="s">
        <v>19</v>
      </c>
      <c r="Q219" t="s">
        <v>1364</v>
      </c>
      <c r="R219" t="s">
        <v>63</v>
      </c>
      <c r="S219" t="s">
        <v>1691</v>
      </c>
      <c r="T219" t="s">
        <v>3474</v>
      </c>
      <c r="U219" t="s">
        <v>56</v>
      </c>
    </row>
    <row r="220" spans="1:23" x14ac:dyDescent="0.25">
      <c r="A220" t="s">
        <v>1520</v>
      </c>
      <c r="B220" t="s">
        <v>1521</v>
      </c>
      <c r="D220" t="s">
        <v>1119</v>
      </c>
      <c r="E220" t="s">
        <v>125</v>
      </c>
      <c r="F220" t="s">
        <v>200</v>
      </c>
      <c r="G220" t="s">
        <v>1579</v>
      </c>
      <c r="H220" t="s">
        <v>1315</v>
      </c>
      <c r="I220" t="s">
        <v>17</v>
      </c>
      <c r="J220" t="s">
        <v>709</v>
      </c>
      <c r="K220" t="s">
        <v>1064</v>
      </c>
      <c r="L220" t="s">
        <v>801</v>
      </c>
      <c r="M220" t="s">
        <v>1694</v>
      </c>
      <c r="N220" t="s">
        <v>5872</v>
      </c>
      <c r="O220" t="s">
        <v>5873</v>
      </c>
      <c r="Q220" t="s">
        <v>126</v>
      </c>
      <c r="R220" t="s">
        <v>34</v>
      </c>
      <c r="S220" t="s">
        <v>1695</v>
      </c>
      <c r="T220" t="s">
        <v>4960</v>
      </c>
      <c r="U220" t="s">
        <v>1522</v>
      </c>
    </row>
    <row r="221" spans="1:23" x14ac:dyDescent="0.25">
      <c r="A221" t="s">
        <v>1498</v>
      </c>
      <c r="B221" t="s">
        <v>1499</v>
      </c>
      <c r="C221" t="s">
        <v>1012</v>
      </c>
      <c r="D221" t="s">
        <v>2617</v>
      </c>
      <c r="E221" t="s">
        <v>2957</v>
      </c>
      <c r="F221" t="s">
        <v>2118</v>
      </c>
      <c r="G221" t="s">
        <v>1579</v>
      </c>
      <c r="H221" t="s">
        <v>1323</v>
      </c>
      <c r="I221" t="s">
        <v>17</v>
      </c>
      <c r="J221" t="s">
        <v>709</v>
      </c>
      <c r="K221" t="s">
        <v>1560</v>
      </c>
      <c r="L221" t="s">
        <v>1318</v>
      </c>
      <c r="M221" t="s">
        <v>1692</v>
      </c>
      <c r="N221" t="s">
        <v>5874</v>
      </c>
      <c r="O221" t="s">
        <v>5875</v>
      </c>
      <c r="P221" t="s">
        <v>19</v>
      </c>
      <c r="Q221" t="s">
        <v>1364</v>
      </c>
      <c r="R221" t="s">
        <v>18</v>
      </c>
      <c r="S221" t="s">
        <v>1693</v>
      </c>
      <c r="T221" t="s">
        <v>3817</v>
      </c>
      <c r="U221" t="s">
        <v>1500</v>
      </c>
    </row>
    <row r="222" spans="1:23" x14ac:dyDescent="0.25">
      <c r="A222" t="s">
        <v>1466</v>
      </c>
      <c r="B222" t="s">
        <v>1467</v>
      </c>
      <c r="C222" t="s">
        <v>1012</v>
      </c>
      <c r="D222" t="s">
        <v>2299</v>
      </c>
      <c r="E222" t="s">
        <v>2072</v>
      </c>
      <c r="F222" t="s">
        <v>2118</v>
      </c>
      <c r="G222" t="s">
        <v>1579</v>
      </c>
      <c r="H222" t="s">
        <v>1323</v>
      </c>
      <c r="I222" t="s">
        <v>17</v>
      </c>
      <c r="J222" t="s">
        <v>753</v>
      </c>
      <c r="K222" t="s">
        <v>2100</v>
      </c>
      <c r="L222" t="s">
        <v>1338</v>
      </c>
      <c r="M222" t="s">
        <v>1692</v>
      </c>
      <c r="N222" t="s">
        <v>5876</v>
      </c>
      <c r="O222" t="s">
        <v>5877</v>
      </c>
      <c r="P222" t="s">
        <v>19</v>
      </c>
      <c r="Q222" t="s">
        <v>1364</v>
      </c>
      <c r="R222" t="s">
        <v>21</v>
      </c>
      <c r="S222" t="s">
        <v>1691</v>
      </c>
      <c r="T222" t="s">
        <v>4057</v>
      </c>
      <c r="U222" t="s">
        <v>1468</v>
      </c>
    </row>
    <row r="223" spans="1:23" x14ac:dyDescent="0.25">
      <c r="A223" t="s">
        <v>671</v>
      </c>
      <c r="B223" t="s">
        <v>672</v>
      </c>
      <c r="C223" t="s">
        <v>96</v>
      </c>
      <c r="D223" t="s">
        <v>2200</v>
      </c>
      <c r="E223" t="s">
        <v>2426</v>
      </c>
      <c r="F223" t="s">
        <v>2118</v>
      </c>
      <c r="G223" t="s">
        <v>1579</v>
      </c>
      <c r="H223" t="s">
        <v>1323</v>
      </c>
      <c r="I223" t="s">
        <v>28</v>
      </c>
      <c r="J223" t="s">
        <v>719</v>
      </c>
      <c r="K223" t="s">
        <v>1560</v>
      </c>
      <c r="L223" t="s">
        <v>1060</v>
      </c>
      <c r="M223" t="s">
        <v>1694</v>
      </c>
      <c r="N223" t="s">
        <v>5878</v>
      </c>
      <c r="O223" t="s">
        <v>5879</v>
      </c>
      <c r="P223" t="s">
        <v>19</v>
      </c>
      <c r="Q223" t="s">
        <v>1364</v>
      </c>
      <c r="R223" t="s">
        <v>68</v>
      </c>
      <c r="S223" t="s">
        <v>1693</v>
      </c>
      <c r="T223" t="s">
        <v>3476</v>
      </c>
      <c r="U223" t="s">
        <v>673</v>
      </c>
    </row>
    <row r="224" spans="1:23" x14ac:dyDescent="0.25">
      <c r="A224" t="s">
        <v>977</v>
      </c>
      <c r="B224" t="s">
        <v>978</v>
      </c>
      <c r="C224" t="s">
        <v>1012</v>
      </c>
      <c r="D224" t="s">
        <v>1572</v>
      </c>
      <c r="E224" t="s">
        <v>2261</v>
      </c>
      <c r="F224" t="s">
        <v>2118</v>
      </c>
      <c r="G224" t="s">
        <v>1579</v>
      </c>
      <c r="H224" t="s">
        <v>1316</v>
      </c>
      <c r="I224" t="s">
        <v>17</v>
      </c>
      <c r="J224" t="s">
        <v>754</v>
      </c>
      <c r="K224" t="s">
        <v>804</v>
      </c>
      <c r="L224" t="s">
        <v>800</v>
      </c>
      <c r="M224" t="s">
        <v>1694</v>
      </c>
      <c r="N224" t="s">
        <v>5878</v>
      </c>
      <c r="O224" t="s">
        <v>5880</v>
      </c>
      <c r="P224" t="s">
        <v>19</v>
      </c>
      <c r="Q224" t="s">
        <v>1079</v>
      </c>
      <c r="R224" t="s">
        <v>51</v>
      </c>
      <c r="S224" t="s">
        <v>1695</v>
      </c>
      <c r="T224" t="s">
        <v>2295</v>
      </c>
      <c r="U224" t="s">
        <v>979</v>
      </c>
    </row>
    <row r="225" spans="1:22" x14ac:dyDescent="0.25">
      <c r="A225" t="s">
        <v>69</v>
      </c>
      <c r="B225" t="s">
        <v>70</v>
      </c>
      <c r="C225" t="s">
        <v>33</v>
      </c>
      <c r="D225" t="s">
        <v>2565</v>
      </c>
      <c r="E225" t="s">
        <v>125</v>
      </c>
      <c r="F225" t="s">
        <v>2118</v>
      </c>
      <c r="G225" t="s">
        <v>1579</v>
      </c>
      <c r="H225" t="s">
        <v>1323</v>
      </c>
      <c r="I225" t="s">
        <v>20</v>
      </c>
      <c r="J225" t="s">
        <v>710</v>
      </c>
      <c r="K225" t="s">
        <v>1321</v>
      </c>
      <c r="L225" t="s">
        <v>807</v>
      </c>
      <c r="M225" t="s">
        <v>1690</v>
      </c>
      <c r="N225" t="s">
        <v>4956</v>
      </c>
      <c r="O225" t="s">
        <v>5881</v>
      </c>
      <c r="P225" t="s">
        <v>19</v>
      </c>
      <c r="Q225" t="s">
        <v>1079</v>
      </c>
      <c r="R225" t="s">
        <v>71</v>
      </c>
      <c r="S225" t="s">
        <v>1695</v>
      </c>
      <c r="T225" t="s">
        <v>3482</v>
      </c>
      <c r="U225" t="s">
        <v>72</v>
      </c>
    </row>
    <row r="226" spans="1:22" x14ac:dyDescent="0.25">
      <c r="A226" t="s">
        <v>2041</v>
      </c>
      <c r="B226" t="s">
        <v>2042</v>
      </c>
      <c r="C226" t="s">
        <v>2507</v>
      </c>
      <c r="D226" t="s">
        <v>1095</v>
      </c>
      <c r="E226" t="s">
        <v>2153</v>
      </c>
      <c r="F226" t="s">
        <v>200</v>
      </c>
      <c r="G226" t="s">
        <v>578</v>
      </c>
      <c r="H226" t="s">
        <v>1316</v>
      </c>
      <c r="I226" t="s">
        <v>28</v>
      </c>
      <c r="J226" t="s">
        <v>712</v>
      </c>
      <c r="K226" t="s">
        <v>1063</v>
      </c>
      <c r="L226" t="s">
        <v>1318</v>
      </c>
      <c r="M226" t="s">
        <v>1692</v>
      </c>
      <c r="N226" t="s">
        <v>5882</v>
      </c>
      <c r="O226" t="s">
        <v>5883</v>
      </c>
      <c r="P226" t="s">
        <v>1756</v>
      </c>
      <c r="Q226" t="s">
        <v>1079</v>
      </c>
      <c r="R226" t="s">
        <v>18</v>
      </c>
      <c r="S226" t="s">
        <v>1693</v>
      </c>
      <c r="T226" t="s">
        <v>4056</v>
      </c>
      <c r="U226" t="s">
        <v>2043</v>
      </c>
    </row>
    <row r="227" spans="1:22" x14ac:dyDescent="0.25">
      <c r="A227" t="s">
        <v>1658</v>
      </c>
      <c r="B227" t="s">
        <v>1659</v>
      </c>
      <c r="C227" t="s">
        <v>1012</v>
      </c>
      <c r="D227" t="s">
        <v>1117</v>
      </c>
      <c r="E227" t="s">
        <v>2153</v>
      </c>
      <c r="F227" t="s">
        <v>2118</v>
      </c>
      <c r="G227" t="s">
        <v>1579</v>
      </c>
      <c r="H227" t="s">
        <v>1323</v>
      </c>
      <c r="I227" t="s">
        <v>17</v>
      </c>
      <c r="J227" t="s">
        <v>303</v>
      </c>
      <c r="K227" t="s">
        <v>2438</v>
      </c>
      <c r="L227" t="s">
        <v>802</v>
      </c>
      <c r="M227" t="s">
        <v>1694</v>
      </c>
      <c r="N227" t="s">
        <v>4957</v>
      </c>
      <c r="O227" t="s">
        <v>5884</v>
      </c>
      <c r="P227" t="s">
        <v>19</v>
      </c>
      <c r="Q227" t="s">
        <v>1608</v>
      </c>
      <c r="R227" t="s">
        <v>49</v>
      </c>
      <c r="S227" t="s">
        <v>1693</v>
      </c>
      <c r="T227" t="s">
        <v>2725</v>
      </c>
      <c r="U227" t="s">
        <v>1660</v>
      </c>
    </row>
    <row r="228" spans="1:22" x14ac:dyDescent="0.25">
      <c r="A228" t="s">
        <v>2600</v>
      </c>
      <c r="B228" t="s">
        <v>2601</v>
      </c>
      <c r="C228" t="s">
        <v>1012</v>
      </c>
      <c r="D228" t="s">
        <v>4058</v>
      </c>
      <c r="E228" t="s">
        <v>2153</v>
      </c>
      <c r="F228" t="s">
        <v>2118</v>
      </c>
      <c r="G228" t="s">
        <v>1579</v>
      </c>
      <c r="H228" t="s">
        <v>1363</v>
      </c>
      <c r="I228" t="s">
        <v>28</v>
      </c>
      <c r="J228" t="s">
        <v>40</v>
      </c>
      <c r="K228" t="s">
        <v>2345</v>
      </c>
      <c r="L228" t="s">
        <v>2602</v>
      </c>
      <c r="M228" t="s">
        <v>1692</v>
      </c>
      <c r="N228" t="s">
        <v>5885</v>
      </c>
      <c r="O228" t="s">
        <v>5886</v>
      </c>
      <c r="P228" t="s">
        <v>19</v>
      </c>
      <c r="Q228" t="s">
        <v>1364</v>
      </c>
      <c r="R228" t="s">
        <v>68</v>
      </c>
      <c r="S228" t="s">
        <v>1691</v>
      </c>
      <c r="T228" t="s">
        <v>4054</v>
      </c>
      <c r="U228" t="s">
        <v>2603</v>
      </c>
    </row>
    <row r="229" spans="1:22" x14ac:dyDescent="0.25">
      <c r="A229" t="s">
        <v>2044</v>
      </c>
      <c r="B229" t="s">
        <v>2045</v>
      </c>
      <c r="C229" t="s">
        <v>1012</v>
      </c>
      <c r="D229" t="s">
        <v>1346</v>
      </c>
      <c r="E229" t="s">
        <v>125</v>
      </c>
      <c r="F229" t="s">
        <v>2118</v>
      </c>
      <c r="G229" t="s">
        <v>1579</v>
      </c>
      <c r="H229" t="s">
        <v>1316</v>
      </c>
      <c r="I229" t="s">
        <v>28</v>
      </c>
      <c r="J229" t="s">
        <v>748</v>
      </c>
      <c r="K229" t="s">
        <v>1321</v>
      </c>
      <c r="L229" t="s">
        <v>1072</v>
      </c>
      <c r="M229" t="s">
        <v>1694</v>
      </c>
      <c r="N229" t="s">
        <v>5887</v>
      </c>
      <c r="O229" t="s">
        <v>5888</v>
      </c>
      <c r="P229" t="s">
        <v>19</v>
      </c>
      <c r="Q229" t="s">
        <v>1577</v>
      </c>
      <c r="R229" t="s">
        <v>192</v>
      </c>
      <c r="S229" t="s">
        <v>1693</v>
      </c>
      <c r="T229" t="s">
        <v>2726</v>
      </c>
      <c r="U229" t="s">
        <v>2046</v>
      </c>
      <c r="V229" t="s">
        <v>1121</v>
      </c>
    </row>
    <row r="230" spans="1:22" x14ac:dyDescent="0.25">
      <c r="A230" t="s">
        <v>525</v>
      </c>
      <c r="B230" t="s">
        <v>526</v>
      </c>
      <c r="C230" t="s">
        <v>1106</v>
      </c>
      <c r="D230" t="s">
        <v>2200</v>
      </c>
      <c r="E230" t="s">
        <v>2192</v>
      </c>
      <c r="F230" t="s">
        <v>200</v>
      </c>
      <c r="G230" t="s">
        <v>1579</v>
      </c>
      <c r="H230" t="s">
        <v>2101</v>
      </c>
      <c r="I230" t="s">
        <v>1100</v>
      </c>
      <c r="J230" t="s">
        <v>754</v>
      </c>
      <c r="K230" t="s">
        <v>1387</v>
      </c>
      <c r="L230" t="s">
        <v>1610</v>
      </c>
      <c r="M230" t="s">
        <v>1690</v>
      </c>
      <c r="N230" t="s">
        <v>4549</v>
      </c>
      <c r="O230" t="s">
        <v>4061</v>
      </c>
      <c r="P230" t="s">
        <v>19</v>
      </c>
      <c r="Q230" t="s">
        <v>1364</v>
      </c>
      <c r="R230" t="s">
        <v>60</v>
      </c>
      <c r="S230" t="s">
        <v>1691</v>
      </c>
      <c r="T230" t="s">
        <v>2792</v>
      </c>
      <c r="U230" t="s">
        <v>527</v>
      </c>
    </row>
    <row r="231" spans="1:22" x14ac:dyDescent="0.25">
      <c r="A231" t="s">
        <v>843</v>
      </c>
      <c r="B231" t="s">
        <v>844</v>
      </c>
      <c r="C231" t="s">
        <v>1062</v>
      </c>
      <c r="D231" t="s">
        <v>4078</v>
      </c>
      <c r="E231" t="s">
        <v>2426</v>
      </c>
      <c r="F231" t="s">
        <v>2118</v>
      </c>
      <c r="G231" t="s">
        <v>1579</v>
      </c>
      <c r="H231" t="s">
        <v>1323</v>
      </c>
      <c r="I231" t="s">
        <v>17</v>
      </c>
      <c r="J231" t="s">
        <v>710</v>
      </c>
      <c r="K231" t="s">
        <v>1358</v>
      </c>
      <c r="L231" t="s">
        <v>1333</v>
      </c>
      <c r="M231" t="s">
        <v>1694</v>
      </c>
      <c r="N231" t="s">
        <v>5889</v>
      </c>
      <c r="O231" t="s">
        <v>5890</v>
      </c>
      <c r="P231" t="s">
        <v>19</v>
      </c>
      <c r="Q231" t="s">
        <v>1364</v>
      </c>
      <c r="R231" t="s">
        <v>18</v>
      </c>
      <c r="S231" t="s">
        <v>1693</v>
      </c>
      <c r="T231" t="s">
        <v>4551</v>
      </c>
      <c r="U231" t="s">
        <v>845</v>
      </c>
    </row>
    <row r="232" spans="1:22" x14ac:dyDescent="0.25">
      <c r="A232" t="s">
        <v>846</v>
      </c>
      <c r="B232" t="s">
        <v>847</v>
      </c>
      <c r="C232" t="s">
        <v>1012</v>
      </c>
      <c r="D232" t="s">
        <v>1578</v>
      </c>
      <c r="E232" t="s">
        <v>2471</v>
      </c>
      <c r="F232" t="s">
        <v>200</v>
      </c>
      <c r="G232" t="s">
        <v>578</v>
      </c>
      <c r="H232" t="s">
        <v>1316</v>
      </c>
      <c r="I232" t="s">
        <v>28</v>
      </c>
      <c r="J232" t="s">
        <v>712</v>
      </c>
      <c r="K232" t="s">
        <v>805</v>
      </c>
      <c r="L232" t="s">
        <v>1072</v>
      </c>
      <c r="M232" t="s">
        <v>1694</v>
      </c>
      <c r="N232" t="s">
        <v>4958</v>
      </c>
      <c r="O232" t="s">
        <v>5891</v>
      </c>
      <c r="P232" t="s">
        <v>19</v>
      </c>
      <c r="Q232" t="s">
        <v>1059</v>
      </c>
      <c r="R232" t="s">
        <v>51</v>
      </c>
      <c r="S232" t="s">
        <v>1695</v>
      </c>
      <c r="T232" t="s">
        <v>5892</v>
      </c>
      <c r="U232" t="s">
        <v>848</v>
      </c>
    </row>
    <row r="233" spans="1:22" x14ac:dyDescent="0.25">
      <c r="A233" t="s">
        <v>990</v>
      </c>
      <c r="B233" t="s">
        <v>991</v>
      </c>
      <c r="C233" t="s">
        <v>33</v>
      </c>
      <c r="D233" t="s">
        <v>210</v>
      </c>
      <c r="E233" t="s">
        <v>125</v>
      </c>
      <c r="F233" t="s">
        <v>200</v>
      </c>
      <c r="G233" t="s">
        <v>1579</v>
      </c>
      <c r="H233" t="s">
        <v>126</v>
      </c>
      <c r="I233" t="s">
        <v>128</v>
      </c>
      <c r="J233" t="s">
        <v>5893</v>
      </c>
      <c r="K233" t="s">
        <v>1127</v>
      </c>
      <c r="L233" t="s">
        <v>1318</v>
      </c>
      <c r="M233" t="s">
        <v>1694</v>
      </c>
      <c r="N233" t="s">
        <v>5894</v>
      </c>
      <c r="O233" t="s">
        <v>2861</v>
      </c>
      <c r="P233" t="s">
        <v>19</v>
      </c>
      <c r="Q233" t="s">
        <v>1334</v>
      </c>
      <c r="R233" t="s">
        <v>36</v>
      </c>
      <c r="S233" t="s">
        <v>1695</v>
      </c>
      <c r="T233" t="s">
        <v>4303</v>
      </c>
      <c r="U233" t="s">
        <v>992</v>
      </c>
    </row>
    <row r="234" spans="1:22" x14ac:dyDescent="0.25">
      <c r="A234" t="s">
        <v>349</v>
      </c>
      <c r="B234" t="s">
        <v>350</v>
      </c>
      <c r="C234" t="s">
        <v>1062</v>
      </c>
      <c r="D234" t="s">
        <v>4443</v>
      </c>
      <c r="E234" t="s">
        <v>2616</v>
      </c>
      <c r="F234" t="s">
        <v>2389</v>
      </c>
      <c r="G234" t="s">
        <v>1579</v>
      </c>
      <c r="H234" t="s">
        <v>1363</v>
      </c>
      <c r="I234" t="s">
        <v>28</v>
      </c>
      <c r="J234" t="s">
        <v>714</v>
      </c>
      <c r="K234" t="s">
        <v>2374</v>
      </c>
      <c r="L234" t="s">
        <v>4473</v>
      </c>
      <c r="M234" t="s">
        <v>1694</v>
      </c>
      <c r="N234" t="s">
        <v>4550</v>
      </c>
      <c r="O234" t="s">
        <v>5895</v>
      </c>
      <c r="P234" t="s">
        <v>19</v>
      </c>
      <c r="Q234" t="s">
        <v>1364</v>
      </c>
      <c r="R234" t="s">
        <v>46</v>
      </c>
      <c r="S234" t="s">
        <v>1693</v>
      </c>
      <c r="T234" t="s">
        <v>4299</v>
      </c>
      <c r="U234" t="s">
        <v>351</v>
      </c>
    </row>
    <row r="235" spans="1:22" x14ac:dyDescent="0.25">
      <c r="A235" t="s">
        <v>584</v>
      </c>
      <c r="B235" t="s">
        <v>585</v>
      </c>
      <c r="D235" t="s">
        <v>1098</v>
      </c>
      <c r="E235" t="s">
        <v>125</v>
      </c>
      <c r="F235" t="s">
        <v>243</v>
      </c>
      <c r="G235" t="s">
        <v>1579</v>
      </c>
      <c r="H235" t="s">
        <v>1315</v>
      </c>
      <c r="I235" t="s">
        <v>20</v>
      </c>
      <c r="J235" t="s">
        <v>3942</v>
      </c>
      <c r="K235" t="s">
        <v>1064</v>
      </c>
      <c r="L235" t="s">
        <v>1338</v>
      </c>
      <c r="M235" t="s">
        <v>1692</v>
      </c>
      <c r="N235" t="s">
        <v>4550</v>
      </c>
      <c r="O235" t="s">
        <v>5896</v>
      </c>
      <c r="P235" t="s">
        <v>19</v>
      </c>
      <c r="Q235" t="s">
        <v>1608</v>
      </c>
      <c r="R235" t="s">
        <v>68</v>
      </c>
      <c r="S235" t="s">
        <v>1693</v>
      </c>
      <c r="T235" t="s">
        <v>5897</v>
      </c>
      <c r="U235" t="s">
        <v>586</v>
      </c>
    </row>
    <row r="236" spans="1:22" x14ac:dyDescent="0.25">
      <c r="A236" t="s">
        <v>1622</v>
      </c>
      <c r="B236" t="s">
        <v>1623</v>
      </c>
      <c r="C236" t="s">
        <v>1062</v>
      </c>
      <c r="D236" t="s">
        <v>1768</v>
      </c>
      <c r="E236" t="s">
        <v>1322</v>
      </c>
      <c r="F236" t="s">
        <v>2118</v>
      </c>
      <c r="G236" t="s">
        <v>1579</v>
      </c>
      <c r="H236" t="s">
        <v>1769</v>
      </c>
      <c r="I236" t="s">
        <v>17</v>
      </c>
      <c r="J236" t="s">
        <v>718</v>
      </c>
      <c r="K236" t="s">
        <v>1387</v>
      </c>
      <c r="L236" t="s">
        <v>1610</v>
      </c>
      <c r="M236" t="s">
        <v>1694</v>
      </c>
      <c r="N236" t="s">
        <v>5898</v>
      </c>
      <c r="O236" t="s">
        <v>5899</v>
      </c>
      <c r="P236" t="s">
        <v>19</v>
      </c>
      <c r="Q236" t="s">
        <v>1577</v>
      </c>
      <c r="R236" t="s">
        <v>51</v>
      </c>
      <c r="S236" t="s">
        <v>1693</v>
      </c>
      <c r="T236" t="s">
        <v>2959</v>
      </c>
      <c r="U236" t="s">
        <v>1624</v>
      </c>
    </row>
    <row r="237" spans="1:22" x14ac:dyDescent="0.25">
      <c r="A237" t="s">
        <v>812</v>
      </c>
      <c r="B237" t="s">
        <v>813</v>
      </c>
      <c r="C237" t="s">
        <v>1106</v>
      </c>
      <c r="D237" t="s">
        <v>333</v>
      </c>
      <c r="E237" t="s">
        <v>2174</v>
      </c>
      <c r="F237" t="s">
        <v>200</v>
      </c>
      <c r="G237" t="s">
        <v>1579</v>
      </c>
      <c r="H237" t="s">
        <v>1323</v>
      </c>
      <c r="I237" t="s">
        <v>28</v>
      </c>
      <c r="J237" t="s">
        <v>127</v>
      </c>
      <c r="K237" t="s">
        <v>1358</v>
      </c>
      <c r="L237" t="s">
        <v>1333</v>
      </c>
      <c r="M237" t="s">
        <v>1694</v>
      </c>
      <c r="N237" t="s">
        <v>5900</v>
      </c>
      <c r="O237" t="s">
        <v>5901</v>
      </c>
      <c r="P237" t="s">
        <v>19</v>
      </c>
      <c r="Q237" t="s">
        <v>1364</v>
      </c>
      <c r="R237" t="s">
        <v>51</v>
      </c>
      <c r="S237" t="s">
        <v>1693</v>
      </c>
      <c r="T237" t="s">
        <v>4441</v>
      </c>
      <c r="U237" t="s">
        <v>814</v>
      </c>
    </row>
    <row r="238" spans="1:22" x14ac:dyDescent="0.25">
      <c r="A238" t="s">
        <v>1288</v>
      </c>
      <c r="B238" t="s">
        <v>1289</v>
      </c>
      <c r="C238" t="s">
        <v>1106</v>
      </c>
      <c r="D238" t="s">
        <v>1069</v>
      </c>
      <c r="E238" t="s">
        <v>125</v>
      </c>
      <c r="F238" t="s">
        <v>200</v>
      </c>
      <c r="G238" t="s">
        <v>1579</v>
      </c>
      <c r="H238" t="s">
        <v>1769</v>
      </c>
      <c r="I238" t="s">
        <v>28</v>
      </c>
      <c r="J238" t="s">
        <v>712</v>
      </c>
      <c r="K238" t="s">
        <v>805</v>
      </c>
      <c r="L238" t="s">
        <v>802</v>
      </c>
      <c r="M238" t="s">
        <v>1694</v>
      </c>
      <c r="N238" t="s">
        <v>5900</v>
      </c>
      <c r="O238" t="s">
        <v>5032</v>
      </c>
      <c r="P238" t="s">
        <v>25</v>
      </c>
      <c r="Q238" t="s">
        <v>1364</v>
      </c>
      <c r="R238" t="s">
        <v>60</v>
      </c>
      <c r="S238" t="s">
        <v>1693</v>
      </c>
      <c r="T238" t="s">
        <v>2390</v>
      </c>
      <c r="U238" t="s">
        <v>1290</v>
      </c>
    </row>
    <row r="239" spans="1:22" x14ac:dyDescent="0.25">
      <c r="A239" t="s">
        <v>543</v>
      </c>
      <c r="B239" t="s">
        <v>544</v>
      </c>
      <c r="C239" t="s">
        <v>1070</v>
      </c>
      <c r="D239" t="s">
        <v>2335</v>
      </c>
      <c r="E239" t="s">
        <v>2015</v>
      </c>
      <c r="F239" t="s">
        <v>2118</v>
      </c>
      <c r="G239" t="s">
        <v>1579</v>
      </c>
      <c r="H239" t="s">
        <v>1316</v>
      </c>
      <c r="I239" t="s">
        <v>28</v>
      </c>
      <c r="J239" t="s">
        <v>752</v>
      </c>
      <c r="K239" t="s">
        <v>1063</v>
      </c>
      <c r="L239" t="s">
        <v>800</v>
      </c>
      <c r="M239" t="s">
        <v>1692</v>
      </c>
      <c r="N239" t="s">
        <v>5902</v>
      </c>
      <c r="O239" t="s">
        <v>5903</v>
      </c>
      <c r="P239" t="s">
        <v>19</v>
      </c>
      <c r="Q239" t="s">
        <v>1364</v>
      </c>
      <c r="R239" t="s">
        <v>60</v>
      </c>
      <c r="S239" t="s">
        <v>1693</v>
      </c>
      <c r="T239" t="s">
        <v>3142</v>
      </c>
      <c r="U239" t="s">
        <v>545</v>
      </c>
    </row>
    <row r="240" spans="1:22" x14ac:dyDescent="0.25">
      <c r="A240" t="s">
        <v>418</v>
      </c>
      <c r="B240" t="s">
        <v>419</v>
      </c>
      <c r="C240" t="s">
        <v>1062</v>
      </c>
      <c r="D240" t="s">
        <v>2016</v>
      </c>
      <c r="E240" t="s">
        <v>2153</v>
      </c>
      <c r="F240" t="s">
        <v>2118</v>
      </c>
      <c r="G240" t="s">
        <v>1579</v>
      </c>
      <c r="H240" t="s">
        <v>1316</v>
      </c>
      <c r="I240" t="s">
        <v>17</v>
      </c>
      <c r="J240" t="s">
        <v>716</v>
      </c>
      <c r="K240" t="s">
        <v>1785</v>
      </c>
      <c r="L240" t="s">
        <v>802</v>
      </c>
      <c r="M240" t="s">
        <v>1690</v>
      </c>
      <c r="N240" t="s">
        <v>5904</v>
      </c>
      <c r="O240" t="s">
        <v>5905</v>
      </c>
      <c r="P240" t="s">
        <v>19</v>
      </c>
      <c r="Q240" t="s">
        <v>1364</v>
      </c>
      <c r="R240" t="s">
        <v>49</v>
      </c>
      <c r="S240" t="s">
        <v>1691</v>
      </c>
      <c r="T240" t="s">
        <v>3230</v>
      </c>
      <c r="U240" t="s">
        <v>420</v>
      </c>
      <c r="V240" t="s">
        <v>1121</v>
      </c>
    </row>
    <row r="241" spans="1:23" x14ac:dyDescent="0.25">
      <c r="A241" t="s">
        <v>2971</v>
      </c>
      <c r="B241" t="s">
        <v>2972</v>
      </c>
      <c r="D241" t="s">
        <v>1110</v>
      </c>
      <c r="E241" t="s">
        <v>1322</v>
      </c>
      <c r="F241" t="s">
        <v>200</v>
      </c>
      <c r="G241" t="s">
        <v>1579</v>
      </c>
      <c r="H241" t="s">
        <v>1316</v>
      </c>
      <c r="I241" t="s">
        <v>20</v>
      </c>
      <c r="J241" t="s">
        <v>5906</v>
      </c>
      <c r="K241" t="s">
        <v>1358</v>
      </c>
      <c r="L241" t="s">
        <v>1318</v>
      </c>
      <c r="M241" t="s">
        <v>1694</v>
      </c>
      <c r="N241" t="s">
        <v>5907</v>
      </c>
      <c r="O241" t="s">
        <v>5908</v>
      </c>
      <c r="P241" t="s">
        <v>19</v>
      </c>
      <c r="Q241" t="s">
        <v>1577</v>
      </c>
      <c r="R241" t="s">
        <v>30</v>
      </c>
      <c r="S241" t="s">
        <v>1695</v>
      </c>
      <c r="T241" t="s">
        <v>4970</v>
      </c>
      <c r="U241" t="s">
        <v>2973</v>
      </c>
    </row>
    <row r="242" spans="1:23" x14ac:dyDescent="0.25">
      <c r="A242" t="s">
        <v>403</v>
      </c>
      <c r="B242" t="s">
        <v>404</v>
      </c>
      <c r="C242" t="s">
        <v>1012</v>
      </c>
      <c r="D242" t="s">
        <v>1097</v>
      </c>
      <c r="E242" t="s">
        <v>1322</v>
      </c>
      <c r="F242" t="s">
        <v>200</v>
      </c>
      <c r="G242" t="s">
        <v>1579</v>
      </c>
      <c r="H242" t="s">
        <v>1316</v>
      </c>
      <c r="I242" t="s">
        <v>28</v>
      </c>
      <c r="J242" t="s">
        <v>3192</v>
      </c>
      <c r="K242" t="s">
        <v>1321</v>
      </c>
      <c r="L242" t="s">
        <v>1318</v>
      </c>
      <c r="M242" t="s">
        <v>1692</v>
      </c>
      <c r="N242" t="s">
        <v>5909</v>
      </c>
      <c r="O242" t="s">
        <v>5910</v>
      </c>
      <c r="P242" t="s">
        <v>1104</v>
      </c>
      <c r="Q242" t="s">
        <v>1079</v>
      </c>
      <c r="R242" t="s">
        <v>37</v>
      </c>
      <c r="S242" t="s">
        <v>1693</v>
      </c>
      <c r="T242" t="s">
        <v>4962</v>
      </c>
      <c r="U242" t="s">
        <v>405</v>
      </c>
    </row>
    <row r="243" spans="1:23" x14ac:dyDescent="0.25">
      <c r="A243" t="s">
        <v>1764</v>
      </c>
      <c r="B243" t="s">
        <v>1765</v>
      </c>
      <c r="C243" t="s">
        <v>1374</v>
      </c>
      <c r="D243" t="s">
        <v>76</v>
      </c>
      <c r="E243" t="s">
        <v>125</v>
      </c>
      <c r="F243" t="s">
        <v>200</v>
      </c>
      <c r="G243" t="s">
        <v>1579</v>
      </c>
      <c r="H243" t="s">
        <v>1316</v>
      </c>
      <c r="I243" t="s">
        <v>128</v>
      </c>
      <c r="J243" t="s">
        <v>713</v>
      </c>
      <c r="K243" t="s">
        <v>1755</v>
      </c>
      <c r="L243" t="s">
        <v>800</v>
      </c>
      <c r="M243" t="s">
        <v>1690</v>
      </c>
      <c r="N243" t="s">
        <v>5911</v>
      </c>
      <c r="O243" t="s">
        <v>2435</v>
      </c>
      <c r="P243" t="s">
        <v>19</v>
      </c>
      <c r="Q243" t="s">
        <v>1079</v>
      </c>
      <c r="R243" t="s">
        <v>63</v>
      </c>
      <c r="S243" t="s">
        <v>1693</v>
      </c>
      <c r="T243" t="s">
        <v>1580</v>
      </c>
      <c r="U243" t="s">
        <v>1766</v>
      </c>
    </row>
    <row r="244" spans="1:23" x14ac:dyDescent="0.25">
      <c r="A244" t="s">
        <v>1188</v>
      </c>
      <c r="B244" t="s">
        <v>1189</v>
      </c>
      <c r="C244" t="s">
        <v>1012</v>
      </c>
      <c r="D244" t="s">
        <v>4910</v>
      </c>
      <c r="E244" t="s">
        <v>2426</v>
      </c>
      <c r="F244" t="s">
        <v>2118</v>
      </c>
      <c r="G244" t="s">
        <v>1368</v>
      </c>
      <c r="H244" t="s">
        <v>1323</v>
      </c>
      <c r="I244" t="s">
        <v>17</v>
      </c>
      <c r="J244" t="s">
        <v>40</v>
      </c>
      <c r="K244" t="s">
        <v>1652</v>
      </c>
      <c r="L244" t="s">
        <v>802</v>
      </c>
      <c r="M244" t="s">
        <v>1694</v>
      </c>
      <c r="N244" t="s">
        <v>5912</v>
      </c>
      <c r="O244" t="s">
        <v>5913</v>
      </c>
      <c r="P244" t="s">
        <v>19</v>
      </c>
      <c r="Q244" t="s">
        <v>1364</v>
      </c>
      <c r="R244" t="s">
        <v>63</v>
      </c>
      <c r="S244" t="s">
        <v>1693</v>
      </c>
      <c r="T244" t="s">
        <v>5914</v>
      </c>
      <c r="U244" t="s">
        <v>1190</v>
      </c>
    </row>
    <row r="245" spans="1:23" x14ac:dyDescent="0.25">
      <c r="A245" t="s">
        <v>683</v>
      </c>
      <c r="B245" t="s">
        <v>684</v>
      </c>
      <c r="C245" t="s">
        <v>1106</v>
      </c>
      <c r="D245" t="s">
        <v>3140</v>
      </c>
      <c r="E245" t="s">
        <v>3094</v>
      </c>
      <c r="F245" t="s">
        <v>3070</v>
      </c>
      <c r="G245" t="s">
        <v>1579</v>
      </c>
      <c r="H245" t="s">
        <v>2101</v>
      </c>
      <c r="I245" t="s">
        <v>28</v>
      </c>
      <c r="J245" t="s">
        <v>747</v>
      </c>
      <c r="K245" t="s">
        <v>2249</v>
      </c>
      <c r="L245" t="s">
        <v>2393</v>
      </c>
      <c r="M245" t="s">
        <v>1694</v>
      </c>
      <c r="N245" t="s">
        <v>4961</v>
      </c>
      <c r="O245" t="s">
        <v>5915</v>
      </c>
      <c r="P245" t="s">
        <v>19</v>
      </c>
      <c r="Q245" t="s">
        <v>1364</v>
      </c>
      <c r="R245" t="s">
        <v>34</v>
      </c>
      <c r="S245" t="s">
        <v>1693</v>
      </c>
      <c r="T245" t="s">
        <v>2477</v>
      </c>
      <c r="U245" t="s">
        <v>685</v>
      </c>
      <c r="V245" t="s">
        <v>4965</v>
      </c>
      <c r="W245" s="5">
        <v>0.05</v>
      </c>
    </row>
    <row r="246" spans="1:23" x14ac:dyDescent="0.25">
      <c r="A246" t="s">
        <v>346</v>
      </c>
      <c r="B246" t="s">
        <v>347</v>
      </c>
      <c r="C246" t="s">
        <v>1062</v>
      </c>
      <c r="D246" t="s">
        <v>2200</v>
      </c>
      <c r="E246" t="s">
        <v>2072</v>
      </c>
      <c r="F246" t="s">
        <v>2118</v>
      </c>
      <c r="G246" t="s">
        <v>1579</v>
      </c>
      <c r="H246" t="s">
        <v>1316</v>
      </c>
      <c r="I246" t="s">
        <v>17</v>
      </c>
      <c r="J246" t="s">
        <v>79</v>
      </c>
      <c r="K246" t="s">
        <v>1321</v>
      </c>
      <c r="L246" t="s">
        <v>803</v>
      </c>
      <c r="M246" t="s">
        <v>1690</v>
      </c>
      <c r="N246" t="s">
        <v>5916</v>
      </c>
      <c r="O246" t="s">
        <v>5917</v>
      </c>
      <c r="P246" t="s">
        <v>19</v>
      </c>
      <c r="Q246" t="s">
        <v>1364</v>
      </c>
      <c r="R246" t="s">
        <v>62</v>
      </c>
      <c r="S246" t="s">
        <v>1691</v>
      </c>
      <c r="T246" t="s">
        <v>3171</v>
      </c>
      <c r="U246" t="s">
        <v>348</v>
      </c>
    </row>
    <row r="247" spans="1:23" x14ac:dyDescent="0.25">
      <c r="A247" t="s">
        <v>179</v>
      </c>
      <c r="B247" t="s">
        <v>180</v>
      </c>
      <c r="C247" t="s">
        <v>1062</v>
      </c>
      <c r="D247" t="s">
        <v>2200</v>
      </c>
      <c r="E247" t="s">
        <v>125</v>
      </c>
      <c r="F247" t="s">
        <v>2389</v>
      </c>
      <c r="G247" t="s">
        <v>1579</v>
      </c>
      <c r="H247" t="s">
        <v>1769</v>
      </c>
      <c r="I247" t="s">
        <v>20</v>
      </c>
      <c r="J247" t="s">
        <v>713</v>
      </c>
      <c r="K247" t="s">
        <v>1609</v>
      </c>
      <c r="L247" t="s">
        <v>800</v>
      </c>
      <c r="M247" t="s">
        <v>1694</v>
      </c>
      <c r="N247" t="s">
        <v>5918</v>
      </c>
      <c r="O247" t="s">
        <v>5919</v>
      </c>
      <c r="P247" t="s">
        <v>19</v>
      </c>
      <c r="Q247" t="s">
        <v>1364</v>
      </c>
      <c r="R247" t="s">
        <v>60</v>
      </c>
      <c r="S247" t="s">
        <v>1693</v>
      </c>
      <c r="T247" t="s">
        <v>3093</v>
      </c>
      <c r="U247" t="s">
        <v>181</v>
      </c>
    </row>
    <row r="248" spans="1:23" x14ac:dyDescent="0.25">
      <c r="A248" t="s">
        <v>615</v>
      </c>
      <c r="B248" t="s">
        <v>616</v>
      </c>
      <c r="C248" t="s">
        <v>33</v>
      </c>
      <c r="D248" t="s">
        <v>1119</v>
      </c>
      <c r="E248" t="s">
        <v>125</v>
      </c>
      <c r="F248" t="s">
        <v>2118</v>
      </c>
      <c r="G248" t="s">
        <v>578</v>
      </c>
      <c r="H248" t="s">
        <v>1316</v>
      </c>
      <c r="I248" t="s">
        <v>1100</v>
      </c>
      <c r="J248" t="s">
        <v>3124</v>
      </c>
      <c r="K248" t="s">
        <v>1064</v>
      </c>
      <c r="L248" t="s">
        <v>800</v>
      </c>
      <c r="M248" t="s">
        <v>1692</v>
      </c>
      <c r="N248" t="s">
        <v>5920</v>
      </c>
      <c r="O248" t="s">
        <v>5921</v>
      </c>
      <c r="P248" t="s">
        <v>19</v>
      </c>
      <c r="Q248" t="s">
        <v>1079</v>
      </c>
      <c r="R248" t="s">
        <v>60</v>
      </c>
      <c r="S248" t="s">
        <v>1695</v>
      </c>
      <c r="T248" t="s">
        <v>4973</v>
      </c>
      <c r="U248" t="s">
        <v>617</v>
      </c>
    </row>
    <row r="249" spans="1:23" x14ac:dyDescent="0.25">
      <c r="A249" t="s">
        <v>1486</v>
      </c>
      <c r="B249" t="s">
        <v>1487</v>
      </c>
      <c r="C249" t="s">
        <v>1106</v>
      </c>
      <c r="D249" t="s">
        <v>2250</v>
      </c>
      <c r="E249" t="s">
        <v>2072</v>
      </c>
      <c r="F249" t="s">
        <v>2118</v>
      </c>
      <c r="G249" t="s">
        <v>1579</v>
      </c>
      <c r="H249" t="s">
        <v>1316</v>
      </c>
      <c r="I249" t="s">
        <v>28</v>
      </c>
      <c r="J249" t="s">
        <v>719</v>
      </c>
      <c r="K249" t="s">
        <v>1321</v>
      </c>
      <c r="L249" t="s">
        <v>1338</v>
      </c>
      <c r="M249" t="s">
        <v>1694</v>
      </c>
      <c r="N249" t="s">
        <v>5922</v>
      </c>
      <c r="O249" t="s">
        <v>5923</v>
      </c>
      <c r="P249" t="s">
        <v>19</v>
      </c>
      <c r="Q249" t="s">
        <v>1608</v>
      </c>
      <c r="R249" t="s">
        <v>46</v>
      </c>
      <c r="S249" t="s">
        <v>1693</v>
      </c>
      <c r="T249" t="s">
        <v>2436</v>
      </c>
      <c r="U249" t="s">
        <v>1488</v>
      </c>
    </row>
    <row r="250" spans="1:23" x14ac:dyDescent="0.25">
      <c r="A250" t="s">
        <v>1733</v>
      </c>
      <c r="B250" t="s">
        <v>1734</v>
      </c>
      <c r="C250" t="s">
        <v>1955</v>
      </c>
      <c r="D250" t="s">
        <v>210</v>
      </c>
      <c r="E250" t="s">
        <v>125</v>
      </c>
      <c r="F250" t="s">
        <v>243</v>
      </c>
      <c r="G250" t="s">
        <v>1317</v>
      </c>
      <c r="H250" t="s">
        <v>126</v>
      </c>
      <c r="I250" t="s">
        <v>20</v>
      </c>
      <c r="J250" t="s">
        <v>3489</v>
      </c>
      <c r="K250" t="s">
        <v>806</v>
      </c>
      <c r="L250" t="s">
        <v>801</v>
      </c>
      <c r="M250" t="s">
        <v>1694</v>
      </c>
      <c r="N250" t="s">
        <v>4963</v>
      </c>
      <c r="P250" t="s">
        <v>19</v>
      </c>
      <c r="Q250" t="s">
        <v>1061</v>
      </c>
      <c r="R250" t="s">
        <v>24</v>
      </c>
      <c r="S250" t="s">
        <v>1693</v>
      </c>
      <c r="T250" t="s">
        <v>1382</v>
      </c>
      <c r="U250" t="s">
        <v>1735</v>
      </c>
    </row>
    <row r="251" spans="1:23" x14ac:dyDescent="0.25">
      <c r="A251" t="s">
        <v>280</v>
      </c>
      <c r="B251" t="s">
        <v>281</v>
      </c>
      <c r="C251" t="s">
        <v>1012</v>
      </c>
      <c r="D251" t="s">
        <v>2152</v>
      </c>
      <c r="E251" t="s">
        <v>125</v>
      </c>
      <c r="F251" t="s">
        <v>2389</v>
      </c>
      <c r="G251" t="s">
        <v>1579</v>
      </c>
      <c r="H251" t="s">
        <v>1769</v>
      </c>
      <c r="I251" t="s">
        <v>28</v>
      </c>
      <c r="J251" t="s">
        <v>750</v>
      </c>
      <c r="K251" t="s">
        <v>1655</v>
      </c>
      <c r="L251" t="s">
        <v>1072</v>
      </c>
      <c r="M251" t="s">
        <v>1694</v>
      </c>
      <c r="N251" t="s">
        <v>4964</v>
      </c>
      <c r="O251" t="s">
        <v>5924</v>
      </c>
      <c r="P251" t="s">
        <v>19</v>
      </c>
      <c r="Q251" t="s">
        <v>1364</v>
      </c>
      <c r="R251" t="s">
        <v>51</v>
      </c>
      <c r="S251" t="s">
        <v>1693</v>
      </c>
      <c r="T251" t="s">
        <v>4292</v>
      </c>
      <c r="U251" t="s">
        <v>282</v>
      </c>
    </row>
    <row r="252" spans="1:23" x14ac:dyDescent="0.25">
      <c r="A252" t="s">
        <v>1687</v>
      </c>
      <c r="B252" t="s">
        <v>1688</v>
      </c>
      <c r="C252" t="s">
        <v>1012</v>
      </c>
      <c r="D252" t="s">
        <v>4966</v>
      </c>
      <c r="E252" t="s">
        <v>2192</v>
      </c>
      <c r="F252" t="s">
        <v>2389</v>
      </c>
      <c r="G252" t="s">
        <v>577</v>
      </c>
      <c r="H252" t="s">
        <v>2422</v>
      </c>
      <c r="I252" t="s">
        <v>28</v>
      </c>
      <c r="J252" t="s">
        <v>40</v>
      </c>
      <c r="K252" t="s">
        <v>4554</v>
      </c>
      <c r="L252" t="s">
        <v>4445</v>
      </c>
      <c r="M252" t="s">
        <v>1690</v>
      </c>
      <c r="N252" t="s">
        <v>4967</v>
      </c>
      <c r="O252" t="s">
        <v>3405</v>
      </c>
      <c r="P252" t="s">
        <v>25</v>
      </c>
      <c r="Q252" t="s">
        <v>1364</v>
      </c>
      <c r="R252" t="s">
        <v>60</v>
      </c>
      <c r="S252" t="s">
        <v>1691</v>
      </c>
      <c r="T252" t="s">
        <v>4968</v>
      </c>
      <c r="U252" t="s">
        <v>1689</v>
      </c>
      <c r="V252" t="s">
        <v>1121</v>
      </c>
    </row>
    <row r="253" spans="1:23" x14ac:dyDescent="0.25">
      <c r="A253" t="s">
        <v>689</v>
      </c>
      <c r="B253" t="s">
        <v>690</v>
      </c>
      <c r="C253" t="s">
        <v>1012</v>
      </c>
      <c r="D253" t="s">
        <v>2882</v>
      </c>
      <c r="E253" t="s">
        <v>2261</v>
      </c>
      <c r="F253" t="s">
        <v>2389</v>
      </c>
      <c r="G253" t="s">
        <v>1579</v>
      </c>
      <c r="H253" t="s">
        <v>1769</v>
      </c>
      <c r="I253" t="s">
        <v>17</v>
      </c>
      <c r="J253" t="s">
        <v>79</v>
      </c>
      <c r="K253" t="s">
        <v>1991</v>
      </c>
      <c r="L253" t="s">
        <v>1060</v>
      </c>
      <c r="M253" t="s">
        <v>1694</v>
      </c>
      <c r="N253" t="s">
        <v>5925</v>
      </c>
      <c r="O253" t="s">
        <v>5926</v>
      </c>
      <c r="P253" t="s">
        <v>19</v>
      </c>
      <c r="Q253" t="s">
        <v>1364</v>
      </c>
      <c r="R253" t="s">
        <v>29</v>
      </c>
      <c r="S253" t="s">
        <v>1693</v>
      </c>
      <c r="T253" t="s">
        <v>3234</v>
      </c>
      <c r="U253" t="s">
        <v>691</v>
      </c>
    </row>
    <row r="254" spans="1:23" x14ac:dyDescent="0.25">
      <c r="A254" t="s">
        <v>1394</v>
      </c>
      <c r="B254" t="s">
        <v>308</v>
      </c>
      <c r="C254" t="s">
        <v>1070</v>
      </c>
      <c r="D254" t="s">
        <v>3044</v>
      </c>
      <c r="E254" t="s">
        <v>2261</v>
      </c>
      <c r="F254" t="s">
        <v>2389</v>
      </c>
      <c r="G254" t="s">
        <v>1579</v>
      </c>
      <c r="H254" t="s">
        <v>1363</v>
      </c>
      <c r="I254" t="s">
        <v>128</v>
      </c>
      <c r="J254" t="s">
        <v>711</v>
      </c>
      <c r="K254" t="s">
        <v>2832</v>
      </c>
      <c r="L254" t="s">
        <v>1729</v>
      </c>
      <c r="M254" t="s">
        <v>1694</v>
      </c>
      <c r="N254" t="s">
        <v>5927</v>
      </c>
      <c r="O254" t="s">
        <v>5928</v>
      </c>
      <c r="P254" t="s">
        <v>19</v>
      </c>
      <c r="Q254" t="s">
        <v>1364</v>
      </c>
      <c r="R254" t="s">
        <v>30</v>
      </c>
      <c r="S254" t="s">
        <v>1693</v>
      </c>
      <c r="T254" t="s">
        <v>3809</v>
      </c>
      <c r="U254" t="s">
        <v>309</v>
      </c>
      <c r="V254" t="s">
        <v>1121</v>
      </c>
    </row>
    <row r="255" spans="1:23" x14ac:dyDescent="0.25">
      <c r="A255" t="s">
        <v>1553</v>
      </c>
      <c r="B255" t="s">
        <v>1554</v>
      </c>
      <c r="C255" t="s">
        <v>1012</v>
      </c>
      <c r="D255" t="s">
        <v>2565</v>
      </c>
      <c r="E255" t="s">
        <v>2072</v>
      </c>
      <c r="F255" t="s">
        <v>2118</v>
      </c>
      <c r="G255" t="s">
        <v>1579</v>
      </c>
      <c r="H255" t="s">
        <v>1769</v>
      </c>
      <c r="I255" t="s">
        <v>28</v>
      </c>
      <c r="J255" t="s">
        <v>718</v>
      </c>
      <c r="K255" t="s">
        <v>2096</v>
      </c>
      <c r="L255" t="s">
        <v>1072</v>
      </c>
      <c r="M255" t="s">
        <v>1690</v>
      </c>
      <c r="N255" t="s">
        <v>5927</v>
      </c>
      <c r="O255" t="s">
        <v>4453</v>
      </c>
      <c r="P255" t="s">
        <v>19</v>
      </c>
      <c r="Q255" t="s">
        <v>1364</v>
      </c>
      <c r="R255" t="s">
        <v>41</v>
      </c>
      <c r="S255" t="s">
        <v>1691</v>
      </c>
      <c r="T255" t="s">
        <v>5929</v>
      </c>
      <c r="U255" t="s">
        <v>1555</v>
      </c>
    </row>
    <row r="256" spans="1:23" x14ac:dyDescent="0.25">
      <c r="A256" t="s">
        <v>1408</v>
      </c>
      <c r="B256" t="s">
        <v>1409</v>
      </c>
      <c r="C256" t="s">
        <v>1012</v>
      </c>
      <c r="D256" t="s">
        <v>4067</v>
      </c>
      <c r="E256" t="s">
        <v>2174</v>
      </c>
      <c r="F256" t="s">
        <v>2118</v>
      </c>
      <c r="G256" t="s">
        <v>1579</v>
      </c>
      <c r="H256" t="s">
        <v>2101</v>
      </c>
      <c r="I256" t="s">
        <v>20</v>
      </c>
      <c r="J256" t="s">
        <v>40</v>
      </c>
      <c r="K256" t="s">
        <v>2346</v>
      </c>
      <c r="L256" t="s">
        <v>1318</v>
      </c>
      <c r="M256" t="s">
        <v>1694</v>
      </c>
      <c r="N256" t="s">
        <v>5930</v>
      </c>
      <c r="O256" t="s">
        <v>5931</v>
      </c>
      <c r="P256" t="s">
        <v>25</v>
      </c>
      <c r="Q256" t="s">
        <v>1364</v>
      </c>
      <c r="R256" t="s">
        <v>24</v>
      </c>
      <c r="S256" t="s">
        <v>1693</v>
      </c>
      <c r="T256" t="s">
        <v>4552</v>
      </c>
      <c r="U256" t="s">
        <v>1410</v>
      </c>
    </row>
    <row r="257" spans="1:21" x14ac:dyDescent="0.25">
      <c r="A257" t="s">
        <v>760</v>
      </c>
      <c r="B257" t="s">
        <v>761</v>
      </c>
      <c r="C257" t="s">
        <v>96</v>
      </c>
      <c r="D257" t="s">
        <v>2047</v>
      </c>
      <c r="E257" t="s">
        <v>2192</v>
      </c>
      <c r="F257" t="s">
        <v>2118</v>
      </c>
      <c r="G257" t="s">
        <v>1579</v>
      </c>
      <c r="H257" t="s">
        <v>1323</v>
      </c>
      <c r="I257" t="s">
        <v>17</v>
      </c>
      <c r="J257" t="s">
        <v>715</v>
      </c>
      <c r="K257" t="s">
        <v>1652</v>
      </c>
      <c r="L257" t="s">
        <v>803</v>
      </c>
      <c r="M257" t="s">
        <v>1694</v>
      </c>
      <c r="N257" t="s">
        <v>4971</v>
      </c>
      <c r="O257" t="s">
        <v>5287</v>
      </c>
      <c r="P257" t="s">
        <v>19</v>
      </c>
      <c r="Q257" t="s">
        <v>1364</v>
      </c>
      <c r="R257" t="s">
        <v>49</v>
      </c>
      <c r="S257" t="s">
        <v>1693</v>
      </c>
      <c r="T257" t="s">
        <v>4972</v>
      </c>
      <c r="U257" t="s">
        <v>762</v>
      </c>
    </row>
    <row r="258" spans="1:21" x14ac:dyDescent="0.25">
      <c r="A258" t="s">
        <v>558</v>
      </c>
      <c r="B258" t="s">
        <v>559</v>
      </c>
      <c r="C258" t="s">
        <v>1374</v>
      </c>
      <c r="D258" t="s">
        <v>283</v>
      </c>
      <c r="E258" t="s">
        <v>125</v>
      </c>
      <c r="F258" t="s">
        <v>200</v>
      </c>
      <c r="G258" t="s">
        <v>1579</v>
      </c>
      <c r="H258" t="s">
        <v>126</v>
      </c>
      <c r="I258" t="s">
        <v>28</v>
      </c>
      <c r="J258" t="s">
        <v>714</v>
      </c>
      <c r="K258" t="s">
        <v>1063</v>
      </c>
      <c r="L258" t="s">
        <v>1072</v>
      </c>
      <c r="M258" t="s">
        <v>1692</v>
      </c>
      <c r="N258" t="s">
        <v>5932</v>
      </c>
      <c r="O258" t="s">
        <v>5933</v>
      </c>
      <c r="Q258" t="s">
        <v>1079</v>
      </c>
      <c r="R258" t="s">
        <v>46</v>
      </c>
      <c r="S258" t="s">
        <v>1693</v>
      </c>
      <c r="T258" t="s">
        <v>4307</v>
      </c>
      <c r="U258" t="s">
        <v>560</v>
      </c>
    </row>
    <row r="259" spans="1:21" x14ac:dyDescent="0.25">
      <c r="A259" t="s">
        <v>3315</v>
      </c>
      <c r="B259" t="s">
        <v>3316</v>
      </c>
      <c r="C259" t="s">
        <v>1106</v>
      </c>
      <c r="D259" t="s">
        <v>3480</v>
      </c>
      <c r="E259" t="s">
        <v>1322</v>
      </c>
      <c r="F259" t="s">
        <v>200</v>
      </c>
      <c r="G259" t="s">
        <v>1579</v>
      </c>
      <c r="H259" t="s">
        <v>1323</v>
      </c>
      <c r="I259" t="s">
        <v>17</v>
      </c>
      <c r="J259" t="s">
        <v>40</v>
      </c>
      <c r="K259" t="s">
        <v>1387</v>
      </c>
      <c r="M259" t="s">
        <v>1690</v>
      </c>
      <c r="N259" t="s">
        <v>5934</v>
      </c>
      <c r="O259" t="s">
        <v>4064</v>
      </c>
      <c r="P259" t="s">
        <v>19</v>
      </c>
      <c r="Q259" t="s">
        <v>1608</v>
      </c>
      <c r="R259" t="s">
        <v>60</v>
      </c>
      <c r="S259" t="s">
        <v>1691</v>
      </c>
      <c r="T259" t="s">
        <v>4556</v>
      </c>
      <c r="U259" t="s">
        <v>3317</v>
      </c>
    </row>
    <row r="260" spans="1:21" x14ac:dyDescent="0.25">
      <c r="A260" t="s">
        <v>1161</v>
      </c>
      <c r="B260" t="s">
        <v>1162</v>
      </c>
      <c r="C260" t="s">
        <v>33</v>
      </c>
      <c r="D260" t="s">
        <v>2319</v>
      </c>
      <c r="E260" t="s">
        <v>125</v>
      </c>
      <c r="F260" t="s">
        <v>2118</v>
      </c>
      <c r="G260" t="s">
        <v>1579</v>
      </c>
      <c r="H260" t="s">
        <v>1316</v>
      </c>
      <c r="I260" t="s">
        <v>17</v>
      </c>
      <c r="J260" t="s">
        <v>2681</v>
      </c>
      <c r="K260" t="s">
        <v>1560</v>
      </c>
      <c r="L260" t="s">
        <v>1060</v>
      </c>
      <c r="M260" t="s">
        <v>1690</v>
      </c>
      <c r="N260" t="s">
        <v>5935</v>
      </c>
      <c r="O260" t="s">
        <v>5936</v>
      </c>
      <c r="P260" t="s">
        <v>19</v>
      </c>
      <c r="Q260" t="s">
        <v>1334</v>
      </c>
      <c r="R260" t="s">
        <v>18</v>
      </c>
      <c r="S260" t="s">
        <v>1691</v>
      </c>
      <c r="T260" t="s">
        <v>2347</v>
      </c>
      <c r="U260" t="s">
        <v>1163</v>
      </c>
    </row>
    <row r="261" spans="1:21" x14ac:dyDescent="0.25">
      <c r="A261" t="s">
        <v>1017</v>
      </c>
      <c r="B261" t="s">
        <v>1018</v>
      </c>
      <c r="C261" t="s">
        <v>96</v>
      </c>
      <c r="D261" t="s">
        <v>3480</v>
      </c>
      <c r="E261" t="s">
        <v>2153</v>
      </c>
      <c r="F261" t="s">
        <v>2118</v>
      </c>
      <c r="G261" t="s">
        <v>1579</v>
      </c>
      <c r="H261" t="s">
        <v>1316</v>
      </c>
      <c r="I261" t="s">
        <v>17</v>
      </c>
      <c r="J261" t="s">
        <v>714</v>
      </c>
      <c r="K261" t="s">
        <v>1959</v>
      </c>
      <c r="L261" t="s">
        <v>1324</v>
      </c>
      <c r="M261" t="s">
        <v>1694</v>
      </c>
      <c r="N261" t="s">
        <v>5937</v>
      </c>
      <c r="O261" t="s">
        <v>5938</v>
      </c>
      <c r="Q261" t="s">
        <v>1364</v>
      </c>
      <c r="R261" t="s">
        <v>18</v>
      </c>
      <c r="S261" t="s">
        <v>1693</v>
      </c>
      <c r="T261" t="s">
        <v>3494</v>
      </c>
      <c r="U261" t="s">
        <v>1019</v>
      </c>
    </row>
    <row r="262" spans="1:21" x14ac:dyDescent="0.25">
      <c r="A262" t="s">
        <v>4562</v>
      </c>
      <c r="B262" t="s">
        <v>4563</v>
      </c>
      <c r="C262" t="s">
        <v>1070</v>
      </c>
      <c r="D262" t="s">
        <v>2682</v>
      </c>
      <c r="E262" t="s">
        <v>125</v>
      </c>
      <c r="F262" t="s">
        <v>2118</v>
      </c>
      <c r="G262" t="s">
        <v>1579</v>
      </c>
      <c r="H262" t="s">
        <v>1769</v>
      </c>
      <c r="I262" t="s">
        <v>28</v>
      </c>
      <c r="J262" t="s">
        <v>717</v>
      </c>
      <c r="K262" t="s">
        <v>2099</v>
      </c>
      <c r="L262" t="s">
        <v>1068</v>
      </c>
      <c r="M262" t="s">
        <v>1694</v>
      </c>
      <c r="N262" t="s">
        <v>5939</v>
      </c>
      <c r="O262" t="s">
        <v>5940</v>
      </c>
      <c r="P262" t="s">
        <v>19</v>
      </c>
      <c r="Q262" t="s">
        <v>1608</v>
      </c>
      <c r="R262" t="s">
        <v>21</v>
      </c>
      <c r="S262" t="s">
        <v>1693</v>
      </c>
      <c r="T262" t="s">
        <v>5941</v>
      </c>
      <c r="U262" t="s">
        <v>4564</v>
      </c>
    </row>
    <row r="263" spans="1:21" x14ac:dyDescent="0.25">
      <c r="A263" t="s">
        <v>1542</v>
      </c>
      <c r="B263" t="s">
        <v>1543</v>
      </c>
      <c r="C263" t="s">
        <v>96</v>
      </c>
      <c r="D263" t="s">
        <v>1097</v>
      </c>
      <c r="E263" t="s">
        <v>1322</v>
      </c>
      <c r="F263" t="s">
        <v>200</v>
      </c>
      <c r="G263" t="s">
        <v>28</v>
      </c>
      <c r="H263" t="s">
        <v>1323</v>
      </c>
      <c r="I263" t="s">
        <v>28</v>
      </c>
      <c r="J263" t="s">
        <v>79</v>
      </c>
      <c r="K263" t="s">
        <v>1560</v>
      </c>
      <c r="L263" t="s">
        <v>1320</v>
      </c>
      <c r="M263" t="s">
        <v>1692</v>
      </c>
      <c r="N263" t="s">
        <v>5942</v>
      </c>
      <c r="O263" t="s">
        <v>5943</v>
      </c>
      <c r="Q263" t="s">
        <v>126</v>
      </c>
      <c r="R263" t="s">
        <v>68</v>
      </c>
      <c r="S263" t="s">
        <v>1695</v>
      </c>
      <c r="T263" t="s">
        <v>4975</v>
      </c>
      <c r="U263" t="s">
        <v>1544</v>
      </c>
    </row>
    <row r="264" spans="1:21" x14ac:dyDescent="0.25">
      <c r="A264" t="s">
        <v>5944</v>
      </c>
      <c r="B264" t="s">
        <v>5945</v>
      </c>
      <c r="D264" t="s">
        <v>1116</v>
      </c>
      <c r="E264" t="s">
        <v>125</v>
      </c>
      <c r="F264" t="s">
        <v>242</v>
      </c>
      <c r="G264" t="s">
        <v>576</v>
      </c>
      <c r="H264" t="s">
        <v>126</v>
      </c>
      <c r="I264" t="s">
        <v>17</v>
      </c>
      <c r="J264" t="s">
        <v>40</v>
      </c>
      <c r="K264" t="s">
        <v>808</v>
      </c>
      <c r="L264" t="s">
        <v>807</v>
      </c>
      <c r="M264" t="s">
        <v>1694</v>
      </c>
      <c r="N264" t="s">
        <v>5946</v>
      </c>
      <c r="O264" t="s">
        <v>1016</v>
      </c>
      <c r="P264" t="s">
        <v>19</v>
      </c>
      <c r="Q264" t="s">
        <v>126</v>
      </c>
      <c r="R264" t="s">
        <v>29</v>
      </c>
      <c r="S264" t="s">
        <v>1695</v>
      </c>
      <c r="T264" t="s">
        <v>5947</v>
      </c>
      <c r="U264" t="s">
        <v>5948</v>
      </c>
    </row>
    <row r="265" spans="1:21" x14ac:dyDescent="0.25">
      <c r="A265" t="s">
        <v>772</v>
      </c>
      <c r="B265" t="s">
        <v>773</v>
      </c>
      <c r="D265" t="s">
        <v>1069</v>
      </c>
      <c r="E265" t="s">
        <v>2015</v>
      </c>
      <c r="F265" t="s">
        <v>200</v>
      </c>
      <c r="G265" t="s">
        <v>577</v>
      </c>
      <c r="H265" t="s">
        <v>1323</v>
      </c>
      <c r="I265" t="s">
        <v>28</v>
      </c>
      <c r="J265" t="s">
        <v>712</v>
      </c>
      <c r="K265" t="s">
        <v>1064</v>
      </c>
      <c r="L265" t="s">
        <v>800</v>
      </c>
      <c r="M265" t="s">
        <v>1694</v>
      </c>
      <c r="N265" t="s">
        <v>4974</v>
      </c>
      <c r="O265" t="s">
        <v>5949</v>
      </c>
      <c r="P265" t="s">
        <v>1104</v>
      </c>
      <c r="Q265" t="s">
        <v>1079</v>
      </c>
      <c r="R265" t="s">
        <v>18</v>
      </c>
      <c r="S265" t="s">
        <v>1693</v>
      </c>
      <c r="T265" t="s">
        <v>4981</v>
      </c>
      <c r="U265" t="s">
        <v>774</v>
      </c>
    </row>
    <row r="266" spans="1:21" x14ac:dyDescent="0.25">
      <c r="A266" t="s">
        <v>1351</v>
      </c>
      <c r="B266" t="s">
        <v>1352</v>
      </c>
      <c r="C266" t="s">
        <v>1070</v>
      </c>
      <c r="D266" t="s">
        <v>2319</v>
      </c>
      <c r="E266" t="s">
        <v>2261</v>
      </c>
      <c r="F266" t="s">
        <v>2118</v>
      </c>
      <c r="G266" t="s">
        <v>1579</v>
      </c>
      <c r="H266" t="s">
        <v>1316</v>
      </c>
      <c r="I266" t="s">
        <v>28</v>
      </c>
      <c r="J266" t="s">
        <v>716</v>
      </c>
      <c r="K266" t="s">
        <v>1358</v>
      </c>
      <c r="L266" t="s">
        <v>1060</v>
      </c>
      <c r="M266" t="s">
        <v>1692</v>
      </c>
      <c r="N266" t="s">
        <v>5950</v>
      </c>
      <c r="O266" t="s">
        <v>5951</v>
      </c>
      <c r="P266" t="s">
        <v>1104</v>
      </c>
      <c r="Q266" t="s">
        <v>1577</v>
      </c>
      <c r="R266" t="s">
        <v>37</v>
      </c>
      <c r="S266" t="s">
        <v>1693</v>
      </c>
      <c r="T266" t="s">
        <v>3504</v>
      </c>
      <c r="U266" t="s">
        <v>1353</v>
      </c>
    </row>
    <row r="267" spans="1:21" x14ac:dyDescent="0.25">
      <c r="A267" t="s">
        <v>2201</v>
      </c>
      <c r="B267" t="s">
        <v>2202</v>
      </c>
      <c r="C267" t="s">
        <v>1012</v>
      </c>
      <c r="D267" t="s">
        <v>2016</v>
      </c>
      <c r="E267" t="s">
        <v>1322</v>
      </c>
      <c r="F267" t="s">
        <v>2118</v>
      </c>
      <c r="G267" t="s">
        <v>1579</v>
      </c>
      <c r="H267" t="s">
        <v>1323</v>
      </c>
      <c r="I267" t="s">
        <v>20</v>
      </c>
      <c r="J267" t="s">
        <v>5952</v>
      </c>
      <c r="K267" t="s">
        <v>1609</v>
      </c>
      <c r="L267" t="s">
        <v>802</v>
      </c>
      <c r="M267" t="s">
        <v>1694</v>
      </c>
      <c r="N267" t="s">
        <v>5953</v>
      </c>
      <c r="O267" t="s">
        <v>5954</v>
      </c>
      <c r="P267" t="s">
        <v>19</v>
      </c>
      <c r="Q267" t="s">
        <v>1364</v>
      </c>
      <c r="R267" t="s">
        <v>60</v>
      </c>
      <c r="S267" t="s">
        <v>1693</v>
      </c>
      <c r="T267" t="s">
        <v>2843</v>
      </c>
      <c r="U267" t="s">
        <v>2203</v>
      </c>
    </row>
    <row r="268" spans="1:21" x14ac:dyDescent="0.25">
      <c r="A268" t="s">
        <v>1908</v>
      </c>
      <c r="B268" t="s">
        <v>1909</v>
      </c>
      <c r="C268" t="s">
        <v>1012</v>
      </c>
      <c r="D268" t="s">
        <v>2116</v>
      </c>
      <c r="E268" t="s">
        <v>2015</v>
      </c>
      <c r="F268" t="s">
        <v>2118</v>
      </c>
      <c r="G268" t="s">
        <v>1579</v>
      </c>
      <c r="H268" t="s">
        <v>1769</v>
      </c>
      <c r="I268" t="s">
        <v>28</v>
      </c>
      <c r="J268" t="s">
        <v>747</v>
      </c>
      <c r="K268" t="s">
        <v>1652</v>
      </c>
      <c r="L268" t="s">
        <v>1610</v>
      </c>
      <c r="M268" t="s">
        <v>1694</v>
      </c>
      <c r="N268" t="s">
        <v>5955</v>
      </c>
      <c r="P268" t="s">
        <v>19</v>
      </c>
      <c r="Q268" t="s">
        <v>1364</v>
      </c>
      <c r="R268" t="s">
        <v>24</v>
      </c>
      <c r="S268" t="s">
        <v>1693</v>
      </c>
      <c r="T268" t="s">
        <v>4555</v>
      </c>
      <c r="U268" t="s">
        <v>1910</v>
      </c>
    </row>
    <row r="269" spans="1:21" x14ac:dyDescent="0.25">
      <c r="A269" t="s">
        <v>234</v>
      </c>
      <c r="B269" t="s">
        <v>234</v>
      </c>
      <c r="C269" t="s">
        <v>96</v>
      </c>
      <c r="D269" t="s">
        <v>2335</v>
      </c>
      <c r="E269" t="s">
        <v>1322</v>
      </c>
      <c r="F269" t="s">
        <v>2118</v>
      </c>
      <c r="G269" t="s">
        <v>1579</v>
      </c>
      <c r="H269" t="s">
        <v>1323</v>
      </c>
      <c r="I269" t="s">
        <v>28</v>
      </c>
      <c r="J269" t="s">
        <v>717</v>
      </c>
      <c r="K269" t="s">
        <v>1372</v>
      </c>
      <c r="L269" t="s">
        <v>1060</v>
      </c>
      <c r="M269" t="s">
        <v>1690</v>
      </c>
      <c r="N269" t="s">
        <v>4553</v>
      </c>
      <c r="O269" t="s">
        <v>5956</v>
      </c>
      <c r="P269" t="s">
        <v>19</v>
      </c>
      <c r="Q269" t="s">
        <v>1577</v>
      </c>
      <c r="R269" t="s">
        <v>37</v>
      </c>
      <c r="S269" t="s">
        <v>1691</v>
      </c>
      <c r="T269" t="s">
        <v>2333</v>
      </c>
      <c r="U269" t="s">
        <v>235</v>
      </c>
    </row>
    <row r="270" spans="1:21" x14ac:dyDescent="0.25">
      <c r="A270" t="s">
        <v>882</v>
      </c>
      <c r="B270" t="s">
        <v>883</v>
      </c>
      <c r="C270" t="s">
        <v>1012</v>
      </c>
      <c r="D270" t="s">
        <v>210</v>
      </c>
      <c r="E270" t="s">
        <v>125</v>
      </c>
      <c r="F270" t="s">
        <v>200</v>
      </c>
      <c r="G270" t="s">
        <v>577</v>
      </c>
      <c r="H270" t="s">
        <v>1315</v>
      </c>
      <c r="I270" t="s">
        <v>128</v>
      </c>
      <c r="J270" t="s">
        <v>2445</v>
      </c>
      <c r="K270" t="s">
        <v>1064</v>
      </c>
      <c r="L270" t="s">
        <v>807</v>
      </c>
      <c r="M270" t="s">
        <v>1692</v>
      </c>
      <c r="N270" t="s">
        <v>4553</v>
      </c>
      <c r="O270" t="s">
        <v>5237</v>
      </c>
      <c r="P270" t="s">
        <v>19</v>
      </c>
      <c r="Q270" t="s">
        <v>1079</v>
      </c>
      <c r="R270" t="s">
        <v>18</v>
      </c>
      <c r="S270" t="s">
        <v>1695</v>
      </c>
      <c r="T270" t="s">
        <v>3403</v>
      </c>
      <c r="U270" t="s">
        <v>884</v>
      </c>
    </row>
    <row r="271" spans="1:21" x14ac:dyDescent="0.25">
      <c r="A271" t="s">
        <v>1218</v>
      </c>
      <c r="B271" t="s">
        <v>1219</v>
      </c>
      <c r="C271" t="s">
        <v>96</v>
      </c>
      <c r="D271" t="s">
        <v>2270</v>
      </c>
      <c r="E271" t="s">
        <v>2174</v>
      </c>
      <c r="F271" t="s">
        <v>2118</v>
      </c>
      <c r="G271" t="s">
        <v>1579</v>
      </c>
      <c r="H271" t="s">
        <v>1323</v>
      </c>
      <c r="I271" t="s">
        <v>17</v>
      </c>
      <c r="J271" t="s">
        <v>750</v>
      </c>
      <c r="K271" t="s">
        <v>1655</v>
      </c>
      <c r="L271" t="s">
        <v>1338</v>
      </c>
      <c r="M271" t="s">
        <v>1694</v>
      </c>
      <c r="N271" t="s">
        <v>5957</v>
      </c>
      <c r="O271" t="s">
        <v>5958</v>
      </c>
      <c r="P271" t="s">
        <v>19</v>
      </c>
      <c r="Q271" t="s">
        <v>1364</v>
      </c>
      <c r="R271" t="s">
        <v>67</v>
      </c>
      <c r="S271" t="s">
        <v>1693</v>
      </c>
      <c r="T271" t="s">
        <v>3502</v>
      </c>
      <c r="U271" t="s">
        <v>1220</v>
      </c>
    </row>
    <row r="272" spans="1:21" x14ac:dyDescent="0.25">
      <c r="A272" t="s">
        <v>1463</v>
      </c>
      <c r="B272" t="s">
        <v>1464</v>
      </c>
      <c r="C272" t="s">
        <v>1012</v>
      </c>
      <c r="D272" t="s">
        <v>2423</v>
      </c>
      <c r="E272" t="s">
        <v>2426</v>
      </c>
      <c r="F272" t="s">
        <v>200</v>
      </c>
      <c r="G272" t="s">
        <v>1579</v>
      </c>
      <c r="H272" t="s">
        <v>1316</v>
      </c>
      <c r="I272" t="s">
        <v>28</v>
      </c>
      <c r="J272" t="s">
        <v>711</v>
      </c>
      <c r="K272" t="s">
        <v>1387</v>
      </c>
      <c r="L272" t="s">
        <v>1060</v>
      </c>
      <c r="M272" t="s">
        <v>1694</v>
      </c>
      <c r="N272" t="s">
        <v>5959</v>
      </c>
      <c r="O272" t="s">
        <v>5960</v>
      </c>
      <c r="P272" t="s">
        <v>19</v>
      </c>
      <c r="Q272" t="s">
        <v>1577</v>
      </c>
      <c r="R272" t="s">
        <v>46</v>
      </c>
      <c r="S272" t="s">
        <v>1693</v>
      </c>
      <c r="T272" t="s">
        <v>3816</v>
      </c>
      <c r="U272" t="s">
        <v>1465</v>
      </c>
    </row>
    <row r="273" spans="1:23" x14ac:dyDescent="0.25">
      <c r="A273" t="s">
        <v>171</v>
      </c>
      <c r="B273" t="s">
        <v>172</v>
      </c>
      <c r="C273" t="s">
        <v>1062</v>
      </c>
      <c r="D273" t="s">
        <v>2598</v>
      </c>
      <c r="E273" t="s">
        <v>2072</v>
      </c>
      <c r="F273" t="s">
        <v>2118</v>
      </c>
      <c r="G273" t="s">
        <v>1579</v>
      </c>
      <c r="H273" t="s">
        <v>1769</v>
      </c>
      <c r="I273" t="s">
        <v>28</v>
      </c>
      <c r="J273" t="s">
        <v>712</v>
      </c>
      <c r="K273" t="s">
        <v>1653</v>
      </c>
      <c r="L273" t="s">
        <v>1343</v>
      </c>
      <c r="M273" t="s">
        <v>1694</v>
      </c>
      <c r="N273" t="s">
        <v>5961</v>
      </c>
      <c r="O273" t="s">
        <v>5962</v>
      </c>
      <c r="P273" t="s">
        <v>19</v>
      </c>
      <c r="Q273" t="s">
        <v>1364</v>
      </c>
      <c r="R273" t="s">
        <v>62</v>
      </c>
      <c r="S273" t="s">
        <v>1693</v>
      </c>
      <c r="T273" t="s">
        <v>4300</v>
      </c>
      <c r="U273" t="s">
        <v>173</v>
      </c>
    </row>
    <row r="274" spans="1:23" x14ac:dyDescent="0.25">
      <c r="A274" t="s">
        <v>1529</v>
      </c>
      <c r="B274" t="s">
        <v>1530</v>
      </c>
      <c r="C274" t="s">
        <v>1012</v>
      </c>
      <c r="D274" t="s">
        <v>2713</v>
      </c>
      <c r="E274" t="s">
        <v>2344</v>
      </c>
      <c r="F274" t="s">
        <v>200</v>
      </c>
      <c r="G274" t="s">
        <v>1579</v>
      </c>
      <c r="H274" t="s">
        <v>1323</v>
      </c>
      <c r="I274" t="s">
        <v>20</v>
      </c>
      <c r="J274" t="s">
        <v>717</v>
      </c>
      <c r="K274" t="s">
        <v>1728</v>
      </c>
      <c r="L274" t="s">
        <v>1068</v>
      </c>
      <c r="M274" t="s">
        <v>1694</v>
      </c>
      <c r="N274" t="s">
        <v>5963</v>
      </c>
      <c r="O274" t="s">
        <v>5375</v>
      </c>
      <c r="P274" t="s">
        <v>19</v>
      </c>
      <c r="Q274" t="s">
        <v>1364</v>
      </c>
      <c r="R274" t="s">
        <v>36</v>
      </c>
      <c r="S274" t="s">
        <v>1693</v>
      </c>
      <c r="T274" t="s">
        <v>3811</v>
      </c>
      <c r="U274" t="s">
        <v>1531</v>
      </c>
    </row>
    <row r="275" spans="1:23" x14ac:dyDescent="0.25">
      <c r="A275" t="s">
        <v>2052</v>
      </c>
      <c r="B275" t="s">
        <v>2053</v>
      </c>
      <c r="C275" t="s">
        <v>1106</v>
      </c>
      <c r="D275" t="s">
        <v>188</v>
      </c>
      <c r="E275" t="s">
        <v>125</v>
      </c>
      <c r="F275" t="s">
        <v>200</v>
      </c>
      <c r="G275" t="s">
        <v>1579</v>
      </c>
      <c r="H275" t="s">
        <v>1315</v>
      </c>
      <c r="I275" t="s">
        <v>28</v>
      </c>
      <c r="J275" t="s">
        <v>747</v>
      </c>
      <c r="K275" t="s">
        <v>1319</v>
      </c>
      <c r="L275" t="s">
        <v>1338</v>
      </c>
      <c r="M275" t="s">
        <v>1694</v>
      </c>
      <c r="N275" t="s">
        <v>5963</v>
      </c>
      <c r="O275" t="s">
        <v>5964</v>
      </c>
      <c r="P275" t="s">
        <v>19</v>
      </c>
      <c r="Q275" t="s">
        <v>1364</v>
      </c>
      <c r="R275" t="s">
        <v>24</v>
      </c>
      <c r="S275" t="s">
        <v>1695</v>
      </c>
      <c r="T275" t="s">
        <v>1381</v>
      </c>
      <c r="U275" t="s">
        <v>2054</v>
      </c>
    </row>
    <row r="276" spans="1:23" x14ac:dyDescent="0.25">
      <c r="A276" t="s">
        <v>797</v>
      </c>
      <c r="B276" t="s">
        <v>798</v>
      </c>
      <c r="D276" t="s">
        <v>1212</v>
      </c>
      <c r="E276" t="s">
        <v>125</v>
      </c>
      <c r="F276" t="s">
        <v>243</v>
      </c>
      <c r="G276" t="s">
        <v>577</v>
      </c>
      <c r="H276" t="s">
        <v>126</v>
      </c>
      <c r="I276" t="s">
        <v>1100</v>
      </c>
      <c r="J276" t="s">
        <v>711</v>
      </c>
      <c r="K276" t="s">
        <v>808</v>
      </c>
      <c r="L276" t="s">
        <v>807</v>
      </c>
      <c r="M276" t="s">
        <v>1692</v>
      </c>
      <c r="N276" t="s">
        <v>5965</v>
      </c>
      <c r="O276" t="s">
        <v>5966</v>
      </c>
      <c r="P276" t="s">
        <v>1104</v>
      </c>
      <c r="Q276" t="s">
        <v>1079</v>
      </c>
      <c r="R276" t="s">
        <v>68</v>
      </c>
      <c r="S276" t="s">
        <v>1695</v>
      </c>
      <c r="T276" t="s">
        <v>4978</v>
      </c>
      <c r="U276" t="s">
        <v>799</v>
      </c>
    </row>
    <row r="277" spans="1:23" x14ac:dyDescent="0.25">
      <c r="A277" t="s">
        <v>1044</v>
      </c>
      <c r="B277" t="s">
        <v>1045</v>
      </c>
      <c r="C277" t="s">
        <v>1106</v>
      </c>
      <c r="D277" t="s">
        <v>2831</v>
      </c>
      <c r="E277" t="s">
        <v>2714</v>
      </c>
      <c r="F277" t="s">
        <v>2118</v>
      </c>
      <c r="G277" t="s">
        <v>1579</v>
      </c>
      <c r="H277" t="s">
        <v>1323</v>
      </c>
      <c r="I277" t="s">
        <v>28</v>
      </c>
      <c r="J277" t="s">
        <v>709</v>
      </c>
      <c r="K277" t="s">
        <v>1329</v>
      </c>
      <c r="L277" t="s">
        <v>1122</v>
      </c>
      <c r="M277" t="s">
        <v>1690</v>
      </c>
      <c r="N277" t="s">
        <v>5967</v>
      </c>
      <c r="O277" t="s">
        <v>4982</v>
      </c>
      <c r="P277" t="s">
        <v>19</v>
      </c>
      <c r="Q277" t="s">
        <v>1364</v>
      </c>
      <c r="R277" t="s">
        <v>60</v>
      </c>
      <c r="S277" t="s">
        <v>1691</v>
      </c>
      <c r="T277" t="s">
        <v>2857</v>
      </c>
      <c r="U277" t="s">
        <v>1046</v>
      </c>
      <c r="W277" s="5">
        <v>0.05</v>
      </c>
    </row>
    <row r="278" spans="1:23" x14ac:dyDescent="0.25">
      <c r="A278" t="s">
        <v>665</v>
      </c>
      <c r="B278" t="s">
        <v>666</v>
      </c>
      <c r="C278" t="s">
        <v>1012</v>
      </c>
      <c r="D278" t="s">
        <v>2969</v>
      </c>
      <c r="E278" t="s">
        <v>2261</v>
      </c>
      <c r="F278" t="s">
        <v>2389</v>
      </c>
      <c r="G278" t="s">
        <v>577</v>
      </c>
      <c r="H278" t="s">
        <v>1323</v>
      </c>
      <c r="I278" t="s">
        <v>128</v>
      </c>
      <c r="J278" t="s">
        <v>716</v>
      </c>
      <c r="K278" t="s">
        <v>4977</v>
      </c>
      <c r="L278" t="s">
        <v>802</v>
      </c>
      <c r="M278" t="s">
        <v>1690</v>
      </c>
      <c r="N278" t="s">
        <v>5968</v>
      </c>
      <c r="O278" t="s">
        <v>5969</v>
      </c>
      <c r="Q278" t="s">
        <v>1364</v>
      </c>
      <c r="R278" t="s">
        <v>29</v>
      </c>
      <c r="S278" t="s">
        <v>1691</v>
      </c>
      <c r="T278" t="s">
        <v>5970</v>
      </c>
      <c r="U278" t="s">
        <v>667</v>
      </c>
    </row>
    <row r="279" spans="1:23" x14ac:dyDescent="0.25">
      <c r="A279" t="s">
        <v>2017</v>
      </c>
      <c r="B279" t="s">
        <v>2018</v>
      </c>
      <c r="C279" t="s">
        <v>1374</v>
      </c>
      <c r="D279" t="s">
        <v>1212</v>
      </c>
      <c r="E279" t="s">
        <v>125</v>
      </c>
      <c r="F279" t="s">
        <v>2118</v>
      </c>
      <c r="G279" t="s">
        <v>1579</v>
      </c>
      <c r="H279" t="s">
        <v>1315</v>
      </c>
      <c r="I279" t="s">
        <v>17</v>
      </c>
      <c r="J279" t="s">
        <v>750</v>
      </c>
      <c r="K279" t="s">
        <v>804</v>
      </c>
      <c r="L279" t="s">
        <v>800</v>
      </c>
      <c r="M279" t="s">
        <v>1694</v>
      </c>
      <c r="N279" t="s">
        <v>5971</v>
      </c>
      <c r="O279" t="s">
        <v>5972</v>
      </c>
      <c r="P279" t="s">
        <v>1104</v>
      </c>
      <c r="Q279" t="s">
        <v>1334</v>
      </c>
      <c r="R279" t="s">
        <v>18</v>
      </c>
      <c r="S279" t="s">
        <v>1695</v>
      </c>
      <c r="T279" t="s">
        <v>4444</v>
      </c>
      <c r="U279" t="s">
        <v>2019</v>
      </c>
    </row>
    <row r="280" spans="1:23" x14ac:dyDescent="0.25">
      <c r="A280" t="s">
        <v>487</v>
      </c>
      <c r="B280" t="s">
        <v>488</v>
      </c>
      <c r="C280" t="s">
        <v>1106</v>
      </c>
      <c r="D280" t="s">
        <v>2200</v>
      </c>
      <c r="E280" t="s">
        <v>125</v>
      </c>
      <c r="F280" t="s">
        <v>200</v>
      </c>
      <c r="G280" t="s">
        <v>1579</v>
      </c>
      <c r="H280" t="s">
        <v>1315</v>
      </c>
      <c r="I280" t="s">
        <v>128</v>
      </c>
      <c r="J280" t="s">
        <v>754</v>
      </c>
      <c r="K280" t="s">
        <v>1321</v>
      </c>
      <c r="L280" t="s">
        <v>1343</v>
      </c>
      <c r="M280" t="s">
        <v>1690</v>
      </c>
      <c r="N280" t="s">
        <v>5973</v>
      </c>
      <c r="P280" t="s">
        <v>19</v>
      </c>
      <c r="Q280" t="s">
        <v>1364</v>
      </c>
      <c r="R280" t="s">
        <v>60</v>
      </c>
      <c r="S280" t="s">
        <v>1691</v>
      </c>
      <c r="T280" t="s">
        <v>2508</v>
      </c>
      <c r="U280" t="s">
        <v>489</v>
      </c>
    </row>
    <row r="281" spans="1:23" x14ac:dyDescent="0.25">
      <c r="A281" t="s">
        <v>1925</v>
      </c>
      <c r="B281" t="s">
        <v>1926</v>
      </c>
      <c r="C281" t="s">
        <v>1012</v>
      </c>
      <c r="D281" t="s">
        <v>1578</v>
      </c>
      <c r="E281" t="s">
        <v>125</v>
      </c>
      <c r="F281" t="s">
        <v>200</v>
      </c>
      <c r="G281" t="s">
        <v>1579</v>
      </c>
      <c r="H281" t="s">
        <v>1315</v>
      </c>
      <c r="I281" t="s">
        <v>20</v>
      </c>
      <c r="J281" t="s">
        <v>709</v>
      </c>
      <c r="K281" t="s">
        <v>1959</v>
      </c>
      <c r="L281" t="s">
        <v>1060</v>
      </c>
      <c r="M281" t="s">
        <v>1690</v>
      </c>
      <c r="N281" t="s">
        <v>5974</v>
      </c>
      <c r="O281" t="s">
        <v>5975</v>
      </c>
      <c r="P281" t="s">
        <v>19</v>
      </c>
      <c r="Q281" t="s">
        <v>1334</v>
      </c>
      <c r="R281" t="s">
        <v>68</v>
      </c>
      <c r="S281" t="s">
        <v>1691</v>
      </c>
      <c r="T281" t="s">
        <v>3818</v>
      </c>
      <c r="U281" t="s">
        <v>1927</v>
      </c>
    </row>
    <row r="282" spans="1:23" x14ac:dyDescent="0.25">
      <c r="A282" t="s">
        <v>159</v>
      </c>
      <c r="B282" t="s">
        <v>160</v>
      </c>
      <c r="C282" t="s">
        <v>1062</v>
      </c>
      <c r="D282" t="s">
        <v>3480</v>
      </c>
      <c r="E282" t="s">
        <v>2015</v>
      </c>
      <c r="F282" t="s">
        <v>2389</v>
      </c>
      <c r="G282" t="s">
        <v>1579</v>
      </c>
      <c r="H282" t="s">
        <v>1316</v>
      </c>
      <c r="I282" t="s">
        <v>28</v>
      </c>
      <c r="J282" t="s">
        <v>717</v>
      </c>
      <c r="K282" t="s">
        <v>1321</v>
      </c>
      <c r="L282" t="s">
        <v>800</v>
      </c>
      <c r="M282" t="s">
        <v>1690</v>
      </c>
      <c r="N282" t="s">
        <v>4557</v>
      </c>
      <c r="O282" t="s">
        <v>5537</v>
      </c>
      <c r="P282" t="s">
        <v>19</v>
      </c>
      <c r="Q282" t="s">
        <v>1364</v>
      </c>
      <c r="R282" t="s">
        <v>41</v>
      </c>
      <c r="S282" t="s">
        <v>1691</v>
      </c>
      <c r="T282" t="s">
        <v>3481</v>
      </c>
      <c r="U282" t="s">
        <v>161</v>
      </c>
    </row>
    <row r="283" spans="1:23" x14ac:dyDescent="0.25">
      <c r="A283" t="s">
        <v>1414</v>
      </c>
      <c r="B283" t="s">
        <v>1415</v>
      </c>
      <c r="C283" t="s">
        <v>1012</v>
      </c>
      <c r="D283" t="s">
        <v>1696</v>
      </c>
      <c r="E283" t="s">
        <v>2153</v>
      </c>
      <c r="F283" t="s">
        <v>2118</v>
      </c>
      <c r="G283" t="s">
        <v>577</v>
      </c>
      <c r="H283" t="s">
        <v>1323</v>
      </c>
      <c r="I283" t="s">
        <v>28</v>
      </c>
      <c r="J283" t="s">
        <v>714</v>
      </c>
      <c r="K283" t="s">
        <v>1991</v>
      </c>
      <c r="L283" t="s">
        <v>1122</v>
      </c>
      <c r="M283" t="s">
        <v>1690</v>
      </c>
      <c r="N283" t="s">
        <v>5976</v>
      </c>
      <c r="O283" t="s">
        <v>5977</v>
      </c>
      <c r="Q283" t="s">
        <v>1577</v>
      </c>
      <c r="R283" t="s">
        <v>49</v>
      </c>
      <c r="S283" t="s">
        <v>1691</v>
      </c>
      <c r="T283" t="s">
        <v>4983</v>
      </c>
      <c r="U283" t="s">
        <v>1416</v>
      </c>
    </row>
    <row r="284" spans="1:23" x14ac:dyDescent="0.25">
      <c r="A284" t="s">
        <v>1254</v>
      </c>
      <c r="B284" t="s">
        <v>1255</v>
      </c>
      <c r="C284" t="s">
        <v>2507</v>
      </c>
      <c r="D284" t="s">
        <v>2178</v>
      </c>
      <c r="E284" t="s">
        <v>2616</v>
      </c>
      <c r="F284" t="s">
        <v>2118</v>
      </c>
      <c r="G284" t="s">
        <v>1579</v>
      </c>
      <c r="H284" t="s">
        <v>1323</v>
      </c>
      <c r="I284" t="s">
        <v>20</v>
      </c>
      <c r="J284" t="s">
        <v>40</v>
      </c>
      <c r="K284" t="s">
        <v>1372</v>
      </c>
      <c r="L284" t="s">
        <v>1122</v>
      </c>
      <c r="M284" t="s">
        <v>1694</v>
      </c>
      <c r="N284" t="s">
        <v>5978</v>
      </c>
      <c r="O284" t="s">
        <v>5979</v>
      </c>
      <c r="P284" t="s">
        <v>19</v>
      </c>
      <c r="Q284" t="s">
        <v>1577</v>
      </c>
      <c r="R284" t="s">
        <v>18</v>
      </c>
      <c r="S284" t="s">
        <v>1693</v>
      </c>
      <c r="T284" t="s">
        <v>4568</v>
      </c>
      <c r="U284" t="s">
        <v>1256</v>
      </c>
    </row>
    <row r="285" spans="1:23" x14ac:dyDescent="0.25">
      <c r="A285" t="s">
        <v>421</v>
      </c>
      <c r="B285" t="s">
        <v>422</v>
      </c>
      <c r="C285" t="s">
        <v>1106</v>
      </c>
      <c r="D285" t="s">
        <v>1084</v>
      </c>
      <c r="E285" t="s">
        <v>125</v>
      </c>
      <c r="F285" t="s">
        <v>200</v>
      </c>
      <c r="G285" t="s">
        <v>1579</v>
      </c>
      <c r="H285" t="s">
        <v>1315</v>
      </c>
      <c r="I285" t="s">
        <v>20</v>
      </c>
      <c r="J285" t="s">
        <v>717</v>
      </c>
      <c r="K285" t="s">
        <v>1329</v>
      </c>
      <c r="L285" t="s">
        <v>801</v>
      </c>
      <c r="M285" t="s">
        <v>1694</v>
      </c>
      <c r="N285" t="s">
        <v>5980</v>
      </c>
      <c r="O285" t="s">
        <v>5981</v>
      </c>
      <c r="Q285" t="s">
        <v>1061</v>
      </c>
      <c r="R285" t="s">
        <v>60</v>
      </c>
      <c r="S285" t="s">
        <v>1695</v>
      </c>
      <c r="T285" t="s">
        <v>2797</v>
      </c>
      <c r="U285" t="s">
        <v>423</v>
      </c>
    </row>
    <row r="286" spans="1:23" x14ac:dyDescent="0.25">
      <c r="A286" t="s">
        <v>138</v>
      </c>
      <c r="B286" t="s">
        <v>139</v>
      </c>
      <c r="C286" t="s">
        <v>96</v>
      </c>
      <c r="D286" t="s">
        <v>2713</v>
      </c>
      <c r="E286" t="s">
        <v>2153</v>
      </c>
      <c r="F286" t="s">
        <v>2389</v>
      </c>
      <c r="G286" t="s">
        <v>1579</v>
      </c>
      <c r="H286" t="s">
        <v>1323</v>
      </c>
      <c r="I286" t="s">
        <v>17</v>
      </c>
      <c r="J286" t="s">
        <v>3942</v>
      </c>
      <c r="K286" t="s">
        <v>1609</v>
      </c>
      <c r="L286" t="s">
        <v>1060</v>
      </c>
      <c r="M286" t="s">
        <v>1694</v>
      </c>
      <c r="N286" t="s">
        <v>5982</v>
      </c>
      <c r="O286" t="s">
        <v>5983</v>
      </c>
      <c r="P286" t="s">
        <v>19</v>
      </c>
      <c r="Q286" t="s">
        <v>1364</v>
      </c>
      <c r="R286" t="s">
        <v>18</v>
      </c>
      <c r="S286" t="s">
        <v>1693</v>
      </c>
      <c r="T286" t="s">
        <v>1341</v>
      </c>
      <c r="U286" t="s">
        <v>140</v>
      </c>
      <c r="V286" t="s">
        <v>1121</v>
      </c>
    </row>
    <row r="287" spans="1:23" x14ac:dyDescent="0.25">
      <c r="A287" t="s">
        <v>319</v>
      </c>
      <c r="B287" t="s">
        <v>320</v>
      </c>
      <c r="C287" t="s">
        <v>1012</v>
      </c>
      <c r="D287" t="s">
        <v>2434</v>
      </c>
      <c r="E287" t="s">
        <v>2015</v>
      </c>
      <c r="F287" t="s">
        <v>2389</v>
      </c>
      <c r="G287" t="s">
        <v>1579</v>
      </c>
      <c r="H287" t="s">
        <v>1769</v>
      </c>
      <c r="I287" t="s">
        <v>17</v>
      </c>
      <c r="J287" t="s">
        <v>713</v>
      </c>
      <c r="K287" t="s">
        <v>1387</v>
      </c>
      <c r="L287" t="s">
        <v>5984</v>
      </c>
      <c r="M287" t="s">
        <v>1694</v>
      </c>
      <c r="N287" t="s">
        <v>5985</v>
      </c>
      <c r="O287" t="s">
        <v>5986</v>
      </c>
      <c r="P287" t="s">
        <v>19</v>
      </c>
      <c r="Q287" t="s">
        <v>1364</v>
      </c>
      <c r="R287" t="s">
        <v>18</v>
      </c>
      <c r="S287" t="s">
        <v>1693</v>
      </c>
      <c r="T287" t="s">
        <v>5987</v>
      </c>
      <c r="U287" t="s">
        <v>321</v>
      </c>
    </row>
    <row r="288" spans="1:23" x14ac:dyDescent="0.25">
      <c r="A288" t="s">
        <v>2311</v>
      </c>
      <c r="B288" t="s">
        <v>2312</v>
      </c>
      <c r="C288" t="s">
        <v>1070</v>
      </c>
      <c r="D288" t="s">
        <v>76</v>
      </c>
      <c r="E288" t="s">
        <v>125</v>
      </c>
      <c r="F288" t="s">
        <v>200</v>
      </c>
      <c r="G288" t="s">
        <v>1579</v>
      </c>
      <c r="H288" t="s">
        <v>1316</v>
      </c>
      <c r="I288" t="s">
        <v>17</v>
      </c>
      <c r="J288" t="s">
        <v>718</v>
      </c>
      <c r="K288" t="s">
        <v>1083</v>
      </c>
      <c r="L288" t="s">
        <v>1068</v>
      </c>
      <c r="M288" t="s">
        <v>1694</v>
      </c>
      <c r="N288" t="s">
        <v>5985</v>
      </c>
      <c r="O288" t="s">
        <v>3173</v>
      </c>
      <c r="P288" t="s">
        <v>1756</v>
      </c>
      <c r="Q288" t="s">
        <v>1334</v>
      </c>
      <c r="R288" t="s">
        <v>24</v>
      </c>
      <c r="S288" t="s">
        <v>1691</v>
      </c>
      <c r="T288" t="s">
        <v>5988</v>
      </c>
      <c r="U288" t="s">
        <v>2313</v>
      </c>
    </row>
    <row r="289" spans="1:21" x14ac:dyDescent="0.25">
      <c r="A289" t="s">
        <v>873</v>
      </c>
      <c r="B289" t="s">
        <v>874</v>
      </c>
      <c r="C289" t="s">
        <v>96</v>
      </c>
      <c r="D289" t="s">
        <v>1992</v>
      </c>
      <c r="E289" t="s">
        <v>125</v>
      </c>
      <c r="F289" t="s">
        <v>200</v>
      </c>
      <c r="G289" t="s">
        <v>1368</v>
      </c>
      <c r="H289" t="s">
        <v>1315</v>
      </c>
      <c r="I289" t="s">
        <v>28</v>
      </c>
      <c r="J289" t="s">
        <v>3192</v>
      </c>
      <c r="K289" t="s">
        <v>804</v>
      </c>
      <c r="L289" t="s">
        <v>807</v>
      </c>
      <c r="M289" t="s">
        <v>1692</v>
      </c>
      <c r="N289" t="s">
        <v>5989</v>
      </c>
      <c r="O289" t="s">
        <v>5990</v>
      </c>
      <c r="P289" t="s">
        <v>19</v>
      </c>
      <c r="Q289" t="s">
        <v>1577</v>
      </c>
      <c r="R289" t="s">
        <v>60</v>
      </c>
      <c r="S289" t="s">
        <v>1691</v>
      </c>
      <c r="T289" t="s">
        <v>2791</v>
      </c>
      <c r="U289" t="s">
        <v>875</v>
      </c>
    </row>
    <row r="290" spans="1:21" x14ac:dyDescent="0.25">
      <c r="A290" t="s">
        <v>680</v>
      </c>
      <c r="B290" t="s">
        <v>681</v>
      </c>
      <c r="C290" t="s">
        <v>1012</v>
      </c>
      <c r="D290" t="s">
        <v>2395</v>
      </c>
      <c r="E290" t="s">
        <v>2426</v>
      </c>
      <c r="F290" t="s">
        <v>2118</v>
      </c>
      <c r="G290" t="s">
        <v>1579</v>
      </c>
      <c r="H290" t="s">
        <v>1769</v>
      </c>
      <c r="I290" t="s">
        <v>28</v>
      </c>
      <c r="J290" t="s">
        <v>710</v>
      </c>
      <c r="K290" t="s">
        <v>2249</v>
      </c>
      <c r="L290" t="s">
        <v>1060</v>
      </c>
      <c r="M290" t="s">
        <v>1692</v>
      </c>
      <c r="N290" t="s">
        <v>5991</v>
      </c>
      <c r="O290" t="s">
        <v>3495</v>
      </c>
      <c r="P290" t="s">
        <v>19</v>
      </c>
      <c r="Q290" t="s">
        <v>1577</v>
      </c>
      <c r="R290" t="s">
        <v>29</v>
      </c>
      <c r="S290" t="s">
        <v>1691</v>
      </c>
      <c r="T290" t="s">
        <v>3503</v>
      </c>
      <c r="U290" t="s">
        <v>682</v>
      </c>
    </row>
    <row r="291" spans="1:21" x14ac:dyDescent="0.25">
      <c r="A291" t="s">
        <v>2460</v>
      </c>
      <c r="B291" t="s">
        <v>2459</v>
      </c>
      <c r="C291" t="s">
        <v>1012</v>
      </c>
      <c r="D291" t="s">
        <v>1696</v>
      </c>
      <c r="E291" t="s">
        <v>2153</v>
      </c>
      <c r="F291" t="s">
        <v>200</v>
      </c>
      <c r="G291" t="s">
        <v>1368</v>
      </c>
      <c r="H291" t="s">
        <v>1316</v>
      </c>
      <c r="I291" t="s">
        <v>28</v>
      </c>
      <c r="J291" t="s">
        <v>40</v>
      </c>
      <c r="K291" t="s">
        <v>1785</v>
      </c>
      <c r="L291" t="s">
        <v>1610</v>
      </c>
      <c r="M291" t="s">
        <v>1692</v>
      </c>
      <c r="N291" t="s">
        <v>4558</v>
      </c>
      <c r="O291" t="s">
        <v>5992</v>
      </c>
      <c r="Q291" t="s">
        <v>1059</v>
      </c>
      <c r="R291" t="s">
        <v>37</v>
      </c>
      <c r="S291" t="s">
        <v>1693</v>
      </c>
      <c r="T291" t="s">
        <v>4565</v>
      </c>
      <c r="U291" t="s">
        <v>2458</v>
      </c>
    </row>
    <row r="292" spans="1:21" x14ac:dyDescent="0.25">
      <c r="A292" t="s">
        <v>427</v>
      </c>
      <c r="B292" t="s">
        <v>428</v>
      </c>
      <c r="C292" t="s">
        <v>2860</v>
      </c>
      <c r="D292" t="s">
        <v>1096</v>
      </c>
      <c r="E292" t="s">
        <v>125</v>
      </c>
      <c r="F292" t="s">
        <v>200</v>
      </c>
      <c r="G292" t="s">
        <v>1579</v>
      </c>
      <c r="H292" t="s">
        <v>126</v>
      </c>
      <c r="I292" t="s">
        <v>128</v>
      </c>
      <c r="J292" t="s">
        <v>712</v>
      </c>
      <c r="K292" t="s">
        <v>1064</v>
      </c>
      <c r="L292" t="s">
        <v>807</v>
      </c>
      <c r="M292" t="s">
        <v>1692</v>
      </c>
      <c r="N292" t="s">
        <v>4558</v>
      </c>
      <c r="O292" t="s">
        <v>5993</v>
      </c>
      <c r="P292" t="s">
        <v>25</v>
      </c>
      <c r="Q292" t="s">
        <v>1059</v>
      </c>
      <c r="R292" t="s">
        <v>71</v>
      </c>
      <c r="S292" t="s">
        <v>1695</v>
      </c>
      <c r="T292" t="s">
        <v>3505</v>
      </c>
      <c r="U292" t="s">
        <v>429</v>
      </c>
    </row>
    <row r="293" spans="1:21" x14ac:dyDescent="0.25">
      <c r="A293" t="s">
        <v>316</v>
      </c>
      <c r="B293" t="s">
        <v>317</v>
      </c>
      <c r="C293" t="s">
        <v>1012</v>
      </c>
      <c r="D293" t="s">
        <v>1187</v>
      </c>
      <c r="E293" t="s">
        <v>2015</v>
      </c>
      <c r="F293" t="s">
        <v>200</v>
      </c>
      <c r="G293" t="s">
        <v>1368</v>
      </c>
      <c r="H293" t="s">
        <v>1316</v>
      </c>
      <c r="I293" t="s">
        <v>17</v>
      </c>
      <c r="J293" t="s">
        <v>714</v>
      </c>
      <c r="K293" t="s">
        <v>1321</v>
      </c>
      <c r="L293" t="s">
        <v>1333</v>
      </c>
      <c r="M293" t="s">
        <v>1694</v>
      </c>
      <c r="N293" t="s">
        <v>5994</v>
      </c>
      <c r="O293" t="s">
        <v>5995</v>
      </c>
      <c r="P293" t="s">
        <v>19</v>
      </c>
      <c r="Q293" t="s">
        <v>1577</v>
      </c>
      <c r="R293" t="s">
        <v>41</v>
      </c>
      <c r="S293" t="s">
        <v>1691</v>
      </c>
      <c r="T293" t="s">
        <v>5996</v>
      </c>
      <c r="U293" t="s">
        <v>318</v>
      </c>
    </row>
    <row r="294" spans="1:21" x14ac:dyDescent="0.25">
      <c r="A294" t="s">
        <v>499</v>
      </c>
      <c r="B294" t="s">
        <v>500</v>
      </c>
      <c r="C294" t="s">
        <v>2507</v>
      </c>
      <c r="D294" t="s">
        <v>188</v>
      </c>
      <c r="E294" t="s">
        <v>125</v>
      </c>
      <c r="F294" t="s">
        <v>243</v>
      </c>
      <c r="G294" t="s">
        <v>1368</v>
      </c>
      <c r="H294" t="s">
        <v>1315</v>
      </c>
      <c r="I294" t="s">
        <v>128</v>
      </c>
      <c r="J294" t="s">
        <v>712</v>
      </c>
      <c r="K294" t="s">
        <v>1362</v>
      </c>
      <c r="L294" t="s">
        <v>801</v>
      </c>
      <c r="M294" t="s">
        <v>1694</v>
      </c>
      <c r="N294" t="s">
        <v>5994</v>
      </c>
      <c r="O294" t="s">
        <v>5997</v>
      </c>
      <c r="P294" t="s">
        <v>25</v>
      </c>
      <c r="Q294" t="s">
        <v>126</v>
      </c>
      <c r="R294" t="s">
        <v>37</v>
      </c>
      <c r="S294" t="s">
        <v>1695</v>
      </c>
      <c r="T294" t="s">
        <v>4566</v>
      </c>
      <c r="U294" t="s">
        <v>501</v>
      </c>
    </row>
    <row r="295" spans="1:21" x14ac:dyDescent="0.25">
      <c r="A295" t="s">
        <v>826</v>
      </c>
      <c r="B295" t="s">
        <v>827</v>
      </c>
      <c r="C295" t="s">
        <v>1106</v>
      </c>
      <c r="D295" t="s">
        <v>3190</v>
      </c>
      <c r="E295" t="s">
        <v>2426</v>
      </c>
      <c r="F295" t="s">
        <v>2389</v>
      </c>
      <c r="G295" t="s">
        <v>1579</v>
      </c>
      <c r="H295" t="s">
        <v>2101</v>
      </c>
      <c r="I295" t="s">
        <v>17</v>
      </c>
      <c r="J295" t="s">
        <v>709</v>
      </c>
      <c r="K295" t="s">
        <v>1652</v>
      </c>
      <c r="L295" t="s">
        <v>1333</v>
      </c>
      <c r="M295" t="s">
        <v>1694</v>
      </c>
      <c r="N295" t="s">
        <v>5994</v>
      </c>
      <c r="O295" t="s">
        <v>5998</v>
      </c>
      <c r="P295" t="s">
        <v>19</v>
      </c>
      <c r="Q295" t="s">
        <v>1364</v>
      </c>
      <c r="R295" t="s">
        <v>18</v>
      </c>
      <c r="S295" t="s">
        <v>1693</v>
      </c>
      <c r="T295" t="s">
        <v>3484</v>
      </c>
      <c r="U295" t="s">
        <v>828</v>
      </c>
    </row>
    <row r="296" spans="1:21" x14ac:dyDescent="0.25">
      <c r="A296" t="s">
        <v>4296</v>
      </c>
      <c r="B296" t="s">
        <v>4297</v>
      </c>
      <c r="C296" t="s">
        <v>1012</v>
      </c>
      <c r="D296" t="s">
        <v>2961</v>
      </c>
      <c r="E296" t="s">
        <v>3808</v>
      </c>
      <c r="F296" t="s">
        <v>3070</v>
      </c>
      <c r="G296" t="s">
        <v>2642</v>
      </c>
      <c r="H296" t="s">
        <v>3200</v>
      </c>
      <c r="I296" t="s">
        <v>28</v>
      </c>
      <c r="J296" t="s">
        <v>40</v>
      </c>
      <c r="K296" t="s">
        <v>2375</v>
      </c>
      <c r="L296" t="s">
        <v>3487</v>
      </c>
      <c r="M296" t="s">
        <v>1694</v>
      </c>
      <c r="N296" t="s">
        <v>4985</v>
      </c>
      <c r="O296" t="s">
        <v>5999</v>
      </c>
      <c r="P296" t="s">
        <v>1756</v>
      </c>
      <c r="Q296" t="s">
        <v>1364</v>
      </c>
      <c r="R296" t="s">
        <v>37</v>
      </c>
      <c r="S296" t="s">
        <v>1693</v>
      </c>
      <c r="T296" t="s">
        <v>6000</v>
      </c>
      <c r="U296" t="s">
        <v>4298</v>
      </c>
    </row>
    <row r="297" spans="1:21" x14ac:dyDescent="0.25">
      <c r="A297" t="s">
        <v>1593</v>
      </c>
      <c r="B297" t="s">
        <v>1594</v>
      </c>
      <c r="D297" t="s">
        <v>1097</v>
      </c>
      <c r="E297" t="s">
        <v>125</v>
      </c>
      <c r="F297" t="s">
        <v>200</v>
      </c>
      <c r="G297" t="s">
        <v>577</v>
      </c>
      <c r="H297" t="s">
        <v>126</v>
      </c>
      <c r="I297" t="s">
        <v>28</v>
      </c>
      <c r="J297" t="s">
        <v>3206</v>
      </c>
      <c r="K297" t="s">
        <v>808</v>
      </c>
      <c r="L297" t="s">
        <v>801</v>
      </c>
      <c r="M297" t="s">
        <v>1692</v>
      </c>
      <c r="N297" t="s">
        <v>4985</v>
      </c>
      <c r="O297" t="s">
        <v>6001</v>
      </c>
      <c r="P297" t="s">
        <v>19</v>
      </c>
      <c r="Q297" t="s">
        <v>1079</v>
      </c>
      <c r="R297" t="s">
        <v>18</v>
      </c>
      <c r="S297" t="s">
        <v>1695</v>
      </c>
      <c r="T297" t="s">
        <v>4309</v>
      </c>
      <c r="U297" t="s">
        <v>1595</v>
      </c>
    </row>
    <row r="298" spans="1:21" x14ac:dyDescent="0.25">
      <c r="A298" t="s">
        <v>701</v>
      </c>
      <c r="B298" t="s">
        <v>702</v>
      </c>
      <c r="C298" t="s">
        <v>1062</v>
      </c>
      <c r="D298" t="s">
        <v>2270</v>
      </c>
      <c r="E298" t="s">
        <v>2192</v>
      </c>
      <c r="F298" t="s">
        <v>2389</v>
      </c>
      <c r="G298" t="s">
        <v>1579</v>
      </c>
      <c r="H298" t="s">
        <v>1363</v>
      </c>
      <c r="I298" t="s">
        <v>17</v>
      </c>
      <c r="J298" t="s">
        <v>714</v>
      </c>
      <c r="K298" t="s">
        <v>1785</v>
      </c>
      <c r="L298" t="s">
        <v>1333</v>
      </c>
      <c r="M298" t="s">
        <v>1694</v>
      </c>
      <c r="N298" t="s">
        <v>6002</v>
      </c>
      <c r="O298" t="s">
        <v>6003</v>
      </c>
      <c r="P298" t="s">
        <v>19</v>
      </c>
      <c r="Q298" t="s">
        <v>1364</v>
      </c>
      <c r="R298" t="s">
        <v>18</v>
      </c>
      <c r="S298" t="s">
        <v>1693</v>
      </c>
      <c r="T298" t="s">
        <v>3485</v>
      </c>
      <c r="U298" t="s">
        <v>703</v>
      </c>
    </row>
    <row r="299" spans="1:21" x14ac:dyDescent="0.25">
      <c r="A299" t="s">
        <v>2407</v>
      </c>
      <c r="B299" t="s">
        <v>2408</v>
      </c>
      <c r="C299" t="s">
        <v>1374</v>
      </c>
      <c r="D299" t="s">
        <v>6004</v>
      </c>
      <c r="E299" t="s">
        <v>2072</v>
      </c>
      <c r="F299" t="s">
        <v>200</v>
      </c>
      <c r="G299" t="s">
        <v>1579</v>
      </c>
      <c r="H299" t="s">
        <v>1323</v>
      </c>
      <c r="I299" t="s">
        <v>20</v>
      </c>
      <c r="J299" t="s">
        <v>714</v>
      </c>
      <c r="K299" t="s">
        <v>1387</v>
      </c>
      <c r="L299" t="s">
        <v>1333</v>
      </c>
      <c r="M299" t="s">
        <v>1694</v>
      </c>
      <c r="N299" t="s">
        <v>6002</v>
      </c>
      <c r="O299" t="s">
        <v>6005</v>
      </c>
      <c r="P299" t="s">
        <v>25</v>
      </c>
      <c r="Q299" t="s">
        <v>1577</v>
      </c>
      <c r="R299" t="s">
        <v>46</v>
      </c>
      <c r="S299" t="s">
        <v>1693</v>
      </c>
      <c r="T299" t="s">
        <v>4991</v>
      </c>
      <c r="U299" t="s">
        <v>2409</v>
      </c>
    </row>
    <row r="300" spans="1:21" x14ac:dyDescent="0.25">
      <c r="A300" t="s">
        <v>1477</v>
      </c>
      <c r="B300" t="s">
        <v>4986</v>
      </c>
      <c r="C300" t="s">
        <v>1012</v>
      </c>
      <c r="D300" t="s">
        <v>2882</v>
      </c>
      <c r="E300" t="s">
        <v>1322</v>
      </c>
      <c r="F300" t="s">
        <v>2118</v>
      </c>
      <c r="G300" t="s">
        <v>1579</v>
      </c>
      <c r="H300" t="s">
        <v>1316</v>
      </c>
      <c r="I300" t="s">
        <v>28</v>
      </c>
      <c r="J300" t="s">
        <v>718</v>
      </c>
      <c r="K300" t="s">
        <v>2438</v>
      </c>
      <c r="L300" t="s">
        <v>1343</v>
      </c>
      <c r="M300" t="s">
        <v>1694</v>
      </c>
      <c r="N300" t="s">
        <v>6006</v>
      </c>
      <c r="O300" t="s">
        <v>6007</v>
      </c>
      <c r="P300" t="s">
        <v>25</v>
      </c>
      <c r="Q300" t="s">
        <v>1577</v>
      </c>
      <c r="R300" t="s">
        <v>51</v>
      </c>
      <c r="S300" t="s">
        <v>1693</v>
      </c>
      <c r="T300" t="s">
        <v>4987</v>
      </c>
      <c r="U300" t="s">
        <v>4988</v>
      </c>
    </row>
    <row r="301" spans="1:21" x14ac:dyDescent="0.25">
      <c r="A301" t="s">
        <v>695</v>
      </c>
      <c r="B301" t="s">
        <v>696</v>
      </c>
      <c r="C301" t="s">
        <v>1012</v>
      </c>
      <c r="D301" t="s">
        <v>4607</v>
      </c>
      <c r="E301" t="s">
        <v>2174</v>
      </c>
      <c r="F301" t="s">
        <v>2118</v>
      </c>
      <c r="G301" t="s">
        <v>1579</v>
      </c>
      <c r="H301" t="s">
        <v>1363</v>
      </c>
      <c r="I301" t="s">
        <v>128</v>
      </c>
      <c r="J301" t="s">
        <v>3822</v>
      </c>
      <c r="K301" t="s">
        <v>1655</v>
      </c>
      <c r="L301" t="s">
        <v>1060</v>
      </c>
      <c r="M301" t="s">
        <v>1694</v>
      </c>
      <c r="N301" t="s">
        <v>6008</v>
      </c>
      <c r="O301" t="s">
        <v>6009</v>
      </c>
      <c r="P301" t="s">
        <v>19</v>
      </c>
      <c r="Q301" t="s">
        <v>1608</v>
      </c>
      <c r="R301" t="s">
        <v>51</v>
      </c>
      <c r="S301" t="s">
        <v>1693</v>
      </c>
      <c r="T301" t="s">
        <v>3205</v>
      </c>
      <c r="U301" t="s">
        <v>697</v>
      </c>
    </row>
    <row r="302" spans="1:21" x14ac:dyDescent="0.25">
      <c r="A302" t="s">
        <v>2835</v>
      </c>
      <c r="B302" t="s">
        <v>2836</v>
      </c>
      <c r="C302" t="s">
        <v>1106</v>
      </c>
      <c r="D302" t="s">
        <v>1067</v>
      </c>
      <c r="E302" t="s">
        <v>2153</v>
      </c>
      <c r="F302" t="s">
        <v>200</v>
      </c>
      <c r="G302" t="s">
        <v>1368</v>
      </c>
      <c r="H302" t="s">
        <v>1316</v>
      </c>
      <c r="I302" t="s">
        <v>28</v>
      </c>
      <c r="J302" t="s">
        <v>718</v>
      </c>
      <c r="K302" t="s">
        <v>1112</v>
      </c>
      <c r="L302" t="s">
        <v>1072</v>
      </c>
      <c r="M302" t="s">
        <v>1694</v>
      </c>
      <c r="N302" t="s">
        <v>6010</v>
      </c>
      <c r="O302" t="s">
        <v>6011</v>
      </c>
      <c r="P302" t="s">
        <v>19</v>
      </c>
      <c r="Q302" t="s">
        <v>1334</v>
      </c>
      <c r="R302" t="s">
        <v>51</v>
      </c>
      <c r="S302" t="s">
        <v>1695</v>
      </c>
      <c r="T302" t="s">
        <v>2837</v>
      </c>
      <c r="U302" t="s">
        <v>2838</v>
      </c>
    </row>
    <row r="303" spans="1:21" x14ac:dyDescent="0.25">
      <c r="A303" t="s">
        <v>1136</v>
      </c>
      <c r="B303" t="s">
        <v>1137</v>
      </c>
      <c r="C303" t="s">
        <v>1062</v>
      </c>
      <c r="D303" t="s">
        <v>1696</v>
      </c>
      <c r="E303" t="s">
        <v>125</v>
      </c>
      <c r="F303" t="s">
        <v>2118</v>
      </c>
      <c r="G303" t="s">
        <v>1317</v>
      </c>
      <c r="H303" t="s">
        <v>1316</v>
      </c>
      <c r="I303" t="s">
        <v>17</v>
      </c>
      <c r="J303" t="s">
        <v>715</v>
      </c>
      <c r="K303" t="s">
        <v>1112</v>
      </c>
      <c r="L303" t="s">
        <v>807</v>
      </c>
      <c r="M303" t="s">
        <v>1690</v>
      </c>
      <c r="N303" t="s">
        <v>6012</v>
      </c>
      <c r="O303" t="s">
        <v>6013</v>
      </c>
      <c r="P303" t="s">
        <v>19</v>
      </c>
      <c r="Q303" t="s">
        <v>1364</v>
      </c>
      <c r="R303" t="s">
        <v>51</v>
      </c>
      <c r="S303" t="s">
        <v>1691</v>
      </c>
      <c r="T303" t="s">
        <v>4452</v>
      </c>
      <c r="U303" t="s">
        <v>1138</v>
      </c>
    </row>
    <row r="304" spans="1:21" x14ac:dyDescent="0.25">
      <c r="A304" t="s">
        <v>832</v>
      </c>
      <c r="B304" t="s">
        <v>833</v>
      </c>
      <c r="C304" t="s">
        <v>33</v>
      </c>
      <c r="D304" t="s">
        <v>3225</v>
      </c>
      <c r="E304" t="s">
        <v>1322</v>
      </c>
      <c r="F304" t="s">
        <v>2118</v>
      </c>
      <c r="G304" t="s">
        <v>28</v>
      </c>
      <c r="H304" t="s">
        <v>1316</v>
      </c>
      <c r="I304" t="s">
        <v>20</v>
      </c>
      <c r="J304" t="s">
        <v>711</v>
      </c>
      <c r="K304" t="s">
        <v>1560</v>
      </c>
      <c r="L304" t="s">
        <v>1729</v>
      </c>
      <c r="M304" t="s">
        <v>1690</v>
      </c>
      <c r="N304" t="s">
        <v>6014</v>
      </c>
      <c r="O304" t="s">
        <v>6015</v>
      </c>
      <c r="P304" t="s">
        <v>19</v>
      </c>
      <c r="Q304" t="s">
        <v>1364</v>
      </c>
      <c r="R304" t="s">
        <v>30</v>
      </c>
      <c r="S304" t="s">
        <v>1691</v>
      </c>
      <c r="T304" t="s">
        <v>6016</v>
      </c>
      <c r="U304" t="s">
        <v>834</v>
      </c>
    </row>
    <row r="305" spans="1:21" x14ac:dyDescent="0.25">
      <c r="A305" t="s">
        <v>929</v>
      </c>
      <c r="B305" t="s">
        <v>929</v>
      </c>
      <c r="C305" t="s">
        <v>1012</v>
      </c>
      <c r="D305" t="s">
        <v>6017</v>
      </c>
      <c r="E305" t="s">
        <v>2766</v>
      </c>
      <c r="F305" t="s">
        <v>3070</v>
      </c>
      <c r="G305" t="s">
        <v>1579</v>
      </c>
      <c r="H305" t="s">
        <v>1363</v>
      </c>
      <c r="I305" t="s">
        <v>20</v>
      </c>
      <c r="J305" t="s">
        <v>709</v>
      </c>
      <c r="K305" t="s">
        <v>2859</v>
      </c>
      <c r="L305" t="s">
        <v>1318</v>
      </c>
      <c r="M305" t="s">
        <v>1692</v>
      </c>
      <c r="N305" t="s">
        <v>6018</v>
      </c>
      <c r="O305" t="s">
        <v>6019</v>
      </c>
      <c r="P305" t="s">
        <v>19</v>
      </c>
      <c r="Q305" t="s">
        <v>1364</v>
      </c>
      <c r="R305" t="s">
        <v>34</v>
      </c>
      <c r="S305" t="s">
        <v>1691</v>
      </c>
      <c r="T305" t="s">
        <v>4055</v>
      </c>
      <c r="U305" t="s">
        <v>930</v>
      </c>
    </row>
    <row r="306" spans="1:21" x14ac:dyDescent="0.25">
      <c r="A306" t="s">
        <v>1020</v>
      </c>
      <c r="B306" t="s">
        <v>1021</v>
      </c>
      <c r="C306" t="s">
        <v>1012</v>
      </c>
      <c r="D306" t="s">
        <v>1606</v>
      </c>
      <c r="E306" t="s">
        <v>2072</v>
      </c>
      <c r="F306" t="s">
        <v>2118</v>
      </c>
      <c r="G306" t="s">
        <v>1579</v>
      </c>
      <c r="H306" t="s">
        <v>1316</v>
      </c>
      <c r="I306" t="s">
        <v>20</v>
      </c>
      <c r="J306" t="s">
        <v>716</v>
      </c>
      <c r="K306" t="s">
        <v>1785</v>
      </c>
      <c r="L306" t="s">
        <v>807</v>
      </c>
      <c r="M306" t="s">
        <v>1694</v>
      </c>
      <c r="N306" t="s">
        <v>6020</v>
      </c>
      <c r="O306" t="s">
        <v>1016</v>
      </c>
      <c r="P306" t="s">
        <v>19</v>
      </c>
      <c r="Q306" t="s">
        <v>1364</v>
      </c>
      <c r="R306" t="s">
        <v>51</v>
      </c>
      <c r="S306" t="s">
        <v>1693</v>
      </c>
      <c r="T306" t="s">
        <v>4446</v>
      </c>
      <c r="U306" t="s">
        <v>1022</v>
      </c>
    </row>
    <row r="307" spans="1:21" x14ac:dyDescent="0.25">
      <c r="A307" t="s">
        <v>549</v>
      </c>
      <c r="B307" t="s">
        <v>550</v>
      </c>
      <c r="C307" t="s">
        <v>1070</v>
      </c>
      <c r="D307" t="s">
        <v>2564</v>
      </c>
      <c r="E307" t="s">
        <v>125</v>
      </c>
      <c r="F307" t="s">
        <v>2118</v>
      </c>
      <c r="G307" t="s">
        <v>1317</v>
      </c>
      <c r="H307" t="s">
        <v>1315</v>
      </c>
      <c r="I307" t="s">
        <v>17</v>
      </c>
      <c r="J307" t="s">
        <v>40</v>
      </c>
      <c r="K307" t="s">
        <v>1112</v>
      </c>
      <c r="L307" t="s">
        <v>1320</v>
      </c>
      <c r="M307" t="s">
        <v>1694</v>
      </c>
      <c r="N307" t="s">
        <v>4990</v>
      </c>
      <c r="O307" t="s">
        <v>6021</v>
      </c>
      <c r="P307" t="s">
        <v>1104</v>
      </c>
      <c r="Q307" t="s">
        <v>1059</v>
      </c>
      <c r="R307" t="s">
        <v>18</v>
      </c>
      <c r="S307" t="s">
        <v>1693</v>
      </c>
      <c r="T307" t="s">
        <v>6022</v>
      </c>
      <c r="U307" t="s">
        <v>551</v>
      </c>
    </row>
    <row r="308" spans="1:21" x14ac:dyDescent="0.25">
      <c r="A308" t="s">
        <v>1969</v>
      </c>
      <c r="B308" t="s">
        <v>1970</v>
      </c>
      <c r="C308" t="s">
        <v>1106</v>
      </c>
      <c r="D308" t="s">
        <v>1578</v>
      </c>
      <c r="E308" t="s">
        <v>125</v>
      </c>
      <c r="F308" t="s">
        <v>2118</v>
      </c>
      <c r="G308" t="s">
        <v>1579</v>
      </c>
      <c r="H308" t="s">
        <v>1315</v>
      </c>
      <c r="I308" t="s">
        <v>20</v>
      </c>
      <c r="J308" t="s">
        <v>717</v>
      </c>
      <c r="K308" t="s">
        <v>1321</v>
      </c>
      <c r="L308" t="s">
        <v>807</v>
      </c>
      <c r="M308" t="s">
        <v>1694</v>
      </c>
      <c r="N308" t="s">
        <v>6023</v>
      </c>
      <c r="O308" t="s">
        <v>6024</v>
      </c>
      <c r="P308" t="s">
        <v>25</v>
      </c>
      <c r="Q308" t="s">
        <v>1059</v>
      </c>
      <c r="R308" t="s">
        <v>34</v>
      </c>
      <c r="S308" t="s">
        <v>1693</v>
      </c>
      <c r="T308" t="s">
        <v>3057</v>
      </c>
      <c r="U308" t="s">
        <v>1971</v>
      </c>
    </row>
    <row r="309" spans="1:21" x14ac:dyDescent="0.25">
      <c r="A309" t="s">
        <v>692</v>
      </c>
      <c r="B309" t="s">
        <v>693</v>
      </c>
      <c r="C309" t="s">
        <v>96</v>
      </c>
      <c r="D309" t="s">
        <v>1571</v>
      </c>
      <c r="E309" t="s">
        <v>1322</v>
      </c>
      <c r="F309" t="s">
        <v>200</v>
      </c>
      <c r="G309" t="s">
        <v>1579</v>
      </c>
      <c r="H309" t="s">
        <v>1323</v>
      </c>
      <c r="I309" t="s">
        <v>28</v>
      </c>
      <c r="J309" t="s">
        <v>747</v>
      </c>
      <c r="K309" t="s">
        <v>1755</v>
      </c>
      <c r="L309" t="s">
        <v>1060</v>
      </c>
      <c r="M309" t="s">
        <v>1694</v>
      </c>
      <c r="N309" t="s">
        <v>6025</v>
      </c>
      <c r="O309" t="s">
        <v>6026</v>
      </c>
      <c r="P309" t="s">
        <v>19</v>
      </c>
      <c r="Q309" t="s">
        <v>1608</v>
      </c>
      <c r="R309" t="s">
        <v>34</v>
      </c>
      <c r="S309" t="s">
        <v>1693</v>
      </c>
      <c r="T309" t="s">
        <v>2793</v>
      </c>
      <c r="U309" t="s">
        <v>694</v>
      </c>
    </row>
    <row r="310" spans="1:21" x14ac:dyDescent="0.25">
      <c r="A310" t="s">
        <v>1355</v>
      </c>
      <c r="B310" t="s">
        <v>1356</v>
      </c>
      <c r="C310" t="s">
        <v>1012</v>
      </c>
      <c r="D310" t="s">
        <v>3133</v>
      </c>
      <c r="E310" t="s">
        <v>1322</v>
      </c>
      <c r="F310" t="s">
        <v>2118</v>
      </c>
      <c r="G310" t="s">
        <v>1579</v>
      </c>
      <c r="H310" t="s">
        <v>1769</v>
      </c>
      <c r="I310" t="s">
        <v>17</v>
      </c>
      <c r="J310" t="s">
        <v>717</v>
      </c>
      <c r="K310" t="s">
        <v>2832</v>
      </c>
      <c r="L310" t="s">
        <v>800</v>
      </c>
      <c r="M310" t="s">
        <v>1690</v>
      </c>
      <c r="N310" t="s">
        <v>6025</v>
      </c>
      <c r="O310" t="s">
        <v>5663</v>
      </c>
      <c r="P310" t="s">
        <v>19</v>
      </c>
      <c r="Q310" t="s">
        <v>1364</v>
      </c>
      <c r="R310" t="s">
        <v>62</v>
      </c>
      <c r="S310" t="s">
        <v>1691</v>
      </c>
      <c r="T310" t="s">
        <v>3229</v>
      </c>
      <c r="U310" t="s">
        <v>1357</v>
      </c>
    </row>
    <row r="311" spans="1:21" x14ac:dyDescent="0.25">
      <c r="A311" t="s">
        <v>1975</v>
      </c>
      <c r="B311" t="s">
        <v>1976</v>
      </c>
      <c r="C311" t="s">
        <v>33</v>
      </c>
      <c r="D311" t="s">
        <v>76</v>
      </c>
      <c r="E311" t="s">
        <v>1322</v>
      </c>
      <c r="F311" t="s">
        <v>2118</v>
      </c>
      <c r="G311" t="s">
        <v>577</v>
      </c>
      <c r="H311" t="s">
        <v>1316</v>
      </c>
      <c r="I311" t="s">
        <v>17</v>
      </c>
      <c r="J311" t="s">
        <v>712</v>
      </c>
      <c r="K311" t="s">
        <v>1372</v>
      </c>
      <c r="L311" t="s">
        <v>1068</v>
      </c>
      <c r="M311" t="s">
        <v>1692</v>
      </c>
      <c r="N311" t="s">
        <v>6025</v>
      </c>
      <c r="O311" t="s">
        <v>4620</v>
      </c>
      <c r="P311" t="s">
        <v>1104</v>
      </c>
      <c r="Q311" t="s">
        <v>1079</v>
      </c>
      <c r="R311" t="s">
        <v>37</v>
      </c>
      <c r="S311" t="s">
        <v>1691</v>
      </c>
      <c r="T311" t="s">
        <v>6027</v>
      </c>
      <c r="U311" t="s">
        <v>1977</v>
      </c>
    </row>
    <row r="312" spans="1:21" x14ac:dyDescent="0.25">
      <c r="A312" t="s">
        <v>2474</v>
      </c>
      <c r="B312" t="s">
        <v>2475</v>
      </c>
      <c r="C312" t="s">
        <v>1062</v>
      </c>
      <c r="D312" t="s">
        <v>4432</v>
      </c>
      <c r="E312" t="s">
        <v>2015</v>
      </c>
      <c r="F312" t="s">
        <v>2118</v>
      </c>
      <c r="G312" t="s">
        <v>1579</v>
      </c>
      <c r="H312" t="s">
        <v>1316</v>
      </c>
      <c r="I312" t="s">
        <v>28</v>
      </c>
      <c r="J312" t="s">
        <v>716</v>
      </c>
      <c r="K312" t="s">
        <v>1319</v>
      </c>
      <c r="L312" t="s">
        <v>801</v>
      </c>
      <c r="M312" t="s">
        <v>1692</v>
      </c>
      <c r="N312" t="s">
        <v>6028</v>
      </c>
      <c r="O312" t="s">
        <v>4515</v>
      </c>
      <c r="P312" t="s">
        <v>19</v>
      </c>
      <c r="Q312" t="s">
        <v>1364</v>
      </c>
      <c r="R312" t="s">
        <v>34</v>
      </c>
      <c r="S312" t="s">
        <v>1691</v>
      </c>
      <c r="T312" t="s">
        <v>4305</v>
      </c>
      <c r="U312" t="s">
        <v>2476</v>
      </c>
    </row>
    <row r="313" spans="1:21" x14ac:dyDescent="0.25">
      <c r="A313" t="s">
        <v>475</v>
      </c>
      <c r="B313" t="s">
        <v>476</v>
      </c>
      <c r="C313" t="s">
        <v>1106</v>
      </c>
      <c r="D313" t="s">
        <v>3903</v>
      </c>
      <c r="E313" t="s">
        <v>6029</v>
      </c>
      <c r="F313" t="s">
        <v>3070</v>
      </c>
      <c r="G313" t="s">
        <v>1579</v>
      </c>
      <c r="H313" t="s">
        <v>3200</v>
      </c>
      <c r="I313" t="s">
        <v>28</v>
      </c>
      <c r="J313" t="s">
        <v>710</v>
      </c>
      <c r="K313" t="s">
        <v>4560</v>
      </c>
      <c r="L313" t="s">
        <v>1320</v>
      </c>
      <c r="M313" t="s">
        <v>1690</v>
      </c>
      <c r="N313" t="s">
        <v>4992</v>
      </c>
      <c r="O313" t="s">
        <v>6030</v>
      </c>
      <c r="P313" t="s">
        <v>19</v>
      </c>
      <c r="Q313" t="s">
        <v>1364</v>
      </c>
      <c r="R313" t="s">
        <v>60</v>
      </c>
      <c r="S313" t="s">
        <v>1691</v>
      </c>
      <c r="T313" t="s">
        <v>3201</v>
      </c>
      <c r="U313" t="s">
        <v>477</v>
      </c>
    </row>
    <row r="314" spans="1:21" x14ac:dyDescent="0.25">
      <c r="A314" t="s">
        <v>1478</v>
      </c>
      <c r="B314" t="s">
        <v>1229</v>
      </c>
      <c r="C314" t="s">
        <v>1374</v>
      </c>
      <c r="D314" t="s">
        <v>199</v>
      </c>
      <c r="E314" t="s">
        <v>2072</v>
      </c>
      <c r="F314" t="s">
        <v>243</v>
      </c>
      <c r="G314" t="s">
        <v>1579</v>
      </c>
      <c r="H314" t="s">
        <v>1316</v>
      </c>
      <c r="I314" t="s">
        <v>1100</v>
      </c>
      <c r="J314" t="s">
        <v>40</v>
      </c>
      <c r="K314" t="s">
        <v>805</v>
      </c>
      <c r="L314" t="s">
        <v>1068</v>
      </c>
      <c r="M314" t="s">
        <v>1694</v>
      </c>
      <c r="N314" t="s">
        <v>6031</v>
      </c>
      <c r="O314" t="s">
        <v>6032</v>
      </c>
      <c r="P314" t="s">
        <v>25</v>
      </c>
      <c r="Q314" t="s">
        <v>1577</v>
      </c>
      <c r="R314" t="s">
        <v>30</v>
      </c>
      <c r="S314" t="s">
        <v>1693</v>
      </c>
      <c r="T314" t="s">
        <v>6033</v>
      </c>
      <c r="U314" t="s">
        <v>1479</v>
      </c>
    </row>
    <row r="315" spans="1:21" x14ac:dyDescent="0.25">
      <c r="A315" t="s">
        <v>1928</v>
      </c>
      <c r="B315" t="s">
        <v>1929</v>
      </c>
      <c r="C315" t="s">
        <v>2507</v>
      </c>
      <c r="D315" t="s">
        <v>3132</v>
      </c>
      <c r="E315" t="s">
        <v>125</v>
      </c>
      <c r="F315" t="s">
        <v>200</v>
      </c>
      <c r="G315" t="s">
        <v>1579</v>
      </c>
      <c r="H315" t="s">
        <v>1315</v>
      </c>
      <c r="I315" t="s">
        <v>20</v>
      </c>
      <c r="J315" t="s">
        <v>40</v>
      </c>
      <c r="K315" t="s">
        <v>1319</v>
      </c>
      <c r="L315" t="s">
        <v>807</v>
      </c>
      <c r="M315" t="s">
        <v>1694</v>
      </c>
      <c r="N315" t="s">
        <v>6034</v>
      </c>
      <c r="O315" t="s">
        <v>6035</v>
      </c>
      <c r="P315" t="s">
        <v>25</v>
      </c>
      <c r="Q315" t="s">
        <v>1079</v>
      </c>
      <c r="R315" t="s">
        <v>18</v>
      </c>
      <c r="S315" t="s">
        <v>1693</v>
      </c>
      <c r="T315" t="s">
        <v>6036</v>
      </c>
      <c r="U315" t="s">
        <v>1930</v>
      </c>
    </row>
    <row r="316" spans="1:21" x14ac:dyDescent="0.25">
      <c r="A316" t="s">
        <v>370</v>
      </c>
      <c r="B316" t="s">
        <v>371</v>
      </c>
      <c r="C316" t="s">
        <v>1085</v>
      </c>
      <c r="D316" t="s">
        <v>3221</v>
      </c>
      <c r="E316" t="s">
        <v>2174</v>
      </c>
      <c r="F316" t="s">
        <v>2118</v>
      </c>
      <c r="G316" t="s">
        <v>1579</v>
      </c>
      <c r="H316" t="s">
        <v>1363</v>
      </c>
      <c r="I316" t="s">
        <v>28</v>
      </c>
      <c r="J316" t="s">
        <v>752</v>
      </c>
      <c r="K316" t="s">
        <v>2073</v>
      </c>
      <c r="L316" t="s">
        <v>1343</v>
      </c>
      <c r="M316" t="s">
        <v>1690</v>
      </c>
      <c r="N316" t="s">
        <v>6034</v>
      </c>
      <c r="O316" t="s">
        <v>6037</v>
      </c>
      <c r="P316" t="s">
        <v>19</v>
      </c>
      <c r="Q316" t="s">
        <v>1364</v>
      </c>
      <c r="R316" t="s">
        <v>51</v>
      </c>
      <c r="S316" t="s">
        <v>1691</v>
      </c>
      <c r="T316" t="s">
        <v>3503</v>
      </c>
      <c r="U316" t="s">
        <v>372</v>
      </c>
    </row>
    <row r="317" spans="1:21" x14ac:dyDescent="0.25">
      <c r="A317" t="s">
        <v>2032</v>
      </c>
      <c r="B317" t="s">
        <v>2033</v>
      </c>
      <c r="C317" t="s">
        <v>1012</v>
      </c>
      <c r="D317" t="s">
        <v>1346</v>
      </c>
      <c r="E317" t="s">
        <v>125</v>
      </c>
      <c r="F317" t="s">
        <v>2118</v>
      </c>
      <c r="G317" t="s">
        <v>1579</v>
      </c>
      <c r="H317" t="s">
        <v>1315</v>
      </c>
      <c r="I317" t="s">
        <v>17</v>
      </c>
      <c r="J317" t="s">
        <v>40</v>
      </c>
      <c r="K317" t="s">
        <v>1319</v>
      </c>
      <c r="L317" t="s">
        <v>1318</v>
      </c>
      <c r="M317" t="s">
        <v>1694</v>
      </c>
      <c r="N317" t="s">
        <v>6038</v>
      </c>
      <c r="O317" t="s">
        <v>6039</v>
      </c>
      <c r="P317" t="s">
        <v>1104</v>
      </c>
      <c r="Q317" t="s">
        <v>1608</v>
      </c>
      <c r="R317" t="s">
        <v>46</v>
      </c>
      <c r="S317" t="s">
        <v>1693</v>
      </c>
      <c r="T317" t="s">
        <v>2980</v>
      </c>
      <c r="U317" t="s">
        <v>2034</v>
      </c>
    </row>
    <row r="318" spans="1:21" x14ac:dyDescent="0.25">
      <c r="A318" t="s">
        <v>1148</v>
      </c>
      <c r="B318" t="s">
        <v>1149</v>
      </c>
      <c r="C318" t="s">
        <v>1070</v>
      </c>
      <c r="D318" t="s">
        <v>2152</v>
      </c>
      <c r="E318" t="s">
        <v>125</v>
      </c>
      <c r="F318" t="s">
        <v>2118</v>
      </c>
      <c r="G318" t="s">
        <v>1317</v>
      </c>
      <c r="H318" t="s">
        <v>1769</v>
      </c>
      <c r="I318" t="s">
        <v>28</v>
      </c>
      <c r="J318" t="s">
        <v>40</v>
      </c>
      <c r="K318" t="s">
        <v>1728</v>
      </c>
      <c r="L318" t="s">
        <v>1333</v>
      </c>
      <c r="M318" t="s">
        <v>1694</v>
      </c>
      <c r="N318" t="s">
        <v>4993</v>
      </c>
      <c r="O318" t="s">
        <v>6040</v>
      </c>
      <c r="P318" t="s">
        <v>25</v>
      </c>
      <c r="Q318" t="s">
        <v>1577</v>
      </c>
      <c r="R318" t="s">
        <v>37</v>
      </c>
      <c r="S318" t="s">
        <v>1693</v>
      </c>
      <c r="T318" t="s">
        <v>6041</v>
      </c>
      <c r="U318" t="s">
        <v>1150</v>
      </c>
    </row>
    <row r="319" spans="1:21" x14ac:dyDescent="0.25">
      <c r="A319" t="s">
        <v>463</v>
      </c>
      <c r="B319" t="s">
        <v>464</v>
      </c>
      <c r="C319" t="s">
        <v>96</v>
      </c>
      <c r="D319" t="s">
        <v>1768</v>
      </c>
      <c r="E319" t="s">
        <v>2192</v>
      </c>
      <c r="F319" t="s">
        <v>2118</v>
      </c>
      <c r="G319" t="s">
        <v>578</v>
      </c>
      <c r="H319" t="s">
        <v>1363</v>
      </c>
      <c r="I319" t="s">
        <v>20</v>
      </c>
      <c r="J319" t="s">
        <v>714</v>
      </c>
      <c r="K319" t="s">
        <v>2346</v>
      </c>
      <c r="L319" t="s">
        <v>2271</v>
      </c>
      <c r="M319" t="s">
        <v>1692</v>
      </c>
      <c r="N319" t="s">
        <v>6042</v>
      </c>
      <c r="P319" t="s">
        <v>19</v>
      </c>
      <c r="Q319" t="s">
        <v>1364</v>
      </c>
      <c r="R319" t="s">
        <v>34</v>
      </c>
      <c r="S319" t="s">
        <v>1695</v>
      </c>
      <c r="T319" t="s">
        <v>3491</v>
      </c>
      <c r="U319" t="s">
        <v>465</v>
      </c>
    </row>
    <row r="320" spans="1:21" x14ac:dyDescent="0.25">
      <c r="A320" t="s">
        <v>2890</v>
      </c>
      <c r="B320" t="s">
        <v>2891</v>
      </c>
      <c r="D320" t="s">
        <v>387</v>
      </c>
      <c r="E320" t="s">
        <v>125</v>
      </c>
      <c r="F320" t="s">
        <v>243</v>
      </c>
      <c r="G320" t="s">
        <v>1368</v>
      </c>
      <c r="H320" t="s">
        <v>126</v>
      </c>
      <c r="I320" t="s">
        <v>17</v>
      </c>
      <c r="J320" t="s">
        <v>40</v>
      </c>
      <c r="K320" t="s">
        <v>1064</v>
      </c>
      <c r="L320" t="s">
        <v>802</v>
      </c>
      <c r="M320" t="s">
        <v>1694</v>
      </c>
      <c r="N320" t="s">
        <v>6043</v>
      </c>
      <c r="O320" t="s">
        <v>6044</v>
      </c>
      <c r="P320" t="s">
        <v>25</v>
      </c>
      <c r="Q320" t="s">
        <v>1334</v>
      </c>
      <c r="R320" t="s">
        <v>51</v>
      </c>
      <c r="S320" t="s">
        <v>1695</v>
      </c>
      <c r="T320" t="s">
        <v>4310</v>
      </c>
      <c r="U320" t="s">
        <v>2892</v>
      </c>
    </row>
    <row r="321" spans="1:21" x14ac:dyDescent="0.25">
      <c r="A321" t="s">
        <v>236</v>
      </c>
      <c r="B321" t="s">
        <v>237</v>
      </c>
      <c r="C321" t="s">
        <v>1012</v>
      </c>
      <c r="D321" t="s">
        <v>2834</v>
      </c>
      <c r="E321" t="s">
        <v>3134</v>
      </c>
      <c r="F321" t="s">
        <v>2118</v>
      </c>
      <c r="G321" t="s">
        <v>1579</v>
      </c>
      <c r="H321" t="s">
        <v>1363</v>
      </c>
      <c r="I321" t="s">
        <v>1100</v>
      </c>
      <c r="J321" t="s">
        <v>712</v>
      </c>
      <c r="K321" t="s">
        <v>1959</v>
      </c>
      <c r="L321" t="s">
        <v>1068</v>
      </c>
      <c r="M321" t="s">
        <v>1692</v>
      </c>
      <c r="N321" t="s">
        <v>6045</v>
      </c>
      <c r="P321" t="s">
        <v>19</v>
      </c>
      <c r="Q321" t="s">
        <v>1364</v>
      </c>
      <c r="R321" t="s">
        <v>71</v>
      </c>
      <c r="S321" t="s">
        <v>1691</v>
      </c>
      <c r="T321" t="s">
        <v>4998</v>
      </c>
      <c r="U321" t="s">
        <v>238</v>
      </c>
    </row>
    <row r="322" spans="1:21" x14ac:dyDescent="0.25">
      <c r="A322" t="s">
        <v>1047</v>
      </c>
      <c r="B322" t="s">
        <v>1048</v>
      </c>
      <c r="D322" t="s">
        <v>1111</v>
      </c>
      <c r="E322" t="s">
        <v>125</v>
      </c>
      <c r="F322" t="s">
        <v>2118</v>
      </c>
      <c r="G322" t="s">
        <v>576</v>
      </c>
      <c r="H322" t="s">
        <v>1315</v>
      </c>
      <c r="I322" t="s">
        <v>128</v>
      </c>
      <c r="J322" t="s">
        <v>40</v>
      </c>
      <c r="K322" t="s">
        <v>2073</v>
      </c>
      <c r="L322" t="s">
        <v>801</v>
      </c>
      <c r="M322" t="s">
        <v>1694</v>
      </c>
      <c r="N322" t="s">
        <v>6046</v>
      </c>
      <c r="O322" t="s">
        <v>4937</v>
      </c>
      <c r="Q322" t="s">
        <v>1059</v>
      </c>
      <c r="R322" t="s">
        <v>34</v>
      </c>
      <c r="S322" t="s">
        <v>1693</v>
      </c>
      <c r="T322" t="s">
        <v>6047</v>
      </c>
      <c r="U322" t="s">
        <v>1049</v>
      </c>
    </row>
    <row r="323" spans="1:21" x14ac:dyDescent="0.25">
      <c r="A323" t="s">
        <v>43</v>
      </c>
      <c r="B323" t="s">
        <v>44</v>
      </c>
      <c r="C323" t="s">
        <v>1012</v>
      </c>
      <c r="D323" t="s">
        <v>3917</v>
      </c>
      <c r="E323" t="s">
        <v>2261</v>
      </c>
      <c r="F323" t="s">
        <v>2118</v>
      </c>
      <c r="G323" t="s">
        <v>1579</v>
      </c>
      <c r="H323" t="s">
        <v>2101</v>
      </c>
      <c r="I323" t="s">
        <v>28</v>
      </c>
      <c r="J323" t="s">
        <v>712</v>
      </c>
      <c r="K323" t="s">
        <v>4995</v>
      </c>
      <c r="L323" t="s">
        <v>1072</v>
      </c>
      <c r="M323" t="s">
        <v>1694</v>
      </c>
      <c r="N323" t="s">
        <v>6048</v>
      </c>
      <c r="O323" t="s">
        <v>6049</v>
      </c>
      <c r="P323" t="s">
        <v>19</v>
      </c>
      <c r="Q323" t="s">
        <v>1364</v>
      </c>
      <c r="R323" t="s">
        <v>24</v>
      </c>
      <c r="S323" t="s">
        <v>1693</v>
      </c>
      <c r="T323" t="s">
        <v>4997</v>
      </c>
      <c r="U323" t="s">
        <v>45</v>
      </c>
    </row>
    <row r="324" spans="1:21" x14ac:dyDescent="0.25">
      <c r="A324" t="s">
        <v>1429</v>
      </c>
      <c r="B324" t="s">
        <v>1430</v>
      </c>
      <c r="C324" t="s">
        <v>1012</v>
      </c>
      <c r="D324" t="s">
        <v>6050</v>
      </c>
      <c r="E324" t="s">
        <v>2192</v>
      </c>
      <c r="F324" t="s">
        <v>2118</v>
      </c>
      <c r="G324" t="s">
        <v>1579</v>
      </c>
      <c r="H324" t="s">
        <v>1363</v>
      </c>
      <c r="I324" t="s">
        <v>28</v>
      </c>
      <c r="J324" t="s">
        <v>714</v>
      </c>
      <c r="K324" t="s">
        <v>2346</v>
      </c>
      <c r="L324" t="s">
        <v>1950</v>
      </c>
      <c r="M324" t="s">
        <v>1694</v>
      </c>
      <c r="N324" t="s">
        <v>6051</v>
      </c>
      <c r="O324" t="s">
        <v>6052</v>
      </c>
      <c r="Q324" t="s">
        <v>1364</v>
      </c>
      <c r="R324" t="s">
        <v>51</v>
      </c>
      <c r="S324" t="s">
        <v>1693</v>
      </c>
      <c r="T324" t="s">
        <v>3492</v>
      </c>
      <c r="U324" t="s">
        <v>1431</v>
      </c>
    </row>
    <row r="325" spans="1:21" x14ac:dyDescent="0.25">
      <c r="A325" t="s">
        <v>612</v>
      </c>
      <c r="B325" t="s">
        <v>613</v>
      </c>
      <c r="C325" t="s">
        <v>1106</v>
      </c>
      <c r="D325" t="s">
        <v>4994</v>
      </c>
      <c r="E325" t="s">
        <v>2015</v>
      </c>
      <c r="F325" t="s">
        <v>2118</v>
      </c>
      <c r="G325" t="s">
        <v>1368</v>
      </c>
      <c r="H325" t="s">
        <v>1316</v>
      </c>
      <c r="I325" t="s">
        <v>28</v>
      </c>
      <c r="J325" t="s">
        <v>40</v>
      </c>
      <c r="K325" t="s">
        <v>1609</v>
      </c>
      <c r="L325" t="s">
        <v>807</v>
      </c>
      <c r="M325" t="s">
        <v>1694</v>
      </c>
      <c r="N325" t="s">
        <v>6053</v>
      </c>
      <c r="O325" t="s">
        <v>5045</v>
      </c>
      <c r="P325" t="s">
        <v>19</v>
      </c>
      <c r="Q325" t="s">
        <v>1608</v>
      </c>
      <c r="R325" t="s">
        <v>60</v>
      </c>
      <c r="S325" t="s">
        <v>1693</v>
      </c>
      <c r="T325" t="s">
        <v>4448</v>
      </c>
      <c r="U325" t="s">
        <v>614</v>
      </c>
    </row>
    <row r="326" spans="1:21" x14ac:dyDescent="0.25">
      <c r="A326" t="s">
        <v>1155</v>
      </c>
      <c r="B326" t="s">
        <v>1156</v>
      </c>
      <c r="C326" t="s">
        <v>1012</v>
      </c>
      <c r="D326" t="s">
        <v>2501</v>
      </c>
      <c r="E326" t="s">
        <v>2015</v>
      </c>
      <c r="F326" t="s">
        <v>2118</v>
      </c>
      <c r="G326" t="s">
        <v>1579</v>
      </c>
      <c r="H326" t="s">
        <v>2101</v>
      </c>
      <c r="I326" t="s">
        <v>17</v>
      </c>
      <c r="J326" t="s">
        <v>753</v>
      </c>
      <c r="K326" t="s">
        <v>2438</v>
      </c>
      <c r="L326" t="s">
        <v>2393</v>
      </c>
      <c r="M326" t="s">
        <v>1694</v>
      </c>
      <c r="N326" t="s">
        <v>6054</v>
      </c>
      <c r="O326" t="s">
        <v>6055</v>
      </c>
      <c r="P326" t="s">
        <v>19</v>
      </c>
      <c r="Q326" t="s">
        <v>1608</v>
      </c>
      <c r="R326" t="s">
        <v>18</v>
      </c>
      <c r="S326" t="s">
        <v>1693</v>
      </c>
      <c r="T326" t="s">
        <v>2562</v>
      </c>
      <c r="U326" t="s">
        <v>1157</v>
      </c>
    </row>
    <row r="327" spans="1:21" x14ac:dyDescent="0.25">
      <c r="A327" t="s">
        <v>1330</v>
      </c>
      <c r="B327" t="s">
        <v>1331</v>
      </c>
      <c r="C327" t="s">
        <v>1012</v>
      </c>
      <c r="D327" t="s">
        <v>2299</v>
      </c>
      <c r="E327" t="s">
        <v>2192</v>
      </c>
      <c r="F327" t="s">
        <v>2118</v>
      </c>
      <c r="G327" t="s">
        <v>1579</v>
      </c>
      <c r="H327" t="s">
        <v>1769</v>
      </c>
      <c r="I327" t="s">
        <v>17</v>
      </c>
      <c r="J327" t="s">
        <v>3899</v>
      </c>
      <c r="K327" t="s">
        <v>2196</v>
      </c>
      <c r="L327" t="s">
        <v>2393</v>
      </c>
      <c r="M327" t="s">
        <v>1694</v>
      </c>
      <c r="N327" t="s">
        <v>6056</v>
      </c>
      <c r="O327" t="s">
        <v>6057</v>
      </c>
      <c r="P327" t="s">
        <v>19</v>
      </c>
      <c r="Q327" t="s">
        <v>1364</v>
      </c>
      <c r="R327" t="s">
        <v>51</v>
      </c>
      <c r="S327" t="s">
        <v>1693</v>
      </c>
      <c r="T327" t="s">
        <v>2976</v>
      </c>
      <c r="U327" t="s">
        <v>1332</v>
      </c>
    </row>
    <row r="328" spans="1:21" x14ac:dyDescent="0.25">
      <c r="A328" t="s">
        <v>2348</v>
      </c>
      <c r="B328" t="s">
        <v>2349</v>
      </c>
      <c r="C328" t="s">
        <v>1106</v>
      </c>
      <c r="D328" t="s">
        <v>2387</v>
      </c>
      <c r="E328" t="s">
        <v>2072</v>
      </c>
      <c r="F328" t="s">
        <v>200</v>
      </c>
      <c r="G328" t="s">
        <v>1579</v>
      </c>
      <c r="H328" t="s">
        <v>1316</v>
      </c>
      <c r="I328" t="s">
        <v>28</v>
      </c>
      <c r="J328" t="s">
        <v>715</v>
      </c>
      <c r="K328" t="s">
        <v>1653</v>
      </c>
      <c r="L328" t="s">
        <v>1122</v>
      </c>
      <c r="M328" t="s">
        <v>1694</v>
      </c>
      <c r="N328" t="s">
        <v>6058</v>
      </c>
      <c r="O328" t="s">
        <v>6059</v>
      </c>
      <c r="P328" t="s">
        <v>19</v>
      </c>
      <c r="Q328" t="s">
        <v>1577</v>
      </c>
      <c r="R328" t="s">
        <v>37</v>
      </c>
      <c r="S328" t="s">
        <v>1693</v>
      </c>
      <c r="T328" t="s">
        <v>3350</v>
      </c>
      <c r="U328" t="s">
        <v>2350</v>
      </c>
    </row>
    <row r="329" spans="1:21" x14ac:dyDescent="0.25">
      <c r="A329" t="s">
        <v>1207</v>
      </c>
      <c r="B329" t="s">
        <v>1208</v>
      </c>
      <c r="C329" t="s">
        <v>1374</v>
      </c>
      <c r="D329" t="s">
        <v>1095</v>
      </c>
      <c r="E329" t="s">
        <v>125</v>
      </c>
      <c r="F329" t="s">
        <v>243</v>
      </c>
      <c r="G329" t="s">
        <v>1579</v>
      </c>
      <c r="H329" t="s">
        <v>1315</v>
      </c>
      <c r="I329" t="s">
        <v>20</v>
      </c>
      <c r="J329" t="s">
        <v>753</v>
      </c>
      <c r="K329" t="s">
        <v>1372</v>
      </c>
      <c r="L329" t="s">
        <v>1333</v>
      </c>
      <c r="M329" t="s">
        <v>1692</v>
      </c>
      <c r="N329" t="s">
        <v>6060</v>
      </c>
      <c r="O329" t="s">
        <v>6061</v>
      </c>
      <c r="P329" t="s">
        <v>19</v>
      </c>
      <c r="Q329" t="s">
        <v>1061</v>
      </c>
      <c r="R329" t="s">
        <v>18</v>
      </c>
      <c r="S329" t="s">
        <v>1695</v>
      </c>
      <c r="T329" t="s">
        <v>4447</v>
      </c>
      <c r="U329" t="s">
        <v>1209</v>
      </c>
    </row>
    <row r="330" spans="1:21" x14ac:dyDescent="0.25">
      <c r="A330" t="s">
        <v>1669</v>
      </c>
      <c r="B330" t="s">
        <v>1670</v>
      </c>
      <c r="C330" t="s">
        <v>4601</v>
      </c>
      <c r="D330" t="s">
        <v>1116</v>
      </c>
      <c r="E330" t="s">
        <v>125</v>
      </c>
      <c r="F330" t="s">
        <v>243</v>
      </c>
      <c r="G330" t="s">
        <v>2960</v>
      </c>
      <c r="H330" t="s">
        <v>126</v>
      </c>
      <c r="I330" t="s">
        <v>1100</v>
      </c>
      <c r="J330" t="s">
        <v>714</v>
      </c>
      <c r="K330" t="s">
        <v>1083</v>
      </c>
      <c r="L330" t="s">
        <v>801</v>
      </c>
      <c r="M330" t="s">
        <v>1694</v>
      </c>
      <c r="N330" t="s">
        <v>6062</v>
      </c>
      <c r="O330" t="s">
        <v>6063</v>
      </c>
      <c r="P330" t="s">
        <v>19</v>
      </c>
      <c r="Q330" t="s">
        <v>1079</v>
      </c>
      <c r="R330" t="s">
        <v>24</v>
      </c>
      <c r="S330" t="s">
        <v>1695</v>
      </c>
      <c r="T330" t="s">
        <v>4581</v>
      </c>
      <c r="U330" t="s">
        <v>1671</v>
      </c>
    </row>
    <row r="331" spans="1:21" x14ac:dyDescent="0.25">
      <c r="A331" t="s">
        <v>5003</v>
      </c>
      <c r="B331" t="s">
        <v>5004</v>
      </c>
      <c r="C331" t="s">
        <v>1012</v>
      </c>
      <c r="D331" t="s">
        <v>1089</v>
      </c>
      <c r="E331" t="s">
        <v>1322</v>
      </c>
      <c r="F331" t="s">
        <v>2118</v>
      </c>
      <c r="G331" t="s">
        <v>1317</v>
      </c>
      <c r="H331" t="s">
        <v>1316</v>
      </c>
      <c r="I331" t="s">
        <v>17</v>
      </c>
      <c r="J331" t="s">
        <v>710</v>
      </c>
      <c r="K331" t="s">
        <v>1112</v>
      </c>
      <c r="L331" t="s">
        <v>1060</v>
      </c>
      <c r="M331" t="s">
        <v>1694</v>
      </c>
      <c r="N331" t="s">
        <v>6064</v>
      </c>
      <c r="O331" t="s">
        <v>6065</v>
      </c>
      <c r="P331" t="s">
        <v>19</v>
      </c>
      <c r="Q331" t="s">
        <v>1577</v>
      </c>
      <c r="R331" t="s">
        <v>37</v>
      </c>
      <c r="S331" t="s">
        <v>1693</v>
      </c>
      <c r="T331" t="s">
        <v>6066</v>
      </c>
      <c r="U331" t="s">
        <v>5005</v>
      </c>
    </row>
    <row r="332" spans="1:21" x14ac:dyDescent="0.25">
      <c r="A332" t="s">
        <v>2839</v>
      </c>
      <c r="B332" t="s">
        <v>2840</v>
      </c>
      <c r="D332" t="s">
        <v>210</v>
      </c>
      <c r="E332" t="s">
        <v>125</v>
      </c>
      <c r="F332" t="s">
        <v>243</v>
      </c>
      <c r="G332" t="s">
        <v>578</v>
      </c>
      <c r="H332" t="s">
        <v>126</v>
      </c>
      <c r="I332" t="s">
        <v>20</v>
      </c>
      <c r="J332" t="s">
        <v>3910</v>
      </c>
      <c r="K332" t="s">
        <v>1064</v>
      </c>
      <c r="L332" t="s">
        <v>802</v>
      </c>
      <c r="M332" t="s">
        <v>1692</v>
      </c>
      <c r="N332" t="s">
        <v>6067</v>
      </c>
      <c r="O332" t="s">
        <v>6068</v>
      </c>
      <c r="P332" t="s">
        <v>19</v>
      </c>
      <c r="Q332" t="s">
        <v>1059</v>
      </c>
      <c r="R332" t="s">
        <v>24</v>
      </c>
      <c r="S332" t="s">
        <v>1695</v>
      </c>
      <c r="T332" t="s">
        <v>4595</v>
      </c>
      <c r="U332" t="s">
        <v>2842</v>
      </c>
    </row>
    <row r="333" spans="1:21" x14ac:dyDescent="0.25">
      <c r="A333" t="s">
        <v>2776</v>
      </c>
      <c r="B333" t="s">
        <v>2777</v>
      </c>
      <c r="C333" t="s">
        <v>1062</v>
      </c>
      <c r="D333" t="s">
        <v>27</v>
      </c>
      <c r="E333" t="s">
        <v>125</v>
      </c>
      <c r="F333" t="s">
        <v>200</v>
      </c>
      <c r="G333" t="s">
        <v>1579</v>
      </c>
      <c r="H333" t="s">
        <v>1316</v>
      </c>
      <c r="I333" t="s">
        <v>20</v>
      </c>
      <c r="J333" t="s">
        <v>3206</v>
      </c>
      <c r="K333" t="s">
        <v>1358</v>
      </c>
      <c r="L333" t="s">
        <v>807</v>
      </c>
      <c r="M333" t="s">
        <v>1690</v>
      </c>
      <c r="N333" t="s">
        <v>6069</v>
      </c>
      <c r="O333" t="s">
        <v>6070</v>
      </c>
      <c r="P333" t="s">
        <v>1104</v>
      </c>
      <c r="Q333" t="s">
        <v>1061</v>
      </c>
      <c r="R333" t="s">
        <v>67</v>
      </c>
      <c r="S333" t="s">
        <v>1691</v>
      </c>
      <c r="T333" t="s">
        <v>6071</v>
      </c>
      <c r="U333" t="s">
        <v>2778</v>
      </c>
    </row>
    <row r="334" spans="1:21" x14ac:dyDescent="0.25">
      <c r="A334" t="s">
        <v>1573</v>
      </c>
      <c r="B334" t="s">
        <v>4600</v>
      </c>
      <c r="C334" t="s">
        <v>4601</v>
      </c>
      <c r="D334" t="s">
        <v>1116</v>
      </c>
      <c r="E334" t="s">
        <v>2015</v>
      </c>
      <c r="F334" t="s">
        <v>200</v>
      </c>
      <c r="G334" t="s">
        <v>577</v>
      </c>
      <c r="H334" t="s">
        <v>126</v>
      </c>
      <c r="I334" t="s">
        <v>1100</v>
      </c>
      <c r="J334" t="s">
        <v>40</v>
      </c>
      <c r="K334" t="s">
        <v>1362</v>
      </c>
      <c r="L334" t="s">
        <v>803</v>
      </c>
      <c r="M334" t="s">
        <v>1694</v>
      </c>
      <c r="N334" t="s">
        <v>6072</v>
      </c>
      <c r="O334" t="s">
        <v>4602</v>
      </c>
      <c r="P334" t="s">
        <v>1104</v>
      </c>
      <c r="Q334" t="s">
        <v>126</v>
      </c>
      <c r="R334" t="s">
        <v>18</v>
      </c>
      <c r="S334" t="s">
        <v>1691</v>
      </c>
      <c r="T334" t="s">
        <v>4603</v>
      </c>
      <c r="U334" t="s">
        <v>4604</v>
      </c>
    </row>
    <row r="335" spans="1:21" x14ac:dyDescent="0.25">
      <c r="A335" t="s">
        <v>1066</v>
      </c>
      <c r="B335" t="s">
        <v>4569</v>
      </c>
      <c r="C335" t="s">
        <v>1012</v>
      </c>
      <c r="D335" t="s">
        <v>4570</v>
      </c>
      <c r="E335" t="s">
        <v>4571</v>
      </c>
      <c r="F335" t="s">
        <v>3070</v>
      </c>
      <c r="G335" t="s">
        <v>1579</v>
      </c>
      <c r="H335" t="s">
        <v>1363</v>
      </c>
      <c r="I335" t="s">
        <v>28</v>
      </c>
      <c r="J335" t="s">
        <v>4578</v>
      </c>
      <c r="K335" t="s">
        <v>4572</v>
      </c>
      <c r="L335" t="s">
        <v>4573</v>
      </c>
      <c r="M335" t="s">
        <v>1694</v>
      </c>
      <c r="N335" t="s">
        <v>6073</v>
      </c>
      <c r="O335" t="s">
        <v>6074</v>
      </c>
      <c r="P335" t="s">
        <v>25</v>
      </c>
      <c r="Q335" t="s">
        <v>1364</v>
      </c>
      <c r="R335" t="s">
        <v>30</v>
      </c>
      <c r="S335" t="s">
        <v>1691</v>
      </c>
      <c r="T335" t="s">
        <v>4574</v>
      </c>
      <c r="U335" t="s">
        <v>4575</v>
      </c>
    </row>
    <row r="336" spans="1:21" x14ac:dyDescent="0.25">
      <c r="A336" t="s">
        <v>1404</v>
      </c>
      <c r="B336" t="s">
        <v>1405</v>
      </c>
      <c r="C336" t="s">
        <v>1012</v>
      </c>
      <c r="D336" t="s">
        <v>2016</v>
      </c>
      <c r="E336" t="s">
        <v>2015</v>
      </c>
      <c r="F336" t="s">
        <v>2118</v>
      </c>
      <c r="G336" t="s">
        <v>1579</v>
      </c>
      <c r="H336" t="s">
        <v>1323</v>
      </c>
      <c r="I336" t="s">
        <v>17</v>
      </c>
      <c r="J336" t="s">
        <v>717</v>
      </c>
      <c r="K336" t="s">
        <v>1319</v>
      </c>
      <c r="L336" t="s">
        <v>800</v>
      </c>
      <c r="M336" t="s">
        <v>1694</v>
      </c>
      <c r="N336" t="s">
        <v>6075</v>
      </c>
      <c r="O336" t="s">
        <v>5205</v>
      </c>
      <c r="P336" t="s">
        <v>19</v>
      </c>
      <c r="Q336" t="s">
        <v>1364</v>
      </c>
      <c r="R336" t="s">
        <v>34</v>
      </c>
      <c r="S336" t="s">
        <v>1693</v>
      </c>
      <c r="T336" t="s">
        <v>4304</v>
      </c>
      <c r="U336" t="s">
        <v>1406</v>
      </c>
    </row>
    <row r="337" spans="1:22" x14ac:dyDescent="0.25">
      <c r="A337" t="s">
        <v>2552</v>
      </c>
      <c r="B337" t="s">
        <v>2553</v>
      </c>
      <c r="C337" t="s">
        <v>3090</v>
      </c>
      <c r="D337" t="s">
        <v>257</v>
      </c>
      <c r="E337" t="s">
        <v>2072</v>
      </c>
      <c r="F337" t="s">
        <v>200</v>
      </c>
      <c r="G337" t="s">
        <v>1579</v>
      </c>
      <c r="H337" t="s">
        <v>1316</v>
      </c>
      <c r="I337" t="s">
        <v>17</v>
      </c>
      <c r="J337" t="s">
        <v>715</v>
      </c>
      <c r="K337" t="s">
        <v>1959</v>
      </c>
      <c r="L337" t="s">
        <v>1072</v>
      </c>
      <c r="M337" t="s">
        <v>1694</v>
      </c>
      <c r="N337" t="s">
        <v>6076</v>
      </c>
      <c r="O337" t="s">
        <v>6077</v>
      </c>
      <c r="P337" t="s">
        <v>1104</v>
      </c>
      <c r="Q337" t="s">
        <v>1079</v>
      </c>
      <c r="R337" t="s">
        <v>21</v>
      </c>
      <c r="S337" t="s">
        <v>1693</v>
      </c>
      <c r="T337" t="s">
        <v>5009</v>
      </c>
      <c r="U337" t="s">
        <v>2554</v>
      </c>
    </row>
    <row r="338" spans="1:22" x14ac:dyDescent="0.25">
      <c r="A338" t="s">
        <v>1492</v>
      </c>
      <c r="B338" t="s">
        <v>1493</v>
      </c>
      <c r="C338" t="s">
        <v>3805</v>
      </c>
      <c r="D338" t="s">
        <v>1328</v>
      </c>
      <c r="E338" t="s">
        <v>1322</v>
      </c>
      <c r="F338" t="s">
        <v>200</v>
      </c>
      <c r="G338" t="s">
        <v>1579</v>
      </c>
      <c r="H338" t="s">
        <v>1316</v>
      </c>
      <c r="I338" t="s">
        <v>28</v>
      </c>
      <c r="J338" t="s">
        <v>752</v>
      </c>
      <c r="K338" t="s">
        <v>1785</v>
      </c>
      <c r="L338" t="s">
        <v>1338</v>
      </c>
      <c r="M338" t="s">
        <v>1692</v>
      </c>
      <c r="N338" t="s">
        <v>6078</v>
      </c>
      <c r="O338" t="s">
        <v>6079</v>
      </c>
      <c r="Q338" t="s">
        <v>1577</v>
      </c>
      <c r="R338" t="s">
        <v>21</v>
      </c>
      <c r="S338" t="s">
        <v>1693</v>
      </c>
      <c r="T338" t="s">
        <v>6080</v>
      </c>
      <c r="U338" t="s">
        <v>1494</v>
      </c>
    </row>
    <row r="339" spans="1:22" x14ac:dyDescent="0.25">
      <c r="A339" t="s">
        <v>2491</v>
      </c>
      <c r="B339" t="s">
        <v>2492</v>
      </c>
      <c r="C339" t="s">
        <v>1070</v>
      </c>
      <c r="D339" t="s">
        <v>1571</v>
      </c>
      <c r="E339" t="s">
        <v>2015</v>
      </c>
      <c r="F339" t="s">
        <v>200</v>
      </c>
      <c r="G339" t="s">
        <v>1579</v>
      </c>
      <c r="H339" t="s">
        <v>1363</v>
      </c>
      <c r="I339" t="s">
        <v>17</v>
      </c>
      <c r="J339" t="s">
        <v>747</v>
      </c>
      <c r="K339" t="s">
        <v>1991</v>
      </c>
      <c r="L339" t="s">
        <v>1122</v>
      </c>
      <c r="M339" t="s">
        <v>1690</v>
      </c>
      <c r="N339" t="s">
        <v>6078</v>
      </c>
      <c r="O339" t="s">
        <v>6081</v>
      </c>
      <c r="P339" t="s">
        <v>1104</v>
      </c>
      <c r="Q339" t="s">
        <v>1608</v>
      </c>
      <c r="R339" t="s">
        <v>51</v>
      </c>
      <c r="S339" t="s">
        <v>1691</v>
      </c>
      <c r="T339" t="s">
        <v>4582</v>
      </c>
      <c r="U339" t="s">
        <v>2493</v>
      </c>
    </row>
    <row r="340" spans="1:22" x14ac:dyDescent="0.25">
      <c r="A340" t="s">
        <v>382</v>
      </c>
      <c r="B340" t="s">
        <v>383</v>
      </c>
      <c r="C340" t="s">
        <v>1106</v>
      </c>
      <c r="D340" t="s">
        <v>3225</v>
      </c>
      <c r="E340" t="s">
        <v>2766</v>
      </c>
      <c r="F340" t="s">
        <v>2118</v>
      </c>
      <c r="G340" t="s">
        <v>1579</v>
      </c>
      <c r="H340" t="s">
        <v>1769</v>
      </c>
      <c r="I340" t="s">
        <v>28</v>
      </c>
      <c r="J340" t="s">
        <v>409</v>
      </c>
      <c r="K340" t="s">
        <v>1770</v>
      </c>
      <c r="L340" t="s">
        <v>800</v>
      </c>
      <c r="M340" t="s">
        <v>1692</v>
      </c>
      <c r="N340" t="s">
        <v>5001</v>
      </c>
      <c r="O340" t="s">
        <v>4289</v>
      </c>
      <c r="P340" t="s">
        <v>19</v>
      </c>
      <c r="Q340" t="s">
        <v>1364</v>
      </c>
      <c r="R340" t="s">
        <v>51</v>
      </c>
      <c r="S340" t="s">
        <v>1695</v>
      </c>
      <c r="T340" t="s">
        <v>3497</v>
      </c>
      <c r="U340" t="s">
        <v>384</v>
      </c>
      <c r="V340" t="s">
        <v>1121</v>
      </c>
    </row>
    <row r="341" spans="1:22" x14ac:dyDescent="0.25">
      <c r="A341" t="s">
        <v>2171</v>
      </c>
      <c r="B341" t="s">
        <v>2172</v>
      </c>
      <c r="C341" t="s">
        <v>4601</v>
      </c>
      <c r="D341" t="s">
        <v>1571</v>
      </c>
      <c r="E341" t="s">
        <v>1322</v>
      </c>
      <c r="F341" t="s">
        <v>2118</v>
      </c>
      <c r="G341" t="s">
        <v>1579</v>
      </c>
      <c r="H341" t="s">
        <v>1323</v>
      </c>
      <c r="I341" t="s">
        <v>17</v>
      </c>
      <c r="J341" t="s">
        <v>716</v>
      </c>
      <c r="K341" t="s">
        <v>1728</v>
      </c>
      <c r="L341" t="s">
        <v>802</v>
      </c>
      <c r="M341" t="s">
        <v>1694</v>
      </c>
      <c r="N341" t="s">
        <v>5002</v>
      </c>
      <c r="O341" t="s">
        <v>3324</v>
      </c>
      <c r="P341" t="s">
        <v>1104</v>
      </c>
      <c r="Q341" t="s">
        <v>1364</v>
      </c>
      <c r="R341" t="s">
        <v>51</v>
      </c>
      <c r="S341" t="s">
        <v>1693</v>
      </c>
      <c r="T341" t="s">
        <v>4070</v>
      </c>
      <c r="U341" t="s">
        <v>2173</v>
      </c>
    </row>
    <row r="342" spans="1:22" x14ac:dyDescent="0.25">
      <c r="A342" t="s">
        <v>742</v>
      </c>
      <c r="B342" t="s">
        <v>743</v>
      </c>
      <c r="C342" t="s">
        <v>1070</v>
      </c>
      <c r="D342" t="s">
        <v>3099</v>
      </c>
      <c r="E342" t="s">
        <v>2015</v>
      </c>
      <c r="F342" t="s">
        <v>2118</v>
      </c>
      <c r="G342" t="s">
        <v>1579</v>
      </c>
      <c r="H342" t="s">
        <v>1316</v>
      </c>
      <c r="I342" t="s">
        <v>128</v>
      </c>
      <c r="J342" t="s">
        <v>40</v>
      </c>
      <c r="K342" t="s">
        <v>1127</v>
      </c>
      <c r="L342" t="s">
        <v>1754</v>
      </c>
      <c r="M342" t="s">
        <v>1694</v>
      </c>
      <c r="N342" t="s">
        <v>6082</v>
      </c>
      <c r="O342" t="s">
        <v>6083</v>
      </c>
      <c r="P342" t="s">
        <v>25</v>
      </c>
      <c r="Q342" t="s">
        <v>1608</v>
      </c>
      <c r="R342" t="s">
        <v>18</v>
      </c>
      <c r="S342" t="s">
        <v>1693</v>
      </c>
      <c r="T342" t="s">
        <v>3401</v>
      </c>
      <c r="U342" t="s">
        <v>744</v>
      </c>
    </row>
    <row r="343" spans="1:22" x14ac:dyDescent="0.25">
      <c r="A343" t="s">
        <v>165</v>
      </c>
      <c r="B343" t="s">
        <v>166</v>
      </c>
      <c r="C343" t="s">
        <v>1085</v>
      </c>
      <c r="D343" t="s">
        <v>2320</v>
      </c>
      <c r="E343" t="s">
        <v>125</v>
      </c>
      <c r="F343" t="s">
        <v>2118</v>
      </c>
      <c r="G343" t="s">
        <v>1579</v>
      </c>
      <c r="H343" t="s">
        <v>1316</v>
      </c>
      <c r="I343" t="s">
        <v>28</v>
      </c>
      <c r="J343" t="s">
        <v>3942</v>
      </c>
      <c r="K343" t="s">
        <v>1321</v>
      </c>
      <c r="L343" t="s">
        <v>1338</v>
      </c>
      <c r="M343" t="s">
        <v>1692</v>
      </c>
      <c r="N343" t="s">
        <v>6084</v>
      </c>
      <c r="O343" t="s">
        <v>6085</v>
      </c>
      <c r="P343" t="s">
        <v>19</v>
      </c>
      <c r="Q343" t="s">
        <v>1577</v>
      </c>
      <c r="R343" t="s">
        <v>46</v>
      </c>
      <c r="S343" t="s">
        <v>1691</v>
      </c>
      <c r="T343" t="s">
        <v>1345</v>
      </c>
      <c r="U343" t="s">
        <v>167</v>
      </c>
    </row>
    <row r="344" spans="1:22" x14ac:dyDescent="0.25">
      <c r="A344" t="s">
        <v>600</v>
      </c>
      <c r="B344" t="s">
        <v>601</v>
      </c>
      <c r="C344" t="s">
        <v>1062</v>
      </c>
      <c r="D344" t="s">
        <v>1328</v>
      </c>
      <c r="E344" t="s">
        <v>125</v>
      </c>
      <c r="F344" t="s">
        <v>2118</v>
      </c>
      <c r="G344" t="s">
        <v>1579</v>
      </c>
      <c r="H344" t="s">
        <v>1316</v>
      </c>
      <c r="I344" t="s">
        <v>17</v>
      </c>
      <c r="J344" t="s">
        <v>712</v>
      </c>
      <c r="K344" t="s">
        <v>1387</v>
      </c>
      <c r="L344" t="s">
        <v>801</v>
      </c>
      <c r="M344" t="s">
        <v>1694</v>
      </c>
      <c r="N344" t="s">
        <v>6086</v>
      </c>
      <c r="O344" t="s">
        <v>6087</v>
      </c>
      <c r="P344" t="s">
        <v>19</v>
      </c>
      <c r="Q344" t="s">
        <v>1364</v>
      </c>
      <c r="R344" t="s">
        <v>60</v>
      </c>
      <c r="S344" t="s">
        <v>1693</v>
      </c>
      <c r="T344" t="s">
        <v>5006</v>
      </c>
      <c r="U344" t="s">
        <v>602</v>
      </c>
    </row>
    <row r="345" spans="1:22" x14ac:dyDescent="0.25">
      <c r="A345" t="s">
        <v>3354</v>
      </c>
      <c r="B345" t="s">
        <v>3355</v>
      </c>
      <c r="C345" t="s">
        <v>2507</v>
      </c>
      <c r="D345" t="s">
        <v>228</v>
      </c>
      <c r="E345" t="s">
        <v>125</v>
      </c>
      <c r="F345" t="s">
        <v>200</v>
      </c>
      <c r="G345" t="s">
        <v>1368</v>
      </c>
      <c r="H345" t="s">
        <v>1315</v>
      </c>
      <c r="I345" t="s">
        <v>28</v>
      </c>
      <c r="J345" t="s">
        <v>745</v>
      </c>
      <c r="K345" t="s">
        <v>804</v>
      </c>
      <c r="L345" t="s">
        <v>807</v>
      </c>
      <c r="M345" t="s">
        <v>1694</v>
      </c>
      <c r="N345" t="s">
        <v>6088</v>
      </c>
      <c r="O345" t="s">
        <v>6089</v>
      </c>
      <c r="P345" t="s">
        <v>25</v>
      </c>
      <c r="Q345" t="s">
        <v>1079</v>
      </c>
      <c r="R345" t="s">
        <v>46</v>
      </c>
      <c r="S345" t="s">
        <v>1695</v>
      </c>
      <c r="T345" t="s">
        <v>6090</v>
      </c>
      <c r="U345" t="s">
        <v>3356</v>
      </c>
    </row>
    <row r="346" spans="1:22" x14ac:dyDescent="0.25">
      <c r="A346" t="s">
        <v>4588</v>
      </c>
      <c r="B346" t="s">
        <v>4589</v>
      </c>
      <c r="C346" t="s">
        <v>2263</v>
      </c>
      <c r="D346" t="s">
        <v>1116</v>
      </c>
      <c r="E346" t="s">
        <v>125</v>
      </c>
      <c r="F346" t="s">
        <v>200</v>
      </c>
      <c r="G346" t="s">
        <v>1579</v>
      </c>
      <c r="H346" t="s">
        <v>1315</v>
      </c>
      <c r="I346" t="s">
        <v>1100</v>
      </c>
      <c r="J346" t="s">
        <v>4051</v>
      </c>
      <c r="K346" t="s">
        <v>1064</v>
      </c>
      <c r="L346" t="s">
        <v>801</v>
      </c>
      <c r="M346" t="s">
        <v>1694</v>
      </c>
      <c r="N346" t="s">
        <v>6091</v>
      </c>
      <c r="O346" t="s">
        <v>986</v>
      </c>
      <c r="P346" t="s">
        <v>19</v>
      </c>
      <c r="Q346" t="s">
        <v>126</v>
      </c>
      <c r="R346" t="s">
        <v>62</v>
      </c>
      <c r="S346" t="s">
        <v>1693</v>
      </c>
      <c r="T346" t="s">
        <v>4590</v>
      </c>
      <c r="U346" t="s">
        <v>4591</v>
      </c>
    </row>
    <row r="347" spans="1:22" x14ac:dyDescent="0.25">
      <c r="A347" t="s">
        <v>2061</v>
      </c>
      <c r="B347" t="s">
        <v>2062</v>
      </c>
      <c r="D347" t="s">
        <v>1116</v>
      </c>
      <c r="E347" t="s">
        <v>125</v>
      </c>
      <c r="F347" t="s">
        <v>200</v>
      </c>
      <c r="G347" t="s">
        <v>1579</v>
      </c>
      <c r="H347" t="s">
        <v>1315</v>
      </c>
      <c r="I347" t="s">
        <v>17</v>
      </c>
      <c r="J347" t="s">
        <v>2473</v>
      </c>
      <c r="K347" t="s">
        <v>1064</v>
      </c>
      <c r="L347" t="s">
        <v>800</v>
      </c>
      <c r="M347" t="s">
        <v>1692</v>
      </c>
      <c r="N347" t="s">
        <v>6092</v>
      </c>
      <c r="O347" t="s">
        <v>6093</v>
      </c>
      <c r="P347" t="s">
        <v>19</v>
      </c>
      <c r="Q347" t="s">
        <v>1608</v>
      </c>
      <c r="R347" t="s">
        <v>18</v>
      </c>
      <c r="S347" t="s">
        <v>1691</v>
      </c>
      <c r="T347" t="s">
        <v>6094</v>
      </c>
      <c r="U347" t="s">
        <v>2063</v>
      </c>
    </row>
    <row r="348" spans="1:22" x14ac:dyDescent="0.25">
      <c r="A348" t="s">
        <v>996</v>
      </c>
      <c r="B348" t="s">
        <v>997</v>
      </c>
      <c r="C348" t="s">
        <v>1106</v>
      </c>
      <c r="D348" t="s">
        <v>2102</v>
      </c>
      <c r="E348" t="s">
        <v>2072</v>
      </c>
      <c r="F348" t="s">
        <v>200</v>
      </c>
      <c r="G348" t="s">
        <v>1579</v>
      </c>
      <c r="H348" t="s">
        <v>1323</v>
      </c>
      <c r="I348" t="s">
        <v>20</v>
      </c>
      <c r="J348" t="s">
        <v>713</v>
      </c>
      <c r="K348" t="s">
        <v>1319</v>
      </c>
      <c r="L348" t="s">
        <v>1072</v>
      </c>
      <c r="M348" t="s">
        <v>1694</v>
      </c>
      <c r="N348" t="s">
        <v>6095</v>
      </c>
      <c r="O348" t="s">
        <v>6096</v>
      </c>
      <c r="P348" t="s">
        <v>1104</v>
      </c>
      <c r="Q348" t="s">
        <v>1577</v>
      </c>
      <c r="R348" t="s">
        <v>51</v>
      </c>
      <c r="S348" t="s">
        <v>1693</v>
      </c>
      <c r="T348" t="s">
        <v>4313</v>
      </c>
      <c r="U348" t="s">
        <v>998</v>
      </c>
    </row>
    <row r="349" spans="1:22" x14ac:dyDescent="0.25">
      <c r="A349" t="s">
        <v>325</v>
      </c>
      <c r="B349" t="s">
        <v>326</v>
      </c>
      <c r="C349" t="s">
        <v>1012</v>
      </c>
      <c r="D349" t="s">
        <v>3140</v>
      </c>
      <c r="E349" t="s">
        <v>2957</v>
      </c>
      <c r="F349" t="s">
        <v>2389</v>
      </c>
      <c r="G349" t="s">
        <v>1579</v>
      </c>
      <c r="H349" t="s">
        <v>2422</v>
      </c>
      <c r="I349" t="s">
        <v>28</v>
      </c>
      <c r="J349" t="s">
        <v>749</v>
      </c>
      <c r="K349" t="s">
        <v>2117</v>
      </c>
      <c r="L349" t="s">
        <v>2198</v>
      </c>
      <c r="M349" t="s">
        <v>1694</v>
      </c>
      <c r="N349" t="s">
        <v>5007</v>
      </c>
      <c r="O349" t="s">
        <v>6097</v>
      </c>
      <c r="P349" t="s">
        <v>19</v>
      </c>
      <c r="Q349" t="s">
        <v>1364</v>
      </c>
      <c r="R349" t="s">
        <v>68</v>
      </c>
      <c r="S349" t="s">
        <v>1693</v>
      </c>
      <c r="T349" t="s">
        <v>4567</v>
      </c>
      <c r="U349" t="s">
        <v>327</v>
      </c>
    </row>
    <row r="350" spans="1:22" x14ac:dyDescent="0.25">
      <c r="A350" t="s">
        <v>2048</v>
      </c>
      <c r="B350" t="s">
        <v>2049</v>
      </c>
      <c r="C350" t="s">
        <v>3805</v>
      </c>
      <c r="D350" t="s">
        <v>1098</v>
      </c>
      <c r="E350" t="s">
        <v>2072</v>
      </c>
      <c r="F350" t="s">
        <v>2118</v>
      </c>
      <c r="G350" t="s">
        <v>1579</v>
      </c>
      <c r="H350" t="s">
        <v>1323</v>
      </c>
      <c r="I350" t="s">
        <v>1100</v>
      </c>
      <c r="J350" t="s">
        <v>747</v>
      </c>
      <c r="K350" t="s">
        <v>1083</v>
      </c>
      <c r="L350" t="s">
        <v>1343</v>
      </c>
      <c r="M350" t="s">
        <v>1690</v>
      </c>
      <c r="N350" t="s">
        <v>6098</v>
      </c>
      <c r="O350" t="s">
        <v>6099</v>
      </c>
      <c r="P350" t="s">
        <v>1756</v>
      </c>
      <c r="Q350" t="s">
        <v>1577</v>
      </c>
      <c r="R350" t="s">
        <v>18</v>
      </c>
      <c r="S350" t="s">
        <v>1691</v>
      </c>
      <c r="T350" t="s">
        <v>6100</v>
      </c>
      <c r="U350" t="s">
        <v>2050</v>
      </c>
    </row>
    <row r="351" spans="1:22" x14ac:dyDescent="0.25">
      <c r="A351" t="s">
        <v>6101</v>
      </c>
      <c r="B351" t="s">
        <v>6102</v>
      </c>
      <c r="C351" t="s">
        <v>1374</v>
      </c>
      <c r="D351" t="s">
        <v>787</v>
      </c>
      <c r="E351" t="s">
        <v>125</v>
      </c>
      <c r="F351" t="s">
        <v>243</v>
      </c>
      <c r="G351" t="s">
        <v>1579</v>
      </c>
      <c r="H351" t="s">
        <v>126</v>
      </c>
      <c r="I351" t="s">
        <v>17</v>
      </c>
      <c r="J351" t="s">
        <v>40</v>
      </c>
      <c r="K351" t="s">
        <v>1362</v>
      </c>
      <c r="L351" t="s">
        <v>802</v>
      </c>
      <c r="M351" t="s">
        <v>1690</v>
      </c>
      <c r="N351" t="s">
        <v>5008</v>
      </c>
      <c r="O351" t="s">
        <v>6103</v>
      </c>
      <c r="P351" t="s">
        <v>19</v>
      </c>
      <c r="Q351" t="s">
        <v>1061</v>
      </c>
      <c r="R351" t="s">
        <v>46</v>
      </c>
      <c r="S351" t="s">
        <v>1693</v>
      </c>
      <c r="T351" t="s">
        <v>6104</v>
      </c>
      <c r="U351" t="s">
        <v>6105</v>
      </c>
    </row>
    <row r="352" spans="1:22" x14ac:dyDescent="0.25">
      <c r="A352" t="s">
        <v>5015</v>
      </c>
      <c r="B352" t="s">
        <v>5016</v>
      </c>
      <c r="C352" t="s">
        <v>2263</v>
      </c>
      <c r="D352" t="s">
        <v>1119</v>
      </c>
      <c r="E352" t="s">
        <v>125</v>
      </c>
      <c r="F352" t="s">
        <v>200</v>
      </c>
      <c r="G352" t="s">
        <v>1579</v>
      </c>
      <c r="H352" t="s">
        <v>126</v>
      </c>
      <c r="I352" t="s">
        <v>28</v>
      </c>
      <c r="J352" t="s">
        <v>409</v>
      </c>
      <c r="K352" t="s">
        <v>1785</v>
      </c>
      <c r="L352" t="s">
        <v>1338</v>
      </c>
      <c r="M352" t="s">
        <v>1692</v>
      </c>
      <c r="N352" t="s">
        <v>6106</v>
      </c>
      <c r="O352" t="s">
        <v>6107</v>
      </c>
      <c r="P352" t="s">
        <v>19</v>
      </c>
      <c r="Q352" t="s">
        <v>1061</v>
      </c>
      <c r="R352" t="s">
        <v>49</v>
      </c>
      <c r="S352" t="s">
        <v>1693</v>
      </c>
      <c r="T352" t="s">
        <v>5018</v>
      </c>
      <c r="U352" t="s">
        <v>5019</v>
      </c>
    </row>
    <row r="353" spans="1:21" x14ac:dyDescent="0.25">
      <c r="A353" t="s">
        <v>2488</v>
      </c>
      <c r="B353" t="s">
        <v>2489</v>
      </c>
      <c r="C353" t="s">
        <v>2860</v>
      </c>
      <c r="D353" t="s">
        <v>2098</v>
      </c>
      <c r="E353" t="s">
        <v>1322</v>
      </c>
      <c r="F353" t="s">
        <v>200</v>
      </c>
      <c r="G353" t="s">
        <v>1579</v>
      </c>
      <c r="H353" t="s">
        <v>1316</v>
      </c>
      <c r="I353" t="s">
        <v>17</v>
      </c>
      <c r="J353" t="s">
        <v>712</v>
      </c>
      <c r="K353" t="s">
        <v>1372</v>
      </c>
      <c r="L353" t="s">
        <v>800</v>
      </c>
      <c r="M353" t="s">
        <v>1694</v>
      </c>
      <c r="N353" t="s">
        <v>6108</v>
      </c>
      <c r="O353" t="s">
        <v>6109</v>
      </c>
      <c r="P353" t="s">
        <v>1104</v>
      </c>
      <c r="Q353" t="s">
        <v>1334</v>
      </c>
      <c r="R353" t="s">
        <v>30</v>
      </c>
      <c r="S353" t="s">
        <v>1693</v>
      </c>
      <c r="T353" t="s">
        <v>4314</v>
      </c>
      <c r="U353" t="s">
        <v>2490</v>
      </c>
    </row>
    <row r="354" spans="1:21" x14ac:dyDescent="0.25">
      <c r="A354" t="s">
        <v>2538</v>
      </c>
      <c r="B354" t="s">
        <v>2539</v>
      </c>
      <c r="C354" t="s">
        <v>2860</v>
      </c>
      <c r="D354" t="s">
        <v>1089</v>
      </c>
      <c r="E354" t="s">
        <v>125</v>
      </c>
      <c r="F354" t="s">
        <v>200</v>
      </c>
      <c r="G354" t="s">
        <v>1579</v>
      </c>
      <c r="H354" t="s">
        <v>1316</v>
      </c>
      <c r="I354" t="s">
        <v>1100</v>
      </c>
      <c r="J354" t="s">
        <v>717</v>
      </c>
      <c r="K354" t="s">
        <v>1127</v>
      </c>
      <c r="L354" t="s">
        <v>800</v>
      </c>
      <c r="M354" t="s">
        <v>1694</v>
      </c>
      <c r="N354" t="s">
        <v>6110</v>
      </c>
      <c r="O354" t="s">
        <v>6111</v>
      </c>
      <c r="P354" t="s">
        <v>1756</v>
      </c>
      <c r="Q354" t="s">
        <v>1079</v>
      </c>
      <c r="R354" t="s">
        <v>36</v>
      </c>
      <c r="S354" t="s">
        <v>1693</v>
      </c>
      <c r="T354" t="s">
        <v>4448</v>
      </c>
      <c r="U354" t="s">
        <v>2540</v>
      </c>
    </row>
    <row r="355" spans="1:21" x14ac:dyDescent="0.25">
      <c r="A355" t="s">
        <v>1460</v>
      </c>
      <c r="B355" t="s">
        <v>1461</v>
      </c>
      <c r="C355" t="s">
        <v>1070</v>
      </c>
      <c r="D355" t="s">
        <v>2564</v>
      </c>
      <c r="E355" t="s">
        <v>125</v>
      </c>
      <c r="F355" t="s">
        <v>2118</v>
      </c>
      <c r="G355" t="s">
        <v>1579</v>
      </c>
      <c r="H355" t="s">
        <v>1323</v>
      </c>
      <c r="I355" t="s">
        <v>28</v>
      </c>
      <c r="J355" t="s">
        <v>709</v>
      </c>
      <c r="K355" t="s">
        <v>2100</v>
      </c>
      <c r="L355" t="s">
        <v>1072</v>
      </c>
      <c r="M355" t="s">
        <v>1690</v>
      </c>
      <c r="N355" t="s">
        <v>6112</v>
      </c>
      <c r="O355" t="s">
        <v>6113</v>
      </c>
      <c r="P355" t="s">
        <v>19</v>
      </c>
      <c r="Q355" t="s">
        <v>1364</v>
      </c>
      <c r="R355" t="s">
        <v>67</v>
      </c>
      <c r="S355" t="s">
        <v>1691</v>
      </c>
      <c r="T355" t="s">
        <v>2563</v>
      </c>
      <c r="U355" t="s">
        <v>1462</v>
      </c>
    </row>
    <row r="356" spans="1:21" x14ac:dyDescent="0.25">
      <c r="A356" t="s">
        <v>2535</v>
      </c>
      <c r="B356" t="s">
        <v>2536</v>
      </c>
      <c r="C356" t="s">
        <v>1062</v>
      </c>
      <c r="D356" t="s">
        <v>1571</v>
      </c>
      <c r="E356" t="s">
        <v>1322</v>
      </c>
      <c r="F356" t="s">
        <v>200</v>
      </c>
      <c r="G356" t="s">
        <v>1368</v>
      </c>
      <c r="H356" t="s">
        <v>1316</v>
      </c>
      <c r="I356" t="s">
        <v>17</v>
      </c>
      <c r="J356" t="s">
        <v>40</v>
      </c>
      <c r="K356" t="s">
        <v>1372</v>
      </c>
      <c r="L356" t="s">
        <v>1068</v>
      </c>
      <c r="M356" t="s">
        <v>1690</v>
      </c>
      <c r="N356" t="s">
        <v>6114</v>
      </c>
      <c r="O356" t="s">
        <v>6115</v>
      </c>
      <c r="P356" t="s">
        <v>19</v>
      </c>
      <c r="Q356" t="s">
        <v>1334</v>
      </c>
      <c r="R356" t="s">
        <v>51</v>
      </c>
      <c r="S356" t="s">
        <v>1691</v>
      </c>
      <c r="T356" t="s">
        <v>5013</v>
      </c>
      <c r="U356" t="s">
        <v>2537</v>
      </c>
    </row>
    <row r="357" spans="1:21" x14ac:dyDescent="0.25">
      <c r="A357" t="s">
        <v>2625</v>
      </c>
      <c r="B357" t="s">
        <v>2626</v>
      </c>
      <c r="C357" t="s">
        <v>33</v>
      </c>
      <c r="D357" t="s">
        <v>1569</v>
      </c>
      <c r="E357" t="s">
        <v>2015</v>
      </c>
      <c r="F357" t="s">
        <v>200</v>
      </c>
      <c r="G357" t="s">
        <v>1579</v>
      </c>
      <c r="H357" t="s">
        <v>1316</v>
      </c>
      <c r="I357" t="s">
        <v>17</v>
      </c>
      <c r="J357" t="s">
        <v>712</v>
      </c>
      <c r="K357" t="s">
        <v>1329</v>
      </c>
      <c r="L357" t="s">
        <v>800</v>
      </c>
      <c r="M357" t="s">
        <v>1694</v>
      </c>
      <c r="N357" t="s">
        <v>6116</v>
      </c>
      <c r="O357" t="s">
        <v>6117</v>
      </c>
      <c r="P357" t="s">
        <v>19</v>
      </c>
      <c r="Q357" t="s">
        <v>1079</v>
      </c>
      <c r="R357" t="s">
        <v>71</v>
      </c>
      <c r="S357" t="s">
        <v>1693</v>
      </c>
      <c r="T357" t="s">
        <v>6118</v>
      </c>
      <c r="U357" t="s">
        <v>2627</v>
      </c>
    </row>
    <row r="358" spans="1:21" x14ac:dyDescent="0.25">
      <c r="A358" t="s">
        <v>2207</v>
      </c>
      <c r="B358" t="s">
        <v>2208</v>
      </c>
      <c r="C358" t="s">
        <v>1012</v>
      </c>
      <c r="D358" t="s">
        <v>1768</v>
      </c>
      <c r="E358" t="s">
        <v>2153</v>
      </c>
      <c r="F358" t="s">
        <v>2118</v>
      </c>
      <c r="G358" t="s">
        <v>28</v>
      </c>
      <c r="H358" t="s">
        <v>1323</v>
      </c>
      <c r="I358" t="s">
        <v>1100</v>
      </c>
      <c r="J358" t="s">
        <v>713</v>
      </c>
      <c r="K358" t="s">
        <v>804</v>
      </c>
      <c r="L358" t="s">
        <v>802</v>
      </c>
      <c r="M358" t="s">
        <v>1690</v>
      </c>
      <c r="N358" t="s">
        <v>5010</v>
      </c>
      <c r="O358" t="s">
        <v>5049</v>
      </c>
      <c r="P358" t="s">
        <v>25</v>
      </c>
      <c r="Q358" t="s">
        <v>1079</v>
      </c>
      <c r="R358" t="s">
        <v>51</v>
      </c>
      <c r="S358" t="s">
        <v>1691</v>
      </c>
      <c r="T358" t="s">
        <v>2251</v>
      </c>
      <c r="U358" t="s">
        <v>2209</v>
      </c>
    </row>
    <row r="359" spans="1:21" x14ac:dyDescent="0.25">
      <c r="A359" t="s">
        <v>1445</v>
      </c>
      <c r="B359" t="s">
        <v>1446</v>
      </c>
      <c r="C359" t="s">
        <v>1012</v>
      </c>
      <c r="D359" t="s">
        <v>1904</v>
      </c>
      <c r="E359" t="s">
        <v>2015</v>
      </c>
      <c r="F359" t="s">
        <v>2118</v>
      </c>
      <c r="G359" t="s">
        <v>1368</v>
      </c>
      <c r="H359" t="s">
        <v>1316</v>
      </c>
      <c r="I359" t="s">
        <v>17</v>
      </c>
      <c r="J359" t="s">
        <v>40</v>
      </c>
      <c r="K359" t="s">
        <v>1785</v>
      </c>
      <c r="L359" t="s">
        <v>807</v>
      </c>
      <c r="M359" t="s">
        <v>1692</v>
      </c>
      <c r="N359" t="s">
        <v>6119</v>
      </c>
      <c r="O359" t="s">
        <v>6120</v>
      </c>
      <c r="P359" t="s">
        <v>1756</v>
      </c>
      <c r="Q359" t="s">
        <v>1364</v>
      </c>
      <c r="R359" t="s">
        <v>29</v>
      </c>
      <c r="S359" t="s">
        <v>1695</v>
      </c>
      <c r="T359" t="s">
        <v>6121</v>
      </c>
      <c r="U359" t="s">
        <v>1447</v>
      </c>
    </row>
    <row r="360" spans="1:21" x14ac:dyDescent="0.25">
      <c r="A360" t="s">
        <v>3071</v>
      </c>
      <c r="B360" t="s">
        <v>3072</v>
      </c>
      <c r="C360" t="s">
        <v>1106</v>
      </c>
      <c r="D360" t="s">
        <v>2299</v>
      </c>
      <c r="E360" t="s">
        <v>2766</v>
      </c>
      <c r="F360" t="s">
        <v>2118</v>
      </c>
      <c r="G360" t="s">
        <v>1579</v>
      </c>
      <c r="H360" t="s">
        <v>1769</v>
      </c>
      <c r="I360" t="s">
        <v>28</v>
      </c>
      <c r="J360" t="s">
        <v>754</v>
      </c>
      <c r="K360" t="s">
        <v>1321</v>
      </c>
      <c r="L360" t="s">
        <v>1338</v>
      </c>
      <c r="M360" t="s">
        <v>1690</v>
      </c>
      <c r="N360" t="s">
        <v>6122</v>
      </c>
      <c r="O360" t="s">
        <v>6123</v>
      </c>
      <c r="P360" t="s">
        <v>19</v>
      </c>
      <c r="Q360" t="s">
        <v>1577</v>
      </c>
      <c r="R360" t="s">
        <v>60</v>
      </c>
      <c r="S360" t="s">
        <v>1691</v>
      </c>
      <c r="T360" t="s">
        <v>3137</v>
      </c>
      <c r="U360" t="s">
        <v>3073</v>
      </c>
    </row>
    <row r="361" spans="1:21" x14ac:dyDescent="0.25">
      <c r="A361" t="s">
        <v>781</v>
      </c>
      <c r="B361" t="s">
        <v>782</v>
      </c>
      <c r="C361" t="s">
        <v>3089</v>
      </c>
      <c r="D361" t="s">
        <v>1098</v>
      </c>
      <c r="E361" t="s">
        <v>125</v>
      </c>
      <c r="F361" t="s">
        <v>200</v>
      </c>
      <c r="G361" t="s">
        <v>28</v>
      </c>
      <c r="H361" t="s">
        <v>1315</v>
      </c>
      <c r="I361" t="s">
        <v>20</v>
      </c>
      <c r="J361" t="s">
        <v>748</v>
      </c>
      <c r="K361" t="s">
        <v>805</v>
      </c>
      <c r="L361" t="s">
        <v>801</v>
      </c>
      <c r="M361" t="s">
        <v>1692</v>
      </c>
      <c r="N361" t="s">
        <v>6124</v>
      </c>
      <c r="O361" t="s">
        <v>6125</v>
      </c>
      <c r="P361" t="s">
        <v>19</v>
      </c>
      <c r="Q361" t="s">
        <v>126</v>
      </c>
      <c r="R361" t="s">
        <v>49</v>
      </c>
      <c r="S361" t="s">
        <v>1695</v>
      </c>
      <c r="T361" t="s">
        <v>5026</v>
      </c>
      <c r="U361" t="s">
        <v>783</v>
      </c>
    </row>
    <row r="362" spans="1:21" x14ac:dyDescent="0.25">
      <c r="A362" t="s">
        <v>1124</v>
      </c>
      <c r="B362" t="s">
        <v>1125</v>
      </c>
      <c r="C362" t="s">
        <v>1070</v>
      </c>
      <c r="D362" t="s">
        <v>2371</v>
      </c>
      <c r="E362" t="s">
        <v>2714</v>
      </c>
      <c r="F362" t="s">
        <v>2118</v>
      </c>
      <c r="G362" t="s">
        <v>1579</v>
      </c>
      <c r="H362" t="s">
        <v>1323</v>
      </c>
      <c r="I362" t="s">
        <v>28</v>
      </c>
      <c r="J362" t="s">
        <v>6126</v>
      </c>
      <c r="K362" t="s">
        <v>1358</v>
      </c>
      <c r="L362" t="s">
        <v>807</v>
      </c>
      <c r="M362" t="s">
        <v>1694</v>
      </c>
      <c r="N362" t="s">
        <v>5011</v>
      </c>
      <c r="O362" t="s">
        <v>6127</v>
      </c>
      <c r="P362" t="s">
        <v>19</v>
      </c>
      <c r="Q362" t="s">
        <v>1608</v>
      </c>
      <c r="R362" t="s">
        <v>24</v>
      </c>
      <c r="S362" t="s">
        <v>1693</v>
      </c>
      <c r="T362" t="s">
        <v>2318</v>
      </c>
      <c r="U362" t="s">
        <v>1126</v>
      </c>
    </row>
    <row r="363" spans="1:21" x14ac:dyDescent="0.25">
      <c r="A363" t="s">
        <v>3248</v>
      </c>
      <c r="B363" t="s">
        <v>3249</v>
      </c>
      <c r="D363" t="s">
        <v>3132</v>
      </c>
      <c r="E363" t="s">
        <v>125</v>
      </c>
      <c r="F363" t="s">
        <v>243</v>
      </c>
      <c r="G363" t="s">
        <v>1368</v>
      </c>
      <c r="H363" t="s">
        <v>1315</v>
      </c>
      <c r="I363" t="s">
        <v>17</v>
      </c>
      <c r="J363" t="s">
        <v>40</v>
      </c>
      <c r="K363" t="s">
        <v>1083</v>
      </c>
      <c r="L363" t="s">
        <v>802</v>
      </c>
      <c r="M363" t="s">
        <v>1694</v>
      </c>
      <c r="N363" t="s">
        <v>6128</v>
      </c>
      <c r="O363" t="s">
        <v>6129</v>
      </c>
      <c r="P363" t="s">
        <v>19</v>
      </c>
      <c r="Q363" t="s">
        <v>1334</v>
      </c>
      <c r="R363" t="s">
        <v>60</v>
      </c>
      <c r="S363" t="s">
        <v>1693</v>
      </c>
      <c r="T363" t="s">
        <v>6130</v>
      </c>
      <c r="U363" t="s">
        <v>3250</v>
      </c>
    </row>
    <row r="364" spans="1:21" x14ac:dyDescent="0.25">
      <c r="A364" t="s">
        <v>1388</v>
      </c>
      <c r="B364" t="s">
        <v>1389</v>
      </c>
      <c r="C364" t="s">
        <v>1012</v>
      </c>
      <c r="D364" t="s">
        <v>4067</v>
      </c>
      <c r="E364" t="s">
        <v>2153</v>
      </c>
      <c r="F364" t="s">
        <v>2118</v>
      </c>
      <c r="G364" t="s">
        <v>1579</v>
      </c>
      <c r="H364" t="s">
        <v>1363</v>
      </c>
      <c r="I364" t="s">
        <v>28</v>
      </c>
      <c r="J364" t="s">
        <v>712</v>
      </c>
      <c r="K364" t="s">
        <v>4337</v>
      </c>
      <c r="L364" t="s">
        <v>1338</v>
      </c>
      <c r="M364" t="s">
        <v>1694</v>
      </c>
      <c r="N364" t="s">
        <v>4451</v>
      </c>
      <c r="O364" t="s">
        <v>4062</v>
      </c>
      <c r="P364" t="s">
        <v>19</v>
      </c>
      <c r="Q364" t="s">
        <v>1608</v>
      </c>
      <c r="R364" t="s">
        <v>51</v>
      </c>
      <c r="S364" t="s">
        <v>1693</v>
      </c>
      <c r="T364" t="s">
        <v>4063</v>
      </c>
      <c r="U364" t="s">
        <v>1390</v>
      </c>
    </row>
    <row r="365" spans="1:21" x14ac:dyDescent="0.25">
      <c r="A365" t="s">
        <v>980</v>
      </c>
      <c r="B365" t="s">
        <v>981</v>
      </c>
      <c r="C365" t="s">
        <v>1085</v>
      </c>
      <c r="D365" t="s">
        <v>1098</v>
      </c>
      <c r="E365" t="s">
        <v>125</v>
      </c>
      <c r="F365" t="s">
        <v>200</v>
      </c>
      <c r="G365" t="s">
        <v>577</v>
      </c>
      <c r="H365" t="s">
        <v>1315</v>
      </c>
      <c r="I365" t="s">
        <v>128</v>
      </c>
      <c r="J365" t="s">
        <v>710</v>
      </c>
      <c r="K365" t="s">
        <v>1127</v>
      </c>
      <c r="L365" t="s">
        <v>802</v>
      </c>
      <c r="M365" t="s">
        <v>1692</v>
      </c>
      <c r="N365" t="s">
        <v>5012</v>
      </c>
      <c r="O365" t="s">
        <v>2841</v>
      </c>
      <c r="P365" t="s">
        <v>19</v>
      </c>
      <c r="Q365" t="s">
        <v>1334</v>
      </c>
      <c r="R365" t="s">
        <v>60</v>
      </c>
      <c r="S365" t="s">
        <v>1695</v>
      </c>
      <c r="T365" t="s">
        <v>5021</v>
      </c>
      <c r="U365" t="s">
        <v>982</v>
      </c>
    </row>
    <row r="366" spans="1:21" x14ac:dyDescent="0.25">
      <c r="A366" t="s">
        <v>636</v>
      </c>
      <c r="B366" t="s">
        <v>637</v>
      </c>
      <c r="C366" t="s">
        <v>3805</v>
      </c>
      <c r="D366" t="s">
        <v>2299</v>
      </c>
      <c r="E366" t="s">
        <v>1322</v>
      </c>
      <c r="F366" t="s">
        <v>2118</v>
      </c>
      <c r="G366" t="s">
        <v>1579</v>
      </c>
      <c r="H366" t="s">
        <v>1323</v>
      </c>
      <c r="I366" t="s">
        <v>28</v>
      </c>
      <c r="J366" t="s">
        <v>747</v>
      </c>
      <c r="K366" t="s">
        <v>1387</v>
      </c>
      <c r="L366" t="s">
        <v>1060</v>
      </c>
      <c r="M366" t="s">
        <v>1694</v>
      </c>
      <c r="N366" t="s">
        <v>6131</v>
      </c>
      <c r="O366" t="s">
        <v>6132</v>
      </c>
      <c r="P366" t="s">
        <v>19</v>
      </c>
      <c r="Q366" t="s">
        <v>1364</v>
      </c>
      <c r="R366" t="s">
        <v>34</v>
      </c>
      <c r="S366" t="s">
        <v>1693</v>
      </c>
      <c r="T366" t="s">
        <v>4308</v>
      </c>
      <c r="U366" t="s">
        <v>638</v>
      </c>
    </row>
    <row r="367" spans="1:21" x14ac:dyDescent="0.25">
      <c r="A367" t="s">
        <v>87</v>
      </c>
      <c r="B367" t="s">
        <v>88</v>
      </c>
      <c r="C367" t="s">
        <v>96</v>
      </c>
      <c r="D367" t="s">
        <v>3044</v>
      </c>
      <c r="E367" t="s">
        <v>1322</v>
      </c>
      <c r="F367" t="s">
        <v>2118</v>
      </c>
      <c r="G367" t="s">
        <v>1579</v>
      </c>
      <c r="H367" t="s">
        <v>1769</v>
      </c>
      <c r="I367" t="s">
        <v>128</v>
      </c>
      <c r="J367" t="s">
        <v>712</v>
      </c>
      <c r="K367" t="s">
        <v>2438</v>
      </c>
      <c r="L367" t="s">
        <v>4473</v>
      </c>
      <c r="M367" t="s">
        <v>1694</v>
      </c>
      <c r="N367" t="s">
        <v>6133</v>
      </c>
      <c r="O367" t="s">
        <v>6134</v>
      </c>
      <c r="P367" t="s">
        <v>19</v>
      </c>
      <c r="Q367" t="s">
        <v>1364</v>
      </c>
      <c r="R367" t="s">
        <v>46</v>
      </c>
      <c r="S367" t="s">
        <v>1693</v>
      </c>
      <c r="T367" t="s">
        <v>3121</v>
      </c>
      <c r="U367" t="s">
        <v>89</v>
      </c>
    </row>
    <row r="368" spans="1:21" x14ac:dyDescent="0.25">
      <c r="A368" t="s">
        <v>934</v>
      </c>
      <c r="B368" t="s">
        <v>935</v>
      </c>
      <c r="C368" t="s">
        <v>1106</v>
      </c>
      <c r="D368" t="s">
        <v>4078</v>
      </c>
      <c r="E368" t="s">
        <v>2072</v>
      </c>
      <c r="F368" t="s">
        <v>2118</v>
      </c>
      <c r="G368" t="s">
        <v>1579</v>
      </c>
      <c r="H368" t="s">
        <v>1316</v>
      </c>
      <c r="I368" t="s">
        <v>17</v>
      </c>
      <c r="J368" t="s">
        <v>709</v>
      </c>
      <c r="K368" t="s">
        <v>1127</v>
      </c>
      <c r="L368" t="s">
        <v>802</v>
      </c>
      <c r="M368" t="s">
        <v>1694</v>
      </c>
      <c r="N368" t="s">
        <v>6133</v>
      </c>
      <c r="O368" t="s">
        <v>3468</v>
      </c>
      <c r="P368" t="s">
        <v>19</v>
      </c>
      <c r="Q368" t="s">
        <v>1608</v>
      </c>
      <c r="R368" t="s">
        <v>60</v>
      </c>
      <c r="S368" t="s">
        <v>1693</v>
      </c>
      <c r="T368" t="s">
        <v>2928</v>
      </c>
      <c r="U368" t="s">
        <v>936</v>
      </c>
    </row>
    <row r="369" spans="1:22" x14ac:dyDescent="0.25">
      <c r="A369" t="s">
        <v>2026</v>
      </c>
      <c r="B369" t="s">
        <v>2027</v>
      </c>
      <c r="C369" t="s">
        <v>1012</v>
      </c>
      <c r="D369" t="s">
        <v>2881</v>
      </c>
      <c r="E369" t="s">
        <v>6135</v>
      </c>
      <c r="F369" t="s">
        <v>2118</v>
      </c>
      <c r="G369" t="s">
        <v>1368</v>
      </c>
      <c r="H369" t="s">
        <v>2101</v>
      </c>
      <c r="I369" t="s">
        <v>17</v>
      </c>
      <c r="J369" t="s">
        <v>40</v>
      </c>
      <c r="K369" t="s">
        <v>1727</v>
      </c>
      <c r="L369" t="s">
        <v>1333</v>
      </c>
      <c r="M369" t="s">
        <v>1692</v>
      </c>
      <c r="N369" t="s">
        <v>6136</v>
      </c>
      <c r="O369" t="s">
        <v>6137</v>
      </c>
      <c r="P369" t="s">
        <v>19</v>
      </c>
      <c r="Q369" t="s">
        <v>1364</v>
      </c>
      <c r="R369" t="s">
        <v>51</v>
      </c>
      <c r="S369" t="s">
        <v>1691</v>
      </c>
      <c r="T369" t="s">
        <v>5020</v>
      </c>
      <c r="U369" t="s">
        <v>2028</v>
      </c>
      <c r="V369" t="s">
        <v>1121</v>
      </c>
    </row>
    <row r="370" spans="1:22" x14ac:dyDescent="0.25">
      <c r="A370" t="s">
        <v>1417</v>
      </c>
      <c r="B370" t="s">
        <v>1418</v>
      </c>
      <c r="D370" t="s">
        <v>210</v>
      </c>
      <c r="E370" t="s">
        <v>125</v>
      </c>
      <c r="F370" t="s">
        <v>200</v>
      </c>
      <c r="G370" t="s">
        <v>578</v>
      </c>
      <c r="H370" t="s">
        <v>1315</v>
      </c>
      <c r="I370" t="s">
        <v>28</v>
      </c>
      <c r="J370" t="s">
        <v>718</v>
      </c>
      <c r="K370" t="s">
        <v>1112</v>
      </c>
      <c r="M370" t="s">
        <v>1692</v>
      </c>
      <c r="N370" t="s">
        <v>5014</v>
      </c>
      <c r="P370" t="s">
        <v>25</v>
      </c>
      <c r="Q370" t="s">
        <v>1061</v>
      </c>
      <c r="R370" t="s">
        <v>60</v>
      </c>
      <c r="S370" t="s">
        <v>1695</v>
      </c>
      <c r="T370" t="s">
        <v>6138</v>
      </c>
      <c r="U370" t="s">
        <v>1419</v>
      </c>
    </row>
    <row r="371" spans="1:22" x14ac:dyDescent="0.25">
      <c r="A371" t="s">
        <v>1282</v>
      </c>
      <c r="B371" t="s">
        <v>1283</v>
      </c>
      <c r="C371" t="s">
        <v>4047</v>
      </c>
      <c r="D371" t="s">
        <v>1098</v>
      </c>
      <c r="E371" t="s">
        <v>1322</v>
      </c>
      <c r="F371" t="s">
        <v>2118</v>
      </c>
      <c r="G371" t="s">
        <v>577</v>
      </c>
      <c r="H371" t="s">
        <v>126</v>
      </c>
      <c r="I371" t="s">
        <v>1100</v>
      </c>
      <c r="J371" t="s">
        <v>718</v>
      </c>
      <c r="K371" t="s">
        <v>1375</v>
      </c>
      <c r="M371" t="s">
        <v>1692</v>
      </c>
      <c r="N371" t="s">
        <v>6139</v>
      </c>
      <c r="O371" t="s">
        <v>4935</v>
      </c>
      <c r="Q371" t="s">
        <v>126</v>
      </c>
      <c r="R371" t="s">
        <v>63</v>
      </c>
      <c r="S371" t="s">
        <v>1695</v>
      </c>
      <c r="T371" t="s">
        <v>6140</v>
      </c>
      <c r="U371" t="s">
        <v>1284</v>
      </c>
    </row>
    <row r="372" spans="1:22" x14ac:dyDescent="0.25">
      <c r="A372" t="s">
        <v>915</v>
      </c>
      <c r="B372" t="s">
        <v>916</v>
      </c>
      <c r="C372" t="s">
        <v>1106</v>
      </c>
      <c r="D372" t="s">
        <v>1371</v>
      </c>
      <c r="E372" t="s">
        <v>2072</v>
      </c>
      <c r="F372" t="s">
        <v>200</v>
      </c>
      <c r="G372" t="s">
        <v>1579</v>
      </c>
      <c r="H372" t="s">
        <v>1316</v>
      </c>
      <c r="I372" t="s">
        <v>28</v>
      </c>
      <c r="J372" t="s">
        <v>712</v>
      </c>
      <c r="K372" t="s">
        <v>1319</v>
      </c>
      <c r="L372" t="s">
        <v>800</v>
      </c>
      <c r="M372" t="s">
        <v>1694</v>
      </c>
      <c r="N372" t="s">
        <v>6141</v>
      </c>
      <c r="O372" t="s">
        <v>6142</v>
      </c>
      <c r="P372" t="s">
        <v>19</v>
      </c>
      <c r="Q372" t="s">
        <v>1364</v>
      </c>
      <c r="R372" t="s">
        <v>36</v>
      </c>
      <c r="S372" t="s">
        <v>1695</v>
      </c>
      <c r="T372" t="s">
        <v>1345</v>
      </c>
      <c r="U372" t="s">
        <v>917</v>
      </c>
    </row>
    <row r="373" spans="1:22" x14ac:dyDescent="0.25">
      <c r="A373" t="s">
        <v>2363</v>
      </c>
      <c r="B373" t="s">
        <v>2364</v>
      </c>
      <c r="C373" t="s">
        <v>1012</v>
      </c>
      <c r="D373" t="s">
        <v>2016</v>
      </c>
      <c r="E373" t="s">
        <v>1322</v>
      </c>
      <c r="F373" t="s">
        <v>200</v>
      </c>
      <c r="G373" t="s">
        <v>1579</v>
      </c>
      <c r="H373" t="s">
        <v>1323</v>
      </c>
      <c r="I373" t="s">
        <v>28</v>
      </c>
      <c r="J373" t="s">
        <v>752</v>
      </c>
      <c r="K373" t="s">
        <v>1112</v>
      </c>
      <c r="L373" t="s">
        <v>1060</v>
      </c>
      <c r="M373" t="s">
        <v>1690</v>
      </c>
      <c r="N373" t="s">
        <v>6143</v>
      </c>
      <c r="O373" t="s">
        <v>6144</v>
      </c>
      <c r="P373" t="s">
        <v>19</v>
      </c>
      <c r="Q373" t="s">
        <v>1608</v>
      </c>
      <c r="R373" t="s">
        <v>18</v>
      </c>
      <c r="S373" t="s">
        <v>1691</v>
      </c>
      <c r="T373" t="s">
        <v>3236</v>
      </c>
      <c r="U373" t="s">
        <v>2365</v>
      </c>
    </row>
    <row r="374" spans="1:22" x14ac:dyDescent="0.25">
      <c r="A374" t="s">
        <v>2175</v>
      </c>
      <c r="B374" t="s">
        <v>2176</v>
      </c>
      <c r="D374" t="s">
        <v>333</v>
      </c>
      <c r="E374" t="s">
        <v>125</v>
      </c>
      <c r="F374" t="s">
        <v>200</v>
      </c>
      <c r="G374" t="s">
        <v>578</v>
      </c>
      <c r="H374" t="s">
        <v>1315</v>
      </c>
      <c r="I374" t="s">
        <v>28</v>
      </c>
      <c r="J374" t="s">
        <v>40</v>
      </c>
      <c r="K374" t="s">
        <v>1063</v>
      </c>
      <c r="L374" t="s">
        <v>803</v>
      </c>
      <c r="M374" t="s">
        <v>1694</v>
      </c>
      <c r="N374" t="s">
        <v>6145</v>
      </c>
      <c r="O374" t="s">
        <v>4984</v>
      </c>
      <c r="P374" t="s">
        <v>25</v>
      </c>
      <c r="Q374" t="s">
        <v>1061</v>
      </c>
      <c r="R374" t="s">
        <v>62</v>
      </c>
      <c r="S374" t="s">
        <v>1691</v>
      </c>
      <c r="T374" t="s">
        <v>4599</v>
      </c>
      <c r="U374" t="s">
        <v>2177</v>
      </c>
    </row>
    <row r="375" spans="1:22" x14ac:dyDescent="0.25">
      <c r="A375" t="s">
        <v>469</v>
      </c>
      <c r="B375" t="s">
        <v>470</v>
      </c>
      <c r="C375" t="s">
        <v>1012</v>
      </c>
      <c r="D375" t="s">
        <v>2200</v>
      </c>
      <c r="E375" t="s">
        <v>2072</v>
      </c>
      <c r="F375" t="s">
        <v>200</v>
      </c>
      <c r="G375" t="s">
        <v>1579</v>
      </c>
      <c r="H375" t="s">
        <v>1316</v>
      </c>
      <c r="I375" t="s">
        <v>28</v>
      </c>
      <c r="J375" t="s">
        <v>717</v>
      </c>
      <c r="K375" t="s">
        <v>1127</v>
      </c>
      <c r="L375" t="s">
        <v>807</v>
      </c>
      <c r="M375" t="s">
        <v>1694</v>
      </c>
      <c r="N375" t="s">
        <v>6146</v>
      </c>
      <c r="O375" t="s">
        <v>6147</v>
      </c>
      <c r="P375" t="s">
        <v>19</v>
      </c>
      <c r="Q375" t="s">
        <v>1577</v>
      </c>
      <c r="R375" t="s">
        <v>36</v>
      </c>
      <c r="S375" t="s">
        <v>1693</v>
      </c>
      <c r="T375" t="s">
        <v>5022</v>
      </c>
      <c r="U375" t="s">
        <v>471</v>
      </c>
    </row>
    <row r="376" spans="1:22" x14ac:dyDescent="0.25">
      <c r="A376" t="s">
        <v>1423</v>
      </c>
      <c r="B376" t="s">
        <v>1424</v>
      </c>
      <c r="C376" t="s">
        <v>1012</v>
      </c>
      <c r="D376" t="s">
        <v>2098</v>
      </c>
      <c r="E376" t="s">
        <v>2714</v>
      </c>
      <c r="F376" t="s">
        <v>2118</v>
      </c>
      <c r="G376" t="s">
        <v>1579</v>
      </c>
      <c r="H376" t="s">
        <v>1323</v>
      </c>
      <c r="I376" t="s">
        <v>28</v>
      </c>
      <c r="J376" t="s">
        <v>751</v>
      </c>
      <c r="K376" t="s">
        <v>1112</v>
      </c>
      <c r="L376" t="s">
        <v>802</v>
      </c>
      <c r="M376" t="s">
        <v>1692</v>
      </c>
      <c r="N376" t="s">
        <v>6148</v>
      </c>
      <c r="O376" t="s">
        <v>6149</v>
      </c>
      <c r="P376" t="s">
        <v>19</v>
      </c>
      <c r="Q376" t="s">
        <v>1608</v>
      </c>
      <c r="R376" t="s">
        <v>51</v>
      </c>
      <c r="S376" t="s">
        <v>1695</v>
      </c>
      <c r="T376" t="s">
        <v>3493</v>
      </c>
      <c r="U376" t="s">
        <v>1425</v>
      </c>
    </row>
    <row r="377" spans="1:22" x14ac:dyDescent="0.25">
      <c r="A377" t="s">
        <v>766</v>
      </c>
      <c r="B377" t="s">
        <v>767</v>
      </c>
      <c r="D377" t="s">
        <v>1118</v>
      </c>
      <c r="E377" t="s">
        <v>125</v>
      </c>
      <c r="F377" t="s">
        <v>200</v>
      </c>
      <c r="G377" t="s">
        <v>578</v>
      </c>
      <c r="H377" t="s">
        <v>126</v>
      </c>
      <c r="I377" t="s">
        <v>1100</v>
      </c>
      <c r="J377" t="s">
        <v>2445</v>
      </c>
      <c r="K377" t="s">
        <v>806</v>
      </c>
      <c r="L377" t="s">
        <v>801</v>
      </c>
      <c r="M377" t="s">
        <v>1692</v>
      </c>
      <c r="N377" t="s">
        <v>6150</v>
      </c>
      <c r="O377" t="s">
        <v>6001</v>
      </c>
      <c r="P377" t="s">
        <v>19</v>
      </c>
      <c r="Q377" t="s">
        <v>1059</v>
      </c>
      <c r="R377" t="s">
        <v>60</v>
      </c>
      <c r="S377" t="s">
        <v>1695</v>
      </c>
      <c r="T377" t="s">
        <v>6151</v>
      </c>
      <c r="U377" t="s">
        <v>768</v>
      </c>
    </row>
    <row r="378" spans="1:22" x14ac:dyDescent="0.25">
      <c r="A378" t="s">
        <v>1646</v>
      </c>
      <c r="B378" t="s">
        <v>1647</v>
      </c>
      <c r="C378" t="s">
        <v>1070</v>
      </c>
      <c r="D378" t="s">
        <v>590</v>
      </c>
      <c r="E378" t="s">
        <v>125</v>
      </c>
      <c r="F378" t="s">
        <v>200</v>
      </c>
      <c r="G378" t="s">
        <v>1579</v>
      </c>
      <c r="H378" t="s">
        <v>1323</v>
      </c>
      <c r="I378" t="s">
        <v>17</v>
      </c>
      <c r="J378" t="s">
        <v>712</v>
      </c>
      <c r="K378" t="s">
        <v>1112</v>
      </c>
      <c r="L378" t="s">
        <v>802</v>
      </c>
      <c r="M378" t="s">
        <v>1694</v>
      </c>
      <c r="N378" t="s">
        <v>6150</v>
      </c>
      <c r="O378" t="s">
        <v>6152</v>
      </c>
      <c r="P378" t="s">
        <v>1104</v>
      </c>
      <c r="Q378" t="s">
        <v>1061</v>
      </c>
      <c r="R378" t="s">
        <v>34</v>
      </c>
      <c r="S378" t="s">
        <v>1691</v>
      </c>
      <c r="T378" t="s">
        <v>6153</v>
      </c>
      <c r="U378" t="s">
        <v>1648</v>
      </c>
    </row>
    <row r="379" spans="1:22" x14ac:dyDescent="0.25">
      <c r="A379" t="s">
        <v>1198</v>
      </c>
      <c r="B379" t="s">
        <v>1199</v>
      </c>
      <c r="C379" t="s">
        <v>3089</v>
      </c>
      <c r="D379" t="s">
        <v>1110</v>
      </c>
      <c r="E379" t="s">
        <v>125</v>
      </c>
      <c r="F379" t="s">
        <v>243</v>
      </c>
      <c r="G379" t="s">
        <v>577</v>
      </c>
      <c r="H379" t="s">
        <v>1315</v>
      </c>
      <c r="I379" t="s">
        <v>1100</v>
      </c>
      <c r="J379" t="s">
        <v>3341</v>
      </c>
      <c r="K379" t="s">
        <v>1127</v>
      </c>
      <c r="L379" t="s">
        <v>1060</v>
      </c>
      <c r="M379" t="s">
        <v>1692</v>
      </c>
      <c r="N379" t="s">
        <v>5023</v>
      </c>
      <c r="O379" t="s">
        <v>6154</v>
      </c>
      <c r="P379" t="s">
        <v>19</v>
      </c>
      <c r="Q379" t="s">
        <v>1061</v>
      </c>
      <c r="R379" t="s">
        <v>30</v>
      </c>
      <c r="S379" t="s">
        <v>1695</v>
      </c>
      <c r="T379" t="s">
        <v>4074</v>
      </c>
      <c r="U379" t="s">
        <v>1200</v>
      </c>
    </row>
    <row r="380" spans="1:22" x14ac:dyDescent="0.25">
      <c r="A380" t="s">
        <v>1300</v>
      </c>
      <c r="B380" t="s">
        <v>1301</v>
      </c>
      <c r="C380" t="s">
        <v>1012</v>
      </c>
      <c r="D380" t="s">
        <v>590</v>
      </c>
      <c r="E380" t="s">
        <v>2072</v>
      </c>
      <c r="F380" t="s">
        <v>200</v>
      </c>
      <c r="G380" t="s">
        <v>1579</v>
      </c>
      <c r="H380" t="s">
        <v>1316</v>
      </c>
      <c r="I380" t="s">
        <v>1100</v>
      </c>
      <c r="J380" t="s">
        <v>712</v>
      </c>
      <c r="K380" t="s">
        <v>806</v>
      </c>
      <c r="L380" t="s">
        <v>2198</v>
      </c>
      <c r="M380" t="s">
        <v>1694</v>
      </c>
      <c r="N380" t="s">
        <v>5023</v>
      </c>
      <c r="O380" t="s">
        <v>6155</v>
      </c>
      <c r="P380" t="s">
        <v>19</v>
      </c>
      <c r="Q380" t="s">
        <v>1364</v>
      </c>
      <c r="R380" t="s">
        <v>18</v>
      </c>
      <c r="S380" t="s">
        <v>1693</v>
      </c>
      <c r="T380" t="s">
        <v>3135</v>
      </c>
      <c r="U380" t="s">
        <v>1302</v>
      </c>
    </row>
    <row r="381" spans="1:22" x14ac:dyDescent="0.25">
      <c r="A381" t="s">
        <v>3101</v>
      </c>
      <c r="B381" t="s">
        <v>3102</v>
      </c>
      <c r="C381" t="s">
        <v>1012</v>
      </c>
      <c r="D381" t="s">
        <v>1339</v>
      </c>
      <c r="E381" t="s">
        <v>125</v>
      </c>
      <c r="F381" t="s">
        <v>200</v>
      </c>
      <c r="G381" t="s">
        <v>1579</v>
      </c>
      <c r="H381" t="s">
        <v>1316</v>
      </c>
      <c r="I381" t="s">
        <v>17</v>
      </c>
      <c r="J381" t="s">
        <v>716</v>
      </c>
      <c r="K381" t="s">
        <v>1387</v>
      </c>
      <c r="L381" t="s">
        <v>1060</v>
      </c>
      <c r="M381" t="s">
        <v>1694</v>
      </c>
      <c r="N381" t="s">
        <v>6156</v>
      </c>
      <c r="O381" t="s">
        <v>6157</v>
      </c>
      <c r="P381" t="s">
        <v>19</v>
      </c>
      <c r="Q381" t="s">
        <v>1334</v>
      </c>
      <c r="R381" t="s">
        <v>37</v>
      </c>
      <c r="S381" t="s">
        <v>1693</v>
      </c>
      <c r="T381" t="s">
        <v>4580</v>
      </c>
      <c r="U381" t="s">
        <v>3103</v>
      </c>
    </row>
    <row r="382" spans="1:22" x14ac:dyDescent="0.25">
      <c r="A382" t="s">
        <v>2439</v>
      </c>
      <c r="B382" t="s">
        <v>2440</v>
      </c>
      <c r="C382" t="s">
        <v>1012</v>
      </c>
      <c r="D382" t="s">
        <v>1606</v>
      </c>
      <c r="E382" t="s">
        <v>125</v>
      </c>
      <c r="F382" t="s">
        <v>200</v>
      </c>
      <c r="G382" t="s">
        <v>1579</v>
      </c>
      <c r="H382" t="s">
        <v>1316</v>
      </c>
      <c r="I382" t="s">
        <v>17</v>
      </c>
      <c r="J382" t="s">
        <v>719</v>
      </c>
      <c r="K382" t="s">
        <v>1319</v>
      </c>
      <c r="L382" t="s">
        <v>1072</v>
      </c>
      <c r="M382" t="s">
        <v>1692</v>
      </c>
      <c r="N382" t="s">
        <v>6158</v>
      </c>
      <c r="O382" t="s">
        <v>6159</v>
      </c>
      <c r="P382" t="s">
        <v>19</v>
      </c>
      <c r="Q382" t="s">
        <v>1577</v>
      </c>
      <c r="R382" t="s">
        <v>18</v>
      </c>
      <c r="S382" t="s">
        <v>1691</v>
      </c>
      <c r="T382" t="s">
        <v>3056</v>
      </c>
      <c r="U382" t="s">
        <v>2441</v>
      </c>
    </row>
    <row r="383" spans="1:22" x14ac:dyDescent="0.25">
      <c r="A383" t="s">
        <v>1457</v>
      </c>
      <c r="B383" t="s">
        <v>1458</v>
      </c>
      <c r="C383" t="s">
        <v>1374</v>
      </c>
      <c r="D383" t="s">
        <v>1339</v>
      </c>
      <c r="E383" t="s">
        <v>2072</v>
      </c>
      <c r="F383" t="s">
        <v>200</v>
      </c>
      <c r="G383" t="s">
        <v>28</v>
      </c>
      <c r="H383" t="s">
        <v>1323</v>
      </c>
      <c r="I383" t="s">
        <v>28</v>
      </c>
      <c r="J383" t="s">
        <v>714</v>
      </c>
      <c r="K383" t="s">
        <v>1770</v>
      </c>
      <c r="L383" t="s">
        <v>1771</v>
      </c>
      <c r="M383" t="s">
        <v>1694</v>
      </c>
      <c r="N383" t="s">
        <v>5024</v>
      </c>
      <c r="O383" t="s">
        <v>6160</v>
      </c>
      <c r="P383" t="s">
        <v>19</v>
      </c>
      <c r="Q383" t="s">
        <v>1608</v>
      </c>
      <c r="R383" t="s">
        <v>30</v>
      </c>
      <c r="S383" t="s">
        <v>1693</v>
      </c>
      <c r="T383" t="s">
        <v>5031</v>
      </c>
      <c r="U383" t="s">
        <v>1459</v>
      </c>
    </row>
    <row r="384" spans="1:22" x14ac:dyDescent="0.25">
      <c r="A384" t="s">
        <v>968</v>
      </c>
      <c r="B384" t="s">
        <v>969</v>
      </c>
      <c r="D384" t="s">
        <v>1110</v>
      </c>
      <c r="E384" t="s">
        <v>125</v>
      </c>
      <c r="F384" t="s">
        <v>200</v>
      </c>
      <c r="G384" t="s">
        <v>1317</v>
      </c>
      <c r="H384" t="s">
        <v>126</v>
      </c>
      <c r="I384" t="s">
        <v>1100</v>
      </c>
      <c r="J384" t="s">
        <v>3783</v>
      </c>
      <c r="K384" t="s">
        <v>808</v>
      </c>
      <c r="L384" t="s">
        <v>807</v>
      </c>
      <c r="M384" t="s">
        <v>1692</v>
      </c>
      <c r="N384" t="s">
        <v>5025</v>
      </c>
      <c r="O384" t="s">
        <v>1016</v>
      </c>
      <c r="P384" t="s">
        <v>19</v>
      </c>
      <c r="Q384" t="s">
        <v>1061</v>
      </c>
      <c r="R384" t="s">
        <v>60</v>
      </c>
      <c r="S384" t="s">
        <v>1695</v>
      </c>
      <c r="T384" t="s">
        <v>4593</v>
      </c>
      <c r="U384" t="s">
        <v>970</v>
      </c>
    </row>
    <row r="385" spans="1:22" x14ac:dyDescent="0.25">
      <c r="A385" t="s">
        <v>2887</v>
      </c>
      <c r="B385" t="s">
        <v>2888</v>
      </c>
      <c r="D385" t="s">
        <v>2388</v>
      </c>
      <c r="E385" t="s">
        <v>125</v>
      </c>
      <c r="F385" t="s">
        <v>200</v>
      </c>
      <c r="G385" t="s">
        <v>1579</v>
      </c>
      <c r="H385" t="s">
        <v>126</v>
      </c>
      <c r="I385" t="s">
        <v>20</v>
      </c>
      <c r="J385" t="s">
        <v>4479</v>
      </c>
      <c r="K385" t="s">
        <v>806</v>
      </c>
      <c r="M385" t="s">
        <v>1692</v>
      </c>
      <c r="N385" t="s">
        <v>6161</v>
      </c>
      <c r="P385" t="s">
        <v>19</v>
      </c>
      <c r="Q385" t="s">
        <v>126</v>
      </c>
      <c r="R385" t="s">
        <v>51</v>
      </c>
      <c r="S385" t="s">
        <v>1695</v>
      </c>
      <c r="T385" t="s">
        <v>5029</v>
      </c>
      <c r="U385" t="s">
        <v>2889</v>
      </c>
    </row>
    <row r="386" spans="1:22" x14ac:dyDescent="0.25">
      <c r="A386" t="s">
        <v>3209</v>
      </c>
      <c r="B386" t="s">
        <v>3210</v>
      </c>
      <c r="C386" t="s">
        <v>4601</v>
      </c>
      <c r="D386" t="s">
        <v>2102</v>
      </c>
      <c r="E386" t="s">
        <v>125</v>
      </c>
      <c r="F386" t="s">
        <v>200</v>
      </c>
      <c r="G386" t="s">
        <v>1579</v>
      </c>
      <c r="H386" t="s">
        <v>1315</v>
      </c>
      <c r="I386" t="s">
        <v>1100</v>
      </c>
      <c r="J386" t="s">
        <v>715</v>
      </c>
      <c r="K386" t="s">
        <v>1064</v>
      </c>
      <c r="L386" t="s">
        <v>807</v>
      </c>
      <c r="M386" t="s">
        <v>1692</v>
      </c>
      <c r="N386" t="s">
        <v>6161</v>
      </c>
      <c r="O386" t="s">
        <v>6162</v>
      </c>
      <c r="Q386" t="s">
        <v>1079</v>
      </c>
      <c r="R386" t="s">
        <v>67</v>
      </c>
      <c r="S386" t="s">
        <v>1695</v>
      </c>
      <c r="T386" t="s">
        <v>4596</v>
      </c>
      <c r="U386" t="s">
        <v>3211</v>
      </c>
    </row>
    <row r="387" spans="1:22" x14ac:dyDescent="0.25">
      <c r="A387" t="s">
        <v>1142</v>
      </c>
      <c r="B387" t="s">
        <v>1143</v>
      </c>
      <c r="C387" t="s">
        <v>96</v>
      </c>
      <c r="D387" t="s">
        <v>2200</v>
      </c>
      <c r="E387" t="s">
        <v>1322</v>
      </c>
      <c r="F387" t="s">
        <v>2118</v>
      </c>
      <c r="G387" t="s">
        <v>1579</v>
      </c>
      <c r="H387" t="s">
        <v>1316</v>
      </c>
      <c r="I387" t="s">
        <v>20</v>
      </c>
      <c r="J387" t="s">
        <v>749</v>
      </c>
      <c r="K387" t="s">
        <v>1785</v>
      </c>
      <c r="L387" t="s">
        <v>1333</v>
      </c>
      <c r="M387" t="s">
        <v>1694</v>
      </c>
      <c r="N387" t="s">
        <v>6163</v>
      </c>
      <c r="O387" t="s">
        <v>6164</v>
      </c>
      <c r="P387" t="s">
        <v>19</v>
      </c>
      <c r="Q387" t="s">
        <v>1334</v>
      </c>
      <c r="R387" t="s">
        <v>29</v>
      </c>
      <c r="S387" t="s">
        <v>1693</v>
      </c>
      <c r="T387" t="s">
        <v>2934</v>
      </c>
      <c r="U387" t="s">
        <v>1144</v>
      </c>
      <c r="V387" t="s">
        <v>2051</v>
      </c>
    </row>
    <row r="388" spans="1:22" x14ac:dyDescent="0.25">
      <c r="A388" t="s">
        <v>214</v>
      </c>
      <c r="B388" t="s">
        <v>215</v>
      </c>
      <c r="C388" t="s">
        <v>1062</v>
      </c>
      <c r="D388" t="s">
        <v>1904</v>
      </c>
      <c r="E388" t="s">
        <v>2072</v>
      </c>
      <c r="F388" t="s">
        <v>2389</v>
      </c>
      <c r="G388" t="s">
        <v>1579</v>
      </c>
      <c r="H388" t="s">
        <v>1316</v>
      </c>
      <c r="I388" t="s">
        <v>17</v>
      </c>
      <c r="J388" t="s">
        <v>710</v>
      </c>
      <c r="K388" t="s">
        <v>1112</v>
      </c>
      <c r="L388" t="s">
        <v>802</v>
      </c>
      <c r="M388" t="s">
        <v>1694</v>
      </c>
      <c r="N388" t="s">
        <v>6165</v>
      </c>
      <c r="O388" t="s">
        <v>6166</v>
      </c>
      <c r="P388" t="s">
        <v>19</v>
      </c>
      <c r="Q388" t="s">
        <v>1577</v>
      </c>
      <c r="R388" t="s">
        <v>63</v>
      </c>
      <c r="S388" t="s">
        <v>1693</v>
      </c>
      <c r="T388" t="s">
        <v>3501</v>
      </c>
      <c r="U388" t="s">
        <v>216</v>
      </c>
    </row>
    <row r="389" spans="1:22" x14ac:dyDescent="0.25">
      <c r="A389" t="s">
        <v>876</v>
      </c>
      <c r="B389" t="s">
        <v>877</v>
      </c>
      <c r="C389" t="s">
        <v>1106</v>
      </c>
      <c r="D389" t="s">
        <v>4078</v>
      </c>
      <c r="E389" t="s">
        <v>2072</v>
      </c>
      <c r="F389" t="s">
        <v>200</v>
      </c>
      <c r="G389" t="s">
        <v>577</v>
      </c>
      <c r="H389" t="s">
        <v>1323</v>
      </c>
      <c r="I389" t="s">
        <v>28</v>
      </c>
      <c r="J389" t="s">
        <v>713</v>
      </c>
      <c r="K389" t="s">
        <v>1785</v>
      </c>
      <c r="L389" t="s">
        <v>1610</v>
      </c>
      <c r="M389" t="s">
        <v>1690</v>
      </c>
      <c r="N389" t="s">
        <v>5028</v>
      </c>
      <c r="O389" t="s">
        <v>5000</v>
      </c>
      <c r="P389" t="s">
        <v>19</v>
      </c>
      <c r="Q389" t="s">
        <v>1577</v>
      </c>
      <c r="R389" t="s">
        <v>36</v>
      </c>
      <c r="S389" t="s">
        <v>1695</v>
      </c>
      <c r="T389" t="s">
        <v>5027</v>
      </c>
      <c r="U389" t="s">
        <v>878</v>
      </c>
    </row>
    <row r="390" spans="1:22" x14ac:dyDescent="0.25">
      <c r="A390" t="s">
        <v>971</v>
      </c>
      <c r="B390" t="s">
        <v>972</v>
      </c>
      <c r="C390" t="s">
        <v>1106</v>
      </c>
      <c r="D390" t="s">
        <v>230</v>
      </c>
      <c r="E390" t="s">
        <v>125</v>
      </c>
      <c r="F390" t="s">
        <v>243</v>
      </c>
      <c r="G390" t="s">
        <v>28</v>
      </c>
      <c r="H390" t="s">
        <v>126</v>
      </c>
      <c r="I390" t="s">
        <v>128</v>
      </c>
      <c r="J390" t="s">
        <v>712</v>
      </c>
      <c r="K390" t="s">
        <v>808</v>
      </c>
      <c r="L390" t="s">
        <v>801</v>
      </c>
      <c r="M390" t="s">
        <v>1692</v>
      </c>
      <c r="N390" t="s">
        <v>6167</v>
      </c>
      <c r="O390" t="s">
        <v>6168</v>
      </c>
      <c r="P390" t="s">
        <v>1104</v>
      </c>
      <c r="Q390" t="s">
        <v>126</v>
      </c>
      <c r="R390" t="s">
        <v>36</v>
      </c>
      <c r="S390" t="s">
        <v>1691</v>
      </c>
      <c r="T390" t="s">
        <v>5034</v>
      </c>
      <c r="U390" t="s">
        <v>973</v>
      </c>
    </row>
    <row r="391" spans="1:22" x14ac:dyDescent="0.25">
      <c r="A391" t="s">
        <v>522</v>
      </c>
      <c r="B391" t="s">
        <v>523</v>
      </c>
      <c r="C391" t="s">
        <v>1012</v>
      </c>
      <c r="D391" t="s">
        <v>1346</v>
      </c>
      <c r="E391" t="s">
        <v>2015</v>
      </c>
      <c r="F391" t="s">
        <v>2118</v>
      </c>
      <c r="G391" t="s">
        <v>1579</v>
      </c>
      <c r="H391" t="s">
        <v>1316</v>
      </c>
      <c r="I391" t="s">
        <v>128</v>
      </c>
      <c r="J391" t="s">
        <v>3820</v>
      </c>
      <c r="K391" t="s">
        <v>1329</v>
      </c>
      <c r="L391" t="s">
        <v>1068</v>
      </c>
      <c r="M391" t="s">
        <v>1694</v>
      </c>
      <c r="N391" t="s">
        <v>6169</v>
      </c>
      <c r="O391" t="s">
        <v>6170</v>
      </c>
      <c r="P391" t="s">
        <v>19</v>
      </c>
      <c r="Q391" t="s">
        <v>1364</v>
      </c>
      <c r="R391" t="s">
        <v>51</v>
      </c>
      <c r="S391" t="s">
        <v>1693</v>
      </c>
      <c r="T391" t="s">
        <v>3077</v>
      </c>
      <c r="U391" t="s">
        <v>524</v>
      </c>
    </row>
    <row r="392" spans="1:22" x14ac:dyDescent="0.25">
      <c r="A392" t="s">
        <v>918</v>
      </c>
      <c r="B392" t="s">
        <v>918</v>
      </c>
      <c r="C392" t="s">
        <v>1012</v>
      </c>
      <c r="D392" t="s">
        <v>2881</v>
      </c>
      <c r="E392" t="s">
        <v>1322</v>
      </c>
      <c r="F392" t="s">
        <v>2118</v>
      </c>
      <c r="G392" t="s">
        <v>28</v>
      </c>
      <c r="H392" t="s">
        <v>1769</v>
      </c>
      <c r="I392" t="s">
        <v>20</v>
      </c>
      <c r="J392" t="s">
        <v>127</v>
      </c>
      <c r="K392" t="s">
        <v>2374</v>
      </c>
      <c r="L392" t="s">
        <v>1318</v>
      </c>
      <c r="M392" t="s">
        <v>1694</v>
      </c>
      <c r="N392" t="s">
        <v>6169</v>
      </c>
      <c r="O392" t="s">
        <v>2861</v>
      </c>
      <c r="P392" t="s">
        <v>19</v>
      </c>
      <c r="Q392" t="s">
        <v>1364</v>
      </c>
      <c r="R392" t="s">
        <v>62</v>
      </c>
      <c r="S392" t="s">
        <v>1693</v>
      </c>
      <c r="T392" t="s">
        <v>6171</v>
      </c>
      <c r="U392" t="s">
        <v>919</v>
      </c>
      <c r="V392" t="s">
        <v>1121</v>
      </c>
    </row>
    <row r="393" spans="1:22" x14ac:dyDescent="0.25">
      <c r="A393" t="s">
        <v>867</v>
      </c>
      <c r="B393" t="s">
        <v>868</v>
      </c>
      <c r="C393" t="s">
        <v>1106</v>
      </c>
      <c r="D393" t="s">
        <v>3190</v>
      </c>
      <c r="E393" t="s">
        <v>2192</v>
      </c>
      <c r="F393" t="s">
        <v>2118</v>
      </c>
      <c r="G393" t="s">
        <v>1579</v>
      </c>
      <c r="H393" t="s">
        <v>1323</v>
      </c>
      <c r="I393" t="s">
        <v>28</v>
      </c>
      <c r="J393" t="s">
        <v>752</v>
      </c>
      <c r="K393" t="s">
        <v>805</v>
      </c>
      <c r="L393" t="s">
        <v>1072</v>
      </c>
      <c r="M393" t="s">
        <v>1690</v>
      </c>
      <c r="N393" t="s">
        <v>6172</v>
      </c>
      <c r="O393" t="s">
        <v>6173</v>
      </c>
      <c r="P393" t="s">
        <v>19</v>
      </c>
      <c r="Q393" t="s">
        <v>1364</v>
      </c>
      <c r="R393" t="s">
        <v>51</v>
      </c>
      <c r="S393" t="s">
        <v>1691</v>
      </c>
      <c r="T393" t="s">
        <v>2391</v>
      </c>
      <c r="U393" t="s">
        <v>869</v>
      </c>
      <c r="V393" t="s">
        <v>2051</v>
      </c>
    </row>
    <row r="394" spans="1:22" x14ac:dyDescent="0.25">
      <c r="A394" t="s">
        <v>2809</v>
      </c>
      <c r="B394" t="s">
        <v>2810</v>
      </c>
      <c r="C394" t="s">
        <v>1062</v>
      </c>
      <c r="D394" t="s">
        <v>1071</v>
      </c>
      <c r="E394" t="s">
        <v>125</v>
      </c>
      <c r="F394" t="s">
        <v>243</v>
      </c>
      <c r="G394" t="s">
        <v>1579</v>
      </c>
      <c r="H394" t="s">
        <v>1316</v>
      </c>
      <c r="I394" t="s">
        <v>28</v>
      </c>
      <c r="J394" t="s">
        <v>710</v>
      </c>
      <c r="K394" t="s">
        <v>805</v>
      </c>
      <c r="L394" t="s">
        <v>801</v>
      </c>
      <c r="M394" t="s">
        <v>1694</v>
      </c>
      <c r="N394" t="s">
        <v>6172</v>
      </c>
      <c r="O394" t="s">
        <v>6174</v>
      </c>
      <c r="P394" t="s">
        <v>25</v>
      </c>
      <c r="Q394" t="s">
        <v>1059</v>
      </c>
      <c r="R394" t="s">
        <v>24</v>
      </c>
      <c r="S394" t="s">
        <v>1695</v>
      </c>
      <c r="T394" t="s">
        <v>6175</v>
      </c>
      <c r="U394" t="s">
        <v>2811</v>
      </c>
    </row>
    <row r="395" spans="1:22" x14ac:dyDescent="0.25">
      <c r="A395" t="s">
        <v>820</v>
      </c>
      <c r="B395" t="s">
        <v>821</v>
      </c>
      <c r="C395" t="s">
        <v>1106</v>
      </c>
      <c r="D395" t="s">
        <v>2697</v>
      </c>
      <c r="E395" t="s">
        <v>1322</v>
      </c>
      <c r="F395" t="s">
        <v>200</v>
      </c>
      <c r="G395" t="s">
        <v>1579</v>
      </c>
      <c r="H395" t="s">
        <v>1316</v>
      </c>
      <c r="I395" t="s">
        <v>1100</v>
      </c>
      <c r="J395" t="s">
        <v>714</v>
      </c>
      <c r="K395" t="s">
        <v>1655</v>
      </c>
      <c r="L395" t="s">
        <v>1320</v>
      </c>
      <c r="M395" t="s">
        <v>1690</v>
      </c>
      <c r="N395" t="s">
        <v>4579</v>
      </c>
      <c r="O395" t="s">
        <v>6176</v>
      </c>
      <c r="P395" t="s">
        <v>1104</v>
      </c>
      <c r="Q395" t="s">
        <v>1608</v>
      </c>
      <c r="R395" t="s">
        <v>37</v>
      </c>
      <c r="S395" t="s">
        <v>1691</v>
      </c>
      <c r="T395" t="s">
        <v>6177</v>
      </c>
      <c r="U395" t="s">
        <v>822</v>
      </c>
    </row>
    <row r="396" spans="1:22" x14ac:dyDescent="0.25">
      <c r="A396" t="s">
        <v>835</v>
      </c>
      <c r="B396" t="s">
        <v>835</v>
      </c>
      <c r="C396" t="s">
        <v>1012</v>
      </c>
      <c r="D396" t="s">
        <v>2270</v>
      </c>
      <c r="E396" t="s">
        <v>1322</v>
      </c>
      <c r="F396" t="s">
        <v>2118</v>
      </c>
      <c r="G396" t="s">
        <v>1317</v>
      </c>
      <c r="H396" t="s">
        <v>1323</v>
      </c>
      <c r="I396" t="s">
        <v>128</v>
      </c>
      <c r="J396" t="s">
        <v>127</v>
      </c>
      <c r="K396" t="s">
        <v>1727</v>
      </c>
      <c r="L396" t="s">
        <v>800</v>
      </c>
      <c r="M396" t="s">
        <v>1694</v>
      </c>
      <c r="N396" t="s">
        <v>6178</v>
      </c>
      <c r="O396" t="s">
        <v>6179</v>
      </c>
      <c r="P396" t="s">
        <v>19</v>
      </c>
      <c r="Q396" t="s">
        <v>1364</v>
      </c>
      <c r="R396" t="s">
        <v>34</v>
      </c>
      <c r="S396" t="s">
        <v>1693</v>
      </c>
      <c r="T396" t="s">
        <v>6180</v>
      </c>
      <c r="U396" t="s">
        <v>836</v>
      </c>
    </row>
    <row r="397" spans="1:22" x14ac:dyDescent="0.25">
      <c r="A397" t="s">
        <v>1517</v>
      </c>
      <c r="B397" t="s">
        <v>1518</v>
      </c>
      <c r="C397" t="s">
        <v>1070</v>
      </c>
      <c r="D397" t="s">
        <v>276</v>
      </c>
      <c r="E397" t="s">
        <v>2015</v>
      </c>
      <c r="F397" t="s">
        <v>200</v>
      </c>
      <c r="G397" t="s">
        <v>1579</v>
      </c>
      <c r="H397" t="s">
        <v>1315</v>
      </c>
      <c r="I397" t="s">
        <v>28</v>
      </c>
      <c r="J397" t="s">
        <v>716</v>
      </c>
      <c r="K397" t="s">
        <v>1329</v>
      </c>
      <c r="L397" t="s">
        <v>1072</v>
      </c>
      <c r="M397" t="s">
        <v>1692</v>
      </c>
      <c r="N397" t="s">
        <v>6181</v>
      </c>
      <c r="O397" t="s">
        <v>5032</v>
      </c>
      <c r="P397" t="s">
        <v>1104</v>
      </c>
      <c r="Q397" t="s">
        <v>1577</v>
      </c>
      <c r="R397" t="s">
        <v>60</v>
      </c>
      <c r="S397" t="s">
        <v>1693</v>
      </c>
      <c r="T397" t="s">
        <v>3528</v>
      </c>
      <c r="U397" t="s">
        <v>1519</v>
      </c>
    </row>
    <row r="398" spans="1:22" x14ac:dyDescent="0.25">
      <c r="A398" t="s">
        <v>517</v>
      </c>
      <c r="B398" t="s">
        <v>517</v>
      </c>
      <c r="C398" t="s">
        <v>1012</v>
      </c>
      <c r="D398" t="s">
        <v>3047</v>
      </c>
      <c r="E398" t="s">
        <v>2015</v>
      </c>
      <c r="F398" t="s">
        <v>2118</v>
      </c>
      <c r="G398" t="s">
        <v>1579</v>
      </c>
      <c r="H398" t="s">
        <v>1769</v>
      </c>
      <c r="I398" t="s">
        <v>28</v>
      </c>
      <c r="J398" t="s">
        <v>752</v>
      </c>
      <c r="K398" t="s">
        <v>1652</v>
      </c>
      <c r="L398" t="s">
        <v>1343</v>
      </c>
      <c r="M398" t="s">
        <v>1694</v>
      </c>
      <c r="N398" t="s">
        <v>6182</v>
      </c>
      <c r="O398" t="s">
        <v>6183</v>
      </c>
      <c r="P398" t="s">
        <v>19</v>
      </c>
      <c r="Q398" t="s">
        <v>1577</v>
      </c>
      <c r="R398" t="s">
        <v>51</v>
      </c>
      <c r="S398" t="s">
        <v>1693</v>
      </c>
      <c r="T398" t="s">
        <v>4450</v>
      </c>
      <c r="U398" t="s">
        <v>518</v>
      </c>
    </row>
    <row r="399" spans="1:22" x14ac:dyDescent="0.25">
      <c r="A399" t="s">
        <v>1451</v>
      </c>
      <c r="B399" t="s">
        <v>1452</v>
      </c>
      <c r="C399" t="s">
        <v>4375</v>
      </c>
      <c r="D399" t="s">
        <v>1119</v>
      </c>
      <c r="E399" t="s">
        <v>125</v>
      </c>
      <c r="F399" t="s">
        <v>200</v>
      </c>
      <c r="G399" t="s">
        <v>28</v>
      </c>
      <c r="H399" t="s">
        <v>1323</v>
      </c>
      <c r="I399" t="s">
        <v>1100</v>
      </c>
      <c r="J399" t="s">
        <v>719</v>
      </c>
      <c r="K399" t="s">
        <v>1728</v>
      </c>
      <c r="L399" t="s">
        <v>1318</v>
      </c>
      <c r="M399" t="s">
        <v>1692</v>
      </c>
      <c r="N399" t="s">
        <v>6184</v>
      </c>
      <c r="O399" t="s">
        <v>6185</v>
      </c>
      <c r="Q399" t="s">
        <v>1059</v>
      </c>
      <c r="R399" t="s">
        <v>63</v>
      </c>
      <c r="S399" t="s">
        <v>1695</v>
      </c>
      <c r="T399" t="s">
        <v>6186</v>
      </c>
      <c r="U399" t="s">
        <v>1453</v>
      </c>
    </row>
    <row r="400" spans="1:22" x14ac:dyDescent="0.25">
      <c r="A400" t="s">
        <v>337</v>
      </c>
      <c r="B400" t="s">
        <v>338</v>
      </c>
      <c r="C400" t="s">
        <v>33</v>
      </c>
      <c r="D400" t="s">
        <v>2765</v>
      </c>
      <c r="E400" t="s">
        <v>2072</v>
      </c>
      <c r="F400" t="s">
        <v>2118</v>
      </c>
      <c r="G400" t="s">
        <v>1579</v>
      </c>
      <c r="H400" t="s">
        <v>1363</v>
      </c>
      <c r="I400" t="s">
        <v>20</v>
      </c>
      <c r="J400" t="s">
        <v>754</v>
      </c>
      <c r="K400" t="s">
        <v>3546</v>
      </c>
      <c r="L400" t="s">
        <v>2393</v>
      </c>
      <c r="M400" t="s">
        <v>1694</v>
      </c>
      <c r="N400" t="s">
        <v>5030</v>
      </c>
      <c r="O400" t="s">
        <v>6187</v>
      </c>
      <c r="P400" t="s">
        <v>19</v>
      </c>
      <c r="Q400" t="s">
        <v>1364</v>
      </c>
      <c r="R400" t="s">
        <v>18</v>
      </c>
      <c r="S400" t="s">
        <v>1693</v>
      </c>
      <c r="T400" t="s">
        <v>3819</v>
      </c>
      <c r="U400" t="s">
        <v>339</v>
      </c>
    </row>
    <row r="401" spans="1:23" x14ac:dyDescent="0.25">
      <c r="A401" t="s">
        <v>135</v>
      </c>
      <c r="B401" t="s">
        <v>136</v>
      </c>
      <c r="C401" t="s">
        <v>96</v>
      </c>
      <c r="D401" t="s">
        <v>387</v>
      </c>
      <c r="E401" t="s">
        <v>125</v>
      </c>
      <c r="F401" t="s">
        <v>200</v>
      </c>
      <c r="G401" t="s">
        <v>28</v>
      </c>
      <c r="H401" t="s">
        <v>1315</v>
      </c>
      <c r="I401" t="s">
        <v>17</v>
      </c>
      <c r="J401" t="s">
        <v>40</v>
      </c>
      <c r="K401" t="s">
        <v>1728</v>
      </c>
      <c r="L401" t="s">
        <v>1610</v>
      </c>
      <c r="M401" t="s">
        <v>1692</v>
      </c>
      <c r="N401" t="s">
        <v>6188</v>
      </c>
      <c r="O401" t="s">
        <v>4895</v>
      </c>
      <c r="P401" t="s">
        <v>1756</v>
      </c>
      <c r="Q401" t="s">
        <v>1061</v>
      </c>
      <c r="R401" t="s">
        <v>37</v>
      </c>
      <c r="S401" t="s">
        <v>1693</v>
      </c>
      <c r="T401" t="s">
        <v>5035</v>
      </c>
      <c r="U401" t="s">
        <v>137</v>
      </c>
    </row>
    <row r="402" spans="1:23" x14ac:dyDescent="0.25">
      <c r="A402" t="s">
        <v>1489</v>
      </c>
      <c r="B402" t="s">
        <v>1490</v>
      </c>
      <c r="D402" t="s">
        <v>1116</v>
      </c>
      <c r="E402" t="s">
        <v>125</v>
      </c>
      <c r="F402" t="s">
        <v>243</v>
      </c>
      <c r="G402" t="s">
        <v>1579</v>
      </c>
      <c r="H402" t="s">
        <v>126</v>
      </c>
      <c r="I402" t="s">
        <v>1100</v>
      </c>
      <c r="J402" t="s">
        <v>6189</v>
      </c>
      <c r="K402" t="s">
        <v>804</v>
      </c>
      <c r="L402" t="s">
        <v>807</v>
      </c>
      <c r="M402" t="s">
        <v>1694</v>
      </c>
      <c r="N402" t="s">
        <v>6190</v>
      </c>
      <c r="O402" t="s">
        <v>6191</v>
      </c>
      <c r="P402" t="s">
        <v>19</v>
      </c>
      <c r="Q402" t="s">
        <v>1061</v>
      </c>
      <c r="R402" t="s">
        <v>71</v>
      </c>
      <c r="S402" t="s">
        <v>1695</v>
      </c>
      <c r="T402" t="s">
        <v>4306</v>
      </c>
      <c r="U402" t="s">
        <v>1491</v>
      </c>
    </row>
    <row r="403" spans="1:23" x14ac:dyDescent="0.25">
      <c r="A403" t="s">
        <v>983</v>
      </c>
      <c r="B403" t="s">
        <v>984</v>
      </c>
      <c r="C403" t="s">
        <v>4601</v>
      </c>
      <c r="D403" t="s">
        <v>5078</v>
      </c>
      <c r="E403" t="s">
        <v>2714</v>
      </c>
      <c r="F403" t="s">
        <v>2118</v>
      </c>
      <c r="G403" t="s">
        <v>1317</v>
      </c>
      <c r="H403" t="s">
        <v>1769</v>
      </c>
      <c r="I403" t="s">
        <v>20</v>
      </c>
      <c r="J403" t="s">
        <v>717</v>
      </c>
      <c r="K403" t="s">
        <v>2100</v>
      </c>
      <c r="L403" t="s">
        <v>1060</v>
      </c>
      <c r="M403" t="s">
        <v>1694</v>
      </c>
      <c r="N403" t="s">
        <v>4583</v>
      </c>
      <c r="P403" t="s">
        <v>19</v>
      </c>
      <c r="Q403" t="s">
        <v>1608</v>
      </c>
      <c r="R403" t="s">
        <v>71</v>
      </c>
      <c r="S403" t="s">
        <v>1693</v>
      </c>
      <c r="T403" t="s">
        <v>5079</v>
      </c>
      <c r="U403" t="s">
        <v>985</v>
      </c>
      <c r="W403" s="5">
        <v>0.05</v>
      </c>
    </row>
    <row r="404" spans="1:23" x14ac:dyDescent="0.25">
      <c r="A404" t="s">
        <v>3050</v>
      </c>
      <c r="B404" t="s">
        <v>3051</v>
      </c>
      <c r="C404" t="s">
        <v>1012</v>
      </c>
      <c r="D404" t="s">
        <v>3132</v>
      </c>
      <c r="E404" t="s">
        <v>125</v>
      </c>
      <c r="F404" t="s">
        <v>243</v>
      </c>
      <c r="G404" t="s">
        <v>28</v>
      </c>
      <c r="H404" t="s">
        <v>1315</v>
      </c>
      <c r="I404" t="s">
        <v>28</v>
      </c>
      <c r="J404" t="s">
        <v>714</v>
      </c>
      <c r="K404" t="s">
        <v>1083</v>
      </c>
      <c r="L404" t="s">
        <v>807</v>
      </c>
      <c r="M404" t="s">
        <v>1694</v>
      </c>
      <c r="N404" t="s">
        <v>6192</v>
      </c>
      <c r="O404" t="s">
        <v>6193</v>
      </c>
      <c r="P404" t="s">
        <v>1104</v>
      </c>
      <c r="Q404" t="s">
        <v>1079</v>
      </c>
      <c r="R404" t="s">
        <v>51</v>
      </c>
      <c r="S404" t="s">
        <v>1693</v>
      </c>
      <c r="T404" t="s">
        <v>3832</v>
      </c>
      <c r="U404" t="s">
        <v>3053</v>
      </c>
    </row>
    <row r="405" spans="1:23" x14ac:dyDescent="0.25">
      <c r="A405" t="s">
        <v>449</v>
      </c>
      <c r="B405" t="s">
        <v>450</v>
      </c>
      <c r="C405" t="s">
        <v>3089</v>
      </c>
      <c r="D405" t="s">
        <v>1110</v>
      </c>
      <c r="E405" t="s">
        <v>125</v>
      </c>
      <c r="F405" t="s">
        <v>200</v>
      </c>
      <c r="G405" t="s">
        <v>1579</v>
      </c>
      <c r="H405" t="s">
        <v>1315</v>
      </c>
      <c r="I405" t="s">
        <v>20</v>
      </c>
      <c r="J405" t="s">
        <v>3172</v>
      </c>
      <c r="K405" t="s">
        <v>1319</v>
      </c>
      <c r="L405" t="s">
        <v>1068</v>
      </c>
      <c r="M405" t="s">
        <v>1692</v>
      </c>
      <c r="N405" t="s">
        <v>6194</v>
      </c>
      <c r="O405" t="s">
        <v>6195</v>
      </c>
      <c r="P405" t="s">
        <v>19</v>
      </c>
      <c r="Q405" t="s">
        <v>1608</v>
      </c>
      <c r="R405" t="s">
        <v>68</v>
      </c>
      <c r="S405" t="s">
        <v>1693</v>
      </c>
      <c r="T405" t="s">
        <v>4472</v>
      </c>
      <c r="U405" t="s">
        <v>451</v>
      </c>
    </row>
    <row r="406" spans="1:23" x14ac:dyDescent="0.25">
      <c r="A406" t="s">
        <v>1956</v>
      </c>
      <c r="B406" t="s">
        <v>1957</v>
      </c>
      <c r="C406" t="s">
        <v>96</v>
      </c>
      <c r="D406" t="s">
        <v>3133</v>
      </c>
      <c r="E406" t="s">
        <v>125</v>
      </c>
      <c r="F406" t="s">
        <v>2118</v>
      </c>
      <c r="G406" t="s">
        <v>1579</v>
      </c>
      <c r="H406" t="s">
        <v>1769</v>
      </c>
      <c r="I406" t="s">
        <v>20</v>
      </c>
      <c r="J406" t="s">
        <v>718</v>
      </c>
      <c r="K406" t="s">
        <v>1329</v>
      </c>
      <c r="L406" t="s">
        <v>1771</v>
      </c>
      <c r="M406" t="s">
        <v>1690</v>
      </c>
      <c r="N406" t="s">
        <v>6196</v>
      </c>
      <c r="O406" t="s">
        <v>6197</v>
      </c>
      <c r="P406" t="s">
        <v>19</v>
      </c>
      <c r="Q406" t="s">
        <v>1364</v>
      </c>
      <c r="R406" t="s">
        <v>18</v>
      </c>
      <c r="S406" t="s">
        <v>1691</v>
      </c>
      <c r="T406" t="s">
        <v>3345</v>
      </c>
      <c r="U406" t="s">
        <v>1958</v>
      </c>
    </row>
    <row r="407" spans="1:23" x14ac:dyDescent="0.25">
      <c r="A407" t="s">
        <v>4071</v>
      </c>
      <c r="B407" t="s">
        <v>4072</v>
      </c>
      <c r="C407" t="s">
        <v>3089</v>
      </c>
      <c r="D407" t="s">
        <v>1110</v>
      </c>
      <c r="E407" t="s">
        <v>2072</v>
      </c>
      <c r="F407" t="s">
        <v>243</v>
      </c>
      <c r="G407" t="s">
        <v>1579</v>
      </c>
      <c r="H407" t="s">
        <v>1316</v>
      </c>
      <c r="I407" t="s">
        <v>1100</v>
      </c>
      <c r="J407" t="s">
        <v>3233</v>
      </c>
      <c r="K407" t="s">
        <v>1372</v>
      </c>
      <c r="L407" t="s">
        <v>1318</v>
      </c>
      <c r="M407" t="s">
        <v>1694</v>
      </c>
      <c r="N407" t="s">
        <v>6198</v>
      </c>
      <c r="O407" t="s">
        <v>6199</v>
      </c>
      <c r="P407" t="s">
        <v>19</v>
      </c>
      <c r="Q407" t="s">
        <v>1364</v>
      </c>
      <c r="R407" t="s">
        <v>46</v>
      </c>
      <c r="S407" t="s">
        <v>1693</v>
      </c>
      <c r="T407" t="s">
        <v>4614</v>
      </c>
      <c r="U407" t="s">
        <v>4073</v>
      </c>
    </row>
    <row r="408" spans="1:23" x14ac:dyDescent="0.25">
      <c r="A408" t="s">
        <v>1029</v>
      </c>
      <c r="B408" t="s">
        <v>1030</v>
      </c>
      <c r="C408" t="s">
        <v>1012</v>
      </c>
      <c r="D408" t="s">
        <v>6200</v>
      </c>
      <c r="E408" t="s">
        <v>2174</v>
      </c>
      <c r="F408" t="s">
        <v>2389</v>
      </c>
      <c r="G408" t="s">
        <v>1579</v>
      </c>
      <c r="H408" t="s">
        <v>1363</v>
      </c>
      <c r="I408" t="s">
        <v>28</v>
      </c>
      <c r="J408" t="s">
        <v>40</v>
      </c>
      <c r="K408" t="s">
        <v>2375</v>
      </c>
      <c r="M408" t="s">
        <v>1692</v>
      </c>
      <c r="N408" t="s">
        <v>6201</v>
      </c>
      <c r="O408" t="s">
        <v>4709</v>
      </c>
      <c r="P408" t="s">
        <v>25</v>
      </c>
      <c r="Q408" t="s">
        <v>1364</v>
      </c>
      <c r="R408" t="s">
        <v>24</v>
      </c>
      <c r="S408" t="s">
        <v>1695</v>
      </c>
      <c r="T408" t="s">
        <v>6202</v>
      </c>
      <c r="U408" t="s">
        <v>1031</v>
      </c>
    </row>
    <row r="409" spans="1:23" x14ac:dyDescent="0.25">
      <c r="A409" t="s">
        <v>1625</v>
      </c>
      <c r="B409" t="s">
        <v>1626</v>
      </c>
      <c r="C409" t="s">
        <v>1062</v>
      </c>
      <c r="D409" t="s">
        <v>2974</v>
      </c>
      <c r="E409" t="s">
        <v>1322</v>
      </c>
      <c r="F409" t="s">
        <v>2389</v>
      </c>
      <c r="G409" t="s">
        <v>1579</v>
      </c>
      <c r="H409" t="s">
        <v>1316</v>
      </c>
      <c r="I409" t="s">
        <v>17</v>
      </c>
      <c r="J409" t="s">
        <v>718</v>
      </c>
      <c r="K409" t="s">
        <v>1358</v>
      </c>
      <c r="L409" t="s">
        <v>1338</v>
      </c>
      <c r="M409" t="s">
        <v>1694</v>
      </c>
      <c r="N409" t="s">
        <v>6203</v>
      </c>
      <c r="O409" t="s">
        <v>6204</v>
      </c>
      <c r="P409" t="s">
        <v>19</v>
      </c>
      <c r="Q409" t="s">
        <v>1334</v>
      </c>
      <c r="R409" t="s">
        <v>24</v>
      </c>
      <c r="S409" t="s">
        <v>1693</v>
      </c>
      <c r="T409" t="s">
        <v>6205</v>
      </c>
      <c r="U409" t="s">
        <v>1627</v>
      </c>
    </row>
    <row r="410" spans="1:23" x14ac:dyDescent="0.25">
      <c r="A410" t="s">
        <v>3521</v>
      </c>
      <c r="B410" t="s">
        <v>3522</v>
      </c>
      <c r="C410" t="s">
        <v>1062</v>
      </c>
      <c r="D410" t="s">
        <v>3418</v>
      </c>
      <c r="E410" t="s">
        <v>2714</v>
      </c>
      <c r="F410" t="s">
        <v>2118</v>
      </c>
      <c r="G410" t="s">
        <v>1579</v>
      </c>
      <c r="H410" t="s">
        <v>1363</v>
      </c>
      <c r="I410" t="s">
        <v>20</v>
      </c>
      <c r="J410" t="s">
        <v>3934</v>
      </c>
      <c r="K410" t="s">
        <v>1655</v>
      </c>
      <c r="M410" t="s">
        <v>1694</v>
      </c>
      <c r="N410" t="s">
        <v>6206</v>
      </c>
      <c r="O410" t="s">
        <v>4584</v>
      </c>
      <c r="Q410" t="s">
        <v>1608</v>
      </c>
      <c r="R410" t="s">
        <v>51</v>
      </c>
      <c r="S410" t="s">
        <v>1693</v>
      </c>
      <c r="T410" t="s">
        <v>4585</v>
      </c>
      <c r="U410" t="s">
        <v>3523</v>
      </c>
    </row>
    <row r="411" spans="1:23" x14ac:dyDescent="0.25">
      <c r="A411" t="s">
        <v>508</v>
      </c>
      <c r="B411" t="s">
        <v>509</v>
      </c>
      <c r="C411" t="s">
        <v>96</v>
      </c>
      <c r="D411" t="s">
        <v>2197</v>
      </c>
      <c r="E411" t="s">
        <v>125</v>
      </c>
      <c r="F411" t="s">
        <v>2118</v>
      </c>
      <c r="G411" t="s">
        <v>1579</v>
      </c>
      <c r="H411" t="s">
        <v>1316</v>
      </c>
      <c r="I411" t="s">
        <v>17</v>
      </c>
      <c r="J411" t="s">
        <v>709</v>
      </c>
      <c r="K411" t="s">
        <v>1560</v>
      </c>
      <c r="L411" t="s">
        <v>1068</v>
      </c>
      <c r="M411" t="s">
        <v>1690</v>
      </c>
      <c r="N411" t="s">
        <v>6207</v>
      </c>
      <c r="O411" t="s">
        <v>3468</v>
      </c>
      <c r="P411" t="s">
        <v>19</v>
      </c>
      <c r="Q411" t="s">
        <v>1364</v>
      </c>
      <c r="R411" t="s">
        <v>34</v>
      </c>
      <c r="S411" t="s">
        <v>1691</v>
      </c>
      <c r="T411" t="s">
        <v>3348</v>
      </c>
      <c r="U411" t="s">
        <v>510</v>
      </c>
    </row>
    <row r="412" spans="1:23" x14ac:dyDescent="0.25">
      <c r="A412" t="s">
        <v>1113</v>
      </c>
      <c r="B412" t="s">
        <v>1114</v>
      </c>
      <c r="C412" t="s">
        <v>96</v>
      </c>
      <c r="D412" t="s">
        <v>4082</v>
      </c>
      <c r="E412" t="s">
        <v>2072</v>
      </c>
      <c r="F412" t="s">
        <v>2118</v>
      </c>
      <c r="G412" t="s">
        <v>1579</v>
      </c>
      <c r="H412" t="s">
        <v>1769</v>
      </c>
      <c r="I412" t="s">
        <v>17</v>
      </c>
      <c r="J412" t="s">
        <v>40</v>
      </c>
      <c r="K412" t="s">
        <v>4449</v>
      </c>
      <c r="L412" t="s">
        <v>1343</v>
      </c>
      <c r="M412" t="s">
        <v>1694</v>
      </c>
      <c r="N412" t="s">
        <v>4586</v>
      </c>
      <c r="O412" t="s">
        <v>6208</v>
      </c>
      <c r="P412" t="s">
        <v>19</v>
      </c>
      <c r="Q412" t="s">
        <v>1364</v>
      </c>
      <c r="R412" t="s">
        <v>68</v>
      </c>
      <c r="S412" t="s">
        <v>1693</v>
      </c>
      <c r="T412" t="s">
        <v>3821</v>
      </c>
      <c r="U412" t="s">
        <v>1115</v>
      </c>
    </row>
    <row r="413" spans="1:23" x14ac:dyDescent="0.25">
      <c r="A413" t="s">
        <v>2985</v>
      </c>
      <c r="B413" t="s">
        <v>2986</v>
      </c>
      <c r="C413" t="s">
        <v>1070</v>
      </c>
      <c r="D413" t="s">
        <v>1069</v>
      </c>
      <c r="E413" t="s">
        <v>125</v>
      </c>
      <c r="F413" t="s">
        <v>200</v>
      </c>
      <c r="G413" t="s">
        <v>1579</v>
      </c>
      <c r="H413" t="s">
        <v>1315</v>
      </c>
      <c r="I413" t="s">
        <v>17</v>
      </c>
      <c r="J413" t="s">
        <v>755</v>
      </c>
      <c r="K413" t="s">
        <v>805</v>
      </c>
      <c r="L413" t="s">
        <v>1072</v>
      </c>
      <c r="M413" t="s">
        <v>1694</v>
      </c>
      <c r="N413" t="s">
        <v>6209</v>
      </c>
      <c r="O413" t="s">
        <v>6210</v>
      </c>
      <c r="P413" t="s">
        <v>19</v>
      </c>
      <c r="Q413" t="s">
        <v>1334</v>
      </c>
      <c r="R413" t="s">
        <v>18</v>
      </c>
      <c r="S413" t="s">
        <v>1693</v>
      </c>
      <c r="T413" t="s">
        <v>1602</v>
      </c>
      <c r="U413" t="s">
        <v>2987</v>
      </c>
    </row>
    <row r="414" spans="1:23" x14ac:dyDescent="0.25">
      <c r="A414" t="s">
        <v>2289</v>
      </c>
      <c r="B414" t="s">
        <v>2290</v>
      </c>
      <c r="C414" t="s">
        <v>1062</v>
      </c>
      <c r="D414" t="s">
        <v>2423</v>
      </c>
      <c r="E414" t="s">
        <v>2015</v>
      </c>
      <c r="F414" t="s">
        <v>200</v>
      </c>
      <c r="G414" t="s">
        <v>1579</v>
      </c>
      <c r="H414" t="s">
        <v>1316</v>
      </c>
      <c r="I414" t="s">
        <v>17</v>
      </c>
      <c r="J414" t="s">
        <v>713</v>
      </c>
      <c r="K414" t="s">
        <v>1653</v>
      </c>
      <c r="L414" t="s">
        <v>1060</v>
      </c>
      <c r="M414" t="s">
        <v>1690</v>
      </c>
      <c r="N414" t="s">
        <v>6211</v>
      </c>
      <c r="O414" t="s">
        <v>4064</v>
      </c>
      <c r="P414" t="s">
        <v>1104</v>
      </c>
      <c r="Q414" t="s">
        <v>1577</v>
      </c>
      <c r="R414" t="s">
        <v>41</v>
      </c>
      <c r="S414" t="s">
        <v>1691</v>
      </c>
      <c r="T414" t="s">
        <v>2664</v>
      </c>
      <c r="U414" t="s">
        <v>2291</v>
      </c>
    </row>
    <row r="415" spans="1:23" x14ac:dyDescent="0.25">
      <c r="A415" t="s">
        <v>4608</v>
      </c>
      <c r="B415" t="s">
        <v>4609</v>
      </c>
      <c r="D415" t="s">
        <v>1116</v>
      </c>
      <c r="E415" t="s">
        <v>125</v>
      </c>
      <c r="F415" t="s">
        <v>200</v>
      </c>
      <c r="G415" t="s">
        <v>1368</v>
      </c>
      <c r="H415" t="s">
        <v>126</v>
      </c>
      <c r="I415" t="s">
        <v>20</v>
      </c>
      <c r="J415" t="s">
        <v>4532</v>
      </c>
      <c r="K415" t="s">
        <v>1063</v>
      </c>
      <c r="L415" t="s">
        <v>807</v>
      </c>
      <c r="M415" t="s">
        <v>1692</v>
      </c>
      <c r="N415" t="s">
        <v>6212</v>
      </c>
      <c r="O415" t="s">
        <v>6213</v>
      </c>
      <c r="P415" t="s">
        <v>19</v>
      </c>
      <c r="Q415" t="s">
        <v>1079</v>
      </c>
      <c r="R415" t="s">
        <v>62</v>
      </c>
      <c r="S415" t="s">
        <v>1695</v>
      </c>
      <c r="T415" t="s">
        <v>4610</v>
      </c>
      <c r="U415" t="s">
        <v>4611</v>
      </c>
    </row>
    <row r="416" spans="1:23" x14ac:dyDescent="0.25">
      <c r="A416" t="s">
        <v>1076</v>
      </c>
      <c r="B416" t="s">
        <v>1077</v>
      </c>
      <c r="C416" t="s">
        <v>1012</v>
      </c>
      <c r="D416" t="s">
        <v>3190</v>
      </c>
      <c r="E416" t="s">
        <v>2174</v>
      </c>
      <c r="F416" t="s">
        <v>2118</v>
      </c>
      <c r="G416" t="s">
        <v>1579</v>
      </c>
      <c r="H416" t="s">
        <v>1323</v>
      </c>
      <c r="I416" t="s">
        <v>128</v>
      </c>
      <c r="J416" t="s">
        <v>717</v>
      </c>
      <c r="K416" t="s">
        <v>2249</v>
      </c>
      <c r="L416" t="s">
        <v>4900</v>
      </c>
      <c r="M416" t="s">
        <v>1694</v>
      </c>
      <c r="N416" t="s">
        <v>6212</v>
      </c>
      <c r="O416" t="s">
        <v>6214</v>
      </c>
      <c r="Q416" t="s">
        <v>1364</v>
      </c>
      <c r="R416" t="s">
        <v>46</v>
      </c>
      <c r="S416" t="s">
        <v>1693</v>
      </c>
      <c r="T416" t="s">
        <v>4075</v>
      </c>
      <c r="U416" t="s">
        <v>1078</v>
      </c>
    </row>
    <row r="417" spans="1:23" x14ac:dyDescent="0.25">
      <c r="A417" t="s">
        <v>3512</v>
      </c>
      <c r="B417" t="s">
        <v>3513</v>
      </c>
      <c r="C417" t="s">
        <v>96</v>
      </c>
      <c r="D417" t="s">
        <v>2831</v>
      </c>
      <c r="E417" t="s">
        <v>2072</v>
      </c>
      <c r="F417" t="s">
        <v>200</v>
      </c>
      <c r="G417" t="s">
        <v>1579</v>
      </c>
      <c r="H417" t="s">
        <v>1323</v>
      </c>
      <c r="I417" t="s">
        <v>20</v>
      </c>
      <c r="J417" t="s">
        <v>715</v>
      </c>
      <c r="K417" t="s">
        <v>2233</v>
      </c>
      <c r="L417" t="s">
        <v>2262</v>
      </c>
      <c r="M417" t="s">
        <v>1694</v>
      </c>
      <c r="N417" t="s">
        <v>6215</v>
      </c>
      <c r="O417" t="s">
        <v>6216</v>
      </c>
      <c r="P417" t="s">
        <v>19</v>
      </c>
      <c r="Q417" t="s">
        <v>1364</v>
      </c>
      <c r="R417" t="s">
        <v>68</v>
      </c>
      <c r="S417" t="s">
        <v>1693</v>
      </c>
      <c r="T417" t="s">
        <v>4587</v>
      </c>
      <c r="U417" t="s">
        <v>3514</v>
      </c>
    </row>
    <row r="418" spans="1:23" x14ac:dyDescent="0.25">
      <c r="A418" t="s">
        <v>270</v>
      </c>
      <c r="B418" t="s">
        <v>271</v>
      </c>
      <c r="C418" t="s">
        <v>1062</v>
      </c>
      <c r="D418" t="s">
        <v>6217</v>
      </c>
      <c r="E418" t="s">
        <v>2957</v>
      </c>
      <c r="F418" t="s">
        <v>2118</v>
      </c>
      <c r="G418" t="s">
        <v>2642</v>
      </c>
      <c r="H418" t="s">
        <v>3508</v>
      </c>
      <c r="I418" t="s">
        <v>20</v>
      </c>
      <c r="J418" t="s">
        <v>712</v>
      </c>
      <c r="K418" t="s">
        <v>2317</v>
      </c>
      <c r="L418" t="s">
        <v>802</v>
      </c>
      <c r="M418" t="s">
        <v>1690</v>
      </c>
      <c r="N418" t="s">
        <v>6218</v>
      </c>
      <c r="O418" t="s">
        <v>6219</v>
      </c>
      <c r="P418" t="s">
        <v>19</v>
      </c>
      <c r="Q418" t="s">
        <v>1364</v>
      </c>
      <c r="R418" t="s">
        <v>51</v>
      </c>
      <c r="S418" t="s">
        <v>1695</v>
      </c>
      <c r="T418" t="s">
        <v>5037</v>
      </c>
      <c r="U418" t="s">
        <v>272</v>
      </c>
    </row>
    <row r="419" spans="1:23" x14ac:dyDescent="0.25">
      <c r="A419" t="s">
        <v>330</v>
      </c>
      <c r="B419" t="s">
        <v>331</v>
      </c>
      <c r="C419" t="s">
        <v>1012</v>
      </c>
      <c r="D419" t="s">
        <v>4277</v>
      </c>
      <c r="E419" t="s">
        <v>1322</v>
      </c>
      <c r="F419" t="s">
        <v>2118</v>
      </c>
      <c r="G419" t="s">
        <v>1579</v>
      </c>
      <c r="H419" t="s">
        <v>1323</v>
      </c>
      <c r="I419" t="s">
        <v>28</v>
      </c>
      <c r="J419" t="s">
        <v>712</v>
      </c>
      <c r="K419" t="s">
        <v>1770</v>
      </c>
      <c r="L419" t="s">
        <v>1343</v>
      </c>
      <c r="M419" t="s">
        <v>1690</v>
      </c>
      <c r="N419" t="s">
        <v>6220</v>
      </c>
      <c r="O419" t="s">
        <v>6221</v>
      </c>
      <c r="P419" t="s">
        <v>19</v>
      </c>
      <c r="Q419" t="s">
        <v>1608</v>
      </c>
      <c r="R419" t="s">
        <v>51</v>
      </c>
      <c r="S419" t="s">
        <v>1691</v>
      </c>
      <c r="T419" t="s">
        <v>4311</v>
      </c>
      <c r="U419" t="s">
        <v>332</v>
      </c>
    </row>
    <row r="420" spans="1:23" x14ac:dyDescent="0.25">
      <c r="A420" t="s">
        <v>1158</v>
      </c>
      <c r="B420" t="s">
        <v>1159</v>
      </c>
      <c r="C420" t="s">
        <v>1012</v>
      </c>
      <c r="D420" t="s">
        <v>6222</v>
      </c>
      <c r="E420" t="s">
        <v>2261</v>
      </c>
      <c r="F420" t="s">
        <v>2118</v>
      </c>
      <c r="G420" t="s">
        <v>1579</v>
      </c>
      <c r="H420" t="s">
        <v>2101</v>
      </c>
      <c r="I420" t="s">
        <v>128</v>
      </c>
      <c r="J420" t="s">
        <v>711</v>
      </c>
      <c r="K420" t="s">
        <v>2099</v>
      </c>
      <c r="L420" t="s">
        <v>807</v>
      </c>
      <c r="M420" t="s">
        <v>1690</v>
      </c>
      <c r="N420" t="s">
        <v>6223</v>
      </c>
      <c r="O420" t="s">
        <v>6224</v>
      </c>
      <c r="Q420" t="s">
        <v>1364</v>
      </c>
      <c r="R420" t="s">
        <v>60</v>
      </c>
      <c r="S420" t="s">
        <v>1691</v>
      </c>
      <c r="T420" t="s">
        <v>3905</v>
      </c>
      <c r="U420" t="s">
        <v>1160</v>
      </c>
    </row>
    <row r="421" spans="1:23" x14ac:dyDescent="0.25">
      <c r="A421" t="s">
        <v>894</v>
      </c>
      <c r="B421" t="s">
        <v>895</v>
      </c>
      <c r="C421" t="s">
        <v>1106</v>
      </c>
      <c r="D421" t="s">
        <v>1696</v>
      </c>
      <c r="E421" t="s">
        <v>2153</v>
      </c>
      <c r="F421" t="s">
        <v>200</v>
      </c>
      <c r="G421" t="s">
        <v>1368</v>
      </c>
      <c r="H421" t="s">
        <v>1316</v>
      </c>
      <c r="I421" t="s">
        <v>17</v>
      </c>
      <c r="J421" t="s">
        <v>716</v>
      </c>
      <c r="K421" t="s">
        <v>1127</v>
      </c>
      <c r="L421" t="s">
        <v>1068</v>
      </c>
      <c r="M421" t="s">
        <v>1690</v>
      </c>
      <c r="N421" t="s">
        <v>6225</v>
      </c>
      <c r="O421" t="s">
        <v>6226</v>
      </c>
      <c r="P421" t="s">
        <v>19</v>
      </c>
      <c r="Q421" t="s">
        <v>1577</v>
      </c>
      <c r="R421" t="s">
        <v>60</v>
      </c>
      <c r="S421" t="s">
        <v>1691</v>
      </c>
      <c r="T421" t="s">
        <v>4315</v>
      </c>
      <c r="U421" t="s">
        <v>896</v>
      </c>
    </row>
    <row r="422" spans="1:23" x14ac:dyDescent="0.25">
      <c r="A422" t="s">
        <v>1649</v>
      </c>
      <c r="B422" t="s">
        <v>1650</v>
      </c>
      <c r="C422" t="s">
        <v>1012</v>
      </c>
      <c r="D422" t="s">
        <v>2335</v>
      </c>
      <c r="E422" t="s">
        <v>2153</v>
      </c>
      <c r="F422" t="s">
        <v>2118</v>
      </c>
      <c r="G422" t="s">
        <v>28</v>
      </c>
      <c r="H422" t="s">
        <v>1769</v>
      </c>
      <c r="I422" t="s">
        <v>28</v>
      </c>
      <c r="J422" t="s">
        <v>712</v>
      </c>
      <c r="K422" t="s">
        <v>2073</v>
      </c>
      <c r="L422" t="s">
        <v>1333</v>
      </c>
      <c r="M422" t="s">
        <v>1692</v>
      </c>
      <c r="N422" t="s">
        <v>6227</v>
      </c>
      <c r="O422" t="s">
        <v>6228</v>
      </c>
      <c r="Q422" t="s">
        <v>1577</v>
      </c>
      <c r="R422" t="s">
        <v>34</v>
      </c>
      <c r="S422" t="s">
        <v>1691</v>
      </c>
      <c r="T422" t="s">
        <v>6229</v>
      </c>
      <c r="U422" t="s">
        <v>1651</v>
      </c>
    </row>
    <row r="423" spans="1:23" x14ac:dyDescent="0.25">
      <c r="A423" t="s">
        <v>1495</v>
      </c>
      <c r="B423" t="s">
        <v>1496</v>
      </c>
      <c r="C423" t="s">
        <v>1012</v>
      </c>
      <c r="D423" t="s">
        <v>2200</v>
      </c>
      <c r="E423" t="s">
        <v>2153</v>
      </c>
      <c r="F423" t="s">
        <v>2389</v>
      </c>
      <c r="G423" t="s">
        <v>1579</v>
      </c>
      <c r="H423" t="s">
        <v>1316</v>
      </c>
      <c r="I423" t="s">
        <v>17</v>
      </c>
      <c r="J423" t="s">
        <v>40</v>
      </c>
      <c r="K423" t="s">
        <v>1127</v>
      </c>
      <c r="L423" t="s">
        <v>800</v>
      </c>
      <c r="M423" t="s">
        <v>1694</v>
      </c>
      <c r="N423" t="s">
        <v>5038</v>
      </c>
      <c r="O423" t="s">
        <v>6230</v>
      </c>
      <c r="P423" t="s">
        <v>19</v>
      </c>
      <c r="Q423" t="s">
        <v>1364</v>
      </c>
      <c r="R423" t="s">
        <v>46</v>
      </c>
      <c r="S423" t="s">
        <v>1693</v>
      </c>
      <c r="T423" t="s">
        <v>2199</v>
      </c>
      <c r="U423" t="s">
        <v>1497</v>
      </c>
      <c r="W423" s="5">
        <v>0.05</v>
      </c>
    </row>
    <row r="424" spans="1:23" x14ac:dyDescent="0.25">
      <c r="A424" t="s">
        <v>355</v>
      </c>
      <c r="B424" t="s">
        <v>356</v>
      </c>
      <c r="C424" t="s">
        <v>1070</v>
      </c>
      <c r="D424" t="s">
        <v>2883</v>
      </c>
      <c r="E424" t="s">
        <v>2174</v>
      </c>
      <c r="F424" t="s">
        <v>2118</v>
      </c>
      <c r="G424" t="s">
        <v>1579</v>
      </c>
      <c r="H424" t="s">
        <v>1323</v>
      </c>
      <c r="I424" t="s">
        <v>128</v>
      </c>
      <c r="J424" t="s">
        <v>127</v>
      </c>
      <c r="K424" t="s">
        <v>1653</v>
      </c>
      <c r="L424" t="s">
        <v>1060</v>
      </c>
      <c r="M424" t="s">
        <v>1694</v>
      </c>
      <c r="N424" t="s">
        <v>5039</v>
      </c>
      <c r="O424" t="s">
        <v>6231</v>
      </c>
      <c r="P424" t="s">
        <v>19</v>
      </c>
      <c r="Q424" t="s">
        <v>1608</v>
      </c>
      <c r="R424" t="s">
        <v>63</v>
      </c>
      <c r="S424" t="s">
        <v>1693</v>
      </c>
      <c r="T424" t="s">
        <v>3136</v>
      </c>
      <c r="U424" t="s">
        <v>357</v>
      </c>
      <c r="V424" t="s">
        <v>1121</v>
      </c>
    </row>
    <row r="425" spans="1:23" x14ac:dyDescent="0.25">
      <c r="A425" t="s">
        <v>594</v>
      </c>
      <c r="B425" t="s">
        <v>595</v>
      </c>
      <c r="D425" t="s">
        <v>2152</v>
      </c>
      <c r="E425" t="s">
        <v>125</v>
      </c>
      <c r="F425" t="s">
        <v>200</v>
      </c>
      <c r="G425" t="s">
        <v>1579</v>
      </c>
      <c r="H425" t="s">
        <v>1315</v>
      </c>
      <c r="I425" t="s">
        <v>20</v>
      </c>
      <c r="J425" t="s">
        <v>4321</v>
      </c>
      <c r="K425" t="s">
        <v>804</v>
      </c>
      <c r="L425" t="s">
        <v>807</v>
      </c>
      <c r="M425" t="s">
        <v>1690</v>
      </c>
      <c r="N425" t="s">
        <v>5039</v>
      </c>
      <c r="O425" t="s">
        <v>6232</v>
      </c>
      <c r="P425" t="s">
        <v>19</v>
      </c>
      <c r="Q425" t="s">
        <v>1577</v>
      </c>
      <c r="R425" t="s">
        <v>60</v>
      </c>
      <c r="S425" t="s">
        <v>1691</v>
      </c>
      <c r="T425" t="s">
        <v>2334</v>
      </c>
      <c r="U425" t="s">
        <v>596</v>
      </c>
    </row>
    <row r="426" spans="1:23" x14ac:dyDescent="0.25">
      <c r="A426" t="s">
        <v>2430</v>
      </c>
      <c r="B426" t="s">
        <v>2431</v>
      </c>
      <c r="C426" t="s">
        <v>1012</v>
      </c>
      <c r="D426" t="s">
        <v>1194</v>
      </c>
      <c r="E426" t="s">
        <v>125</v>
      </c>
      <c r="F426" t="s">
        <v>243</v>
      </c>
      <c r="G426" t="s">
        <v>1579</v>
      </c>
      <c r="H426" t="s">
        <v>1316</v>
      </c>
      <c r="I426" t="s">
        <v>128</v>
      </c>
      <c r="J426" t="s">
        <v>6189</v>
      </c>
      <c r="K426" t="s">
        <v>1372</v>
      </c>
      <c r="L426" t="s">
        <v>801</v>
      </c>
      <c r="M426" t="s">
        <v>1694</v>
      </c>
      <c r="N426" t="s">
        <v>5040</v>
      </c>
      <c r="O426" t="s">
        <v>6233</v>
      </c>
      <c r="P426" t="s">
        <v>19</v>
      </c>
      <c r="Q426" t="s">
        <v>1061</v>
      </c>
      <c r="R426" t="s">
        <v>41</v>
      </c>
      <c r="S426" t="s">
        <v>1693</v>
      </c>
      <c r="T426" t="s">
        <v>4312</v>
      </c>
      <c r="U426" t="s">
        <v>2432</v>
      </c>
    </row>
    <row r="427" spans="1:23" x14ac:dyDescent="0.25">
      <c r="A427" t="s">
        <v>3414</v>
      </c>
      <c r="B427" t="s">
        <v>3415</v>
      </c>
      <c r="C427" t="s">
        <v>3090</v>
      </c>
      <c r="D427" t="s">
        <v>283</v>
      </c>
      <c r="E427" t="s">
        <v>125</v>
      </c>
      <c r="F427" t="s">
        <v>200</v>
      </c>
      <c r="G427" t="s">
        <v>1579</v>
      </c>
      <c r="H427" t="s">
        <v>1315</v>
      </c>
      <c r="I427" t="s">
        <v>17</v>
      </c>
      <c r="J427" t="s">
        <v>127</v>
      </c>
      <c r="K427" t="s">
        <v>1755</v>
      </c>
      <c r="L427" t="s">
        <v>801</v>
      </c>
      <c r="M427" t="s">
        <v>1690</v>
      </c>
      <c r="N427" t="s">
        <v>6234</v>
      </c>
      <c r="O427" t="s">
        <v>6235</v>
      </c>
      <c r="P427" t="s">
        <v>19</v>
      </c>
      <c r="Q427" t="s">
        <v>1061</v>
      </c>
      <c r="R427" t="s">
        <v>51</v>
      </c>
      <c r="S427" t="s">
        <v>1695</v>
      </c>
      <c r="T427" t="s">
        <v>4619</v>
      </c>
      <c r="U427" t="s">
        <v>3416</v>
      </c>
    </row>
    <row r="428" spans="1:23" x14ac:dyDescent="0.25">
      <c r="A428" t="s">
        <v>103</v>
      </c>
      <c r="B428" t="s">
        <v>104</v>
      </c>
      <c r="C428" t="s">
        <v>1012</v>
      </c>
      <c r="D428" t="s">
        <v>224</v>
      </c>
      <c r="E428" t="s">
        <v>125</v>
      </c>
      <c r="F428" t="s">
        <v>2118</v>
      </c>
      <c r="G428" t="s">
        <v>1579</v>
      </c>
      <c r="H428" t="s">
        <v>1316</v>
      </c>
      <c r="I428" t="s">
        <v>28</v>
      </c>
      <c r="J428" t="s">
        <v>755</v>
      </c>
      <c r="K428" t="s">
        <v>1329</v>
      </c>
      <c r="L428" t="s">
        <v>807</v>
      </c>
      <c r="M428" t="s">
        <v>1694</v>
      </c>
      <c r="N428" t="s">
        <v>5041</v>
      </c>
      <c r="O428" t="s">
        <v>6236</v>
      </c>
      <c r="P428" t="s">
        <v>19</v>
      </c>
      <c r="Q428" t="s">
        <v>1577</v>
      </c>
      <c r="R428" t="s">
        <v>62</v>
      </c>
      <c r="S428" t="s">
        <v>1693</v>
      </c>
      <c r="T428" t="s">
        <v>4104</v>
      </c>
      <c r="U428" t="s">
        <v>105</v>
      </c>
    </row>
    <row r="429" spans="1:23" x14ac:dyDescent="0.25">
      <c r="A429" t="s">
        <v>1128</v>
      </c>
      <c r="B429" t="s">
        <v>1129</v>
      </c>
      <c r="C429" t="s">
        <v>2860</v>
      </c>
      <c r="D429" t="s">
        <v>1067</v>
      </c>
      <c r="E429" t="s">
        <v>125</v>
      </c>
      <c r="F429" t="s">
        <v>200</v>
      </c>
      <c r="G429" t="s">
        <v>28</v>
      </c>
      <c r="H429" t="s">
        <v>1315</v>
      </c>
      <c r="I429" t="s">
        <v>1100</v>
      </c>
      <c r="J429" t="s">
        <v>717</v>
      </c>
      <c r="K429" t="s">
        <v>805</v>
      </c>
      <c r="L429" t="s">
        <v>800</v>
      </c>
      <c r="M429" t="s">
        <v>1694</v>
      </c>
      <c r="N429" t="s">
        <v>4592</v>
      </c>
      <c r="O429" t="s">
        <v>6237</v>
      </c>
      <c r="P429" t="s">
        <v>1104</v>
      </c>
      <c r="Q429" t="s">
        <v>1059</v>
      </c>
      <c r="R429" t="s">
        <v>30</v>
      </c>
      <c r="S429" t="s">
        <v>1693</v>
      </c>
      <c r="T429" t="s">
        <v>4615</v>
      </c>
      <c r="U429" t="s">
        <v>1130</v>
      </c>
    </row>
    <row r="430" spans="1:23" x14ac:dyDescent="0.25">
      <c r="A430" t="s">
        <v>239</v>
      </c>
      <c r="B430" t="s">
        <v>240</v>
      </c>
      <c r="C430" t="s">
        <v>1012</v>
      </c>
      <c r="D430" t="s">
        <v>2016</v>
      </c>
      <c r="E430" t="s">
        <v>2261</v>
      </c>
      <c r="F430" t="s">
        <v>2118</v>
      </c>
      <c r="G430" t="s">
        <v>1579</v>
      </c>
      <c r="H430" t="s">
        <v>1323</v>
      </c>
      <c r="I430" t="s">
        <v>17</v>
      </c>
      <c r="J430" t="s">
        <v>745</v>
      </c>
      <c r="K430" t="s">
        <v>1728</v>
      </c>
      <c r="L430" t="s">
        <v>1318</v>
      </c>
      <c r="M430" t="s">
        <v>1692</v>
      </c>
      <c r="N430" t="s">
        <v>5043</v>
      </c>
      <c r="O430" t="s">
        <v>6238</v>
      </c>
      <c r="P430" t="s">
        <v>19</v>
      </c>
      <c r="Q430" t="s">
        <v>1608</v>
      </c>
      <c r="R430" t="s">
        <v>30</v>
      </c>
      <c r="S430" t="s">
        <v>1691</v>
      </c>
      <c r="T430" t="s">
        <v>1772</v>
      </c>
      <c r="U430" t="s">
        <v>241</v>
      </c>
    </row>
    <row r="431" spans="1:23" x14ac:dyDescent="0.25">
      <c r="A431" t="s">
        <v>1480</v>
      </c>
      <c r="B431" t="s">
        <v>1481</v>
      </c>
      <c r="C431" t="s">
        <v>1012</v>
      </c>
      <c r="D431" t="s">
        <v>5046</v>
      </c>
      <c r="E431" t="s">
        <v>2344</v>
      </c>
      <c r="F431" t="s">
        <v>2118</v>
      </c>
      <c r="G431" t="s">
        <v>1579</v>
      </c>
      <c r="H431" t="s">
        <v>1323</v>
      </c>
      <c r="I431" t="s">
        <v>17</v>
      </c>
      <c r="J431" t="s">
        <v>717</v>
      </c>
      <c r="K431" t="s">
        <v>1727</v>
      </c>
      <c r="L431" t="s">
        <v>3048</v>
      </c>
      <c r="M431" t="s">
        <v>1694</v>
      </c>
      <c r="N431" t="s">
        <v>6239</v>
      </c>
      <c r="O431" t="s">
        <v>6240</v>
      </c>
      <c r="P431" t="s">
        <v>19</v>
      </c>
      <c r="Q431" t="s">
        <v>1364</v>
      </c>
      <c r="R431" t="s">
        <v>46</v>
      </c>
      <c r="S431" t="s">
        <v>1693</v>
      </c>
      <c r="T431" t="s">
        <v>3499</v>
      </c>
      <c r="U431" t="s">
        <v>1482</v>
      </c>
    </row>
    <row r="432" spans="1:23" x14ac:dyDescent="0.25">
      <c r="A432" t="s">
        <v>2847</v>
      </c>
      <c r="B432" t="s">
        <v>2848</v>
      </c>
      <c r="C432" t="s">
        <v>1012</v>
      </c>
      <c r="D432" t="s">
        <v>287</v>
      </c>
      <c r="E432" t="s">
        <v>125</v>
      </c>
      <c r="F432" t="s">
        <v>200</v>
      </c>
      <c r="G432" t="s">
        <v>1579</v>
      </c>
      <c r="H432" t="s">
        <v>1316</v>
      </c>
      <c r="I432" t="s">
        <v>17</v>
      </c>
      <c r="J432" t="s">
        <v>755</v>
      </c>
      <c r="K432" t="s">
        <v>1319</v>
      </c>
      <c r="L432" t="s">
        <v>807</v>
      </c>
      <c r="M432" t="s">
        <v>1690</v>
      </c>
      <c r="N432" t="s">
        <v>6241</v>
      </c>
      <c r="O432" t="s">
        <v>6242</v>
      </c>
      <c r="P432" t="s">
        <v>19</v>
      </c>
      <c r="Q432" t="s">
        <v>1061</v>
      </c>
      <c r="R432" t="s">
        <v>18</v>
      </c>
      <c r="S432" t="s">
        <v>1691</v>
      </c>
      <c r="T432" t="s">
        <v>1345</v>
      </c>
      <c r="U432" t="s">
        <v>2849</v>
      </c>
    </row>
    <row r="433" spans="1:22" x14ac:dyDescent="0.25">
      <c r="A433" t="s">
        <v>5054</v>
      </c>
      <c r="B433" t="s">
        <v>5055</v>
      </c>
      <c r="D433" t="s">
        <v>210</v>
      </c>
      <c r="E433" t="s">
        <v>125</v>
      </c>
      <c r="F433" t="s">
        <v>243</v>
      </c>
      <c r="G433" t="s">
        <v>1579</v>
      </c>
      <c r="H433" t="s">
        <v>1316</v>
      </c>
      <c r="I433" t="s">
        <v>1100</v>
      </c>
      <c r="J433" t="s">
        <v>2935</v>
      </c>
      <c r="K433" t="s">
        <v>1064</v>
      </c>
      <c r="L433" t="s">
        <v>801</v>
      </c>
      <c r="M433" t="s">
        <v>1690</v>
      </c>
      <c r="N433" t="s">
        <v>6243</v>
      </c>
      <c r="O433" t="s">
        <v>6244</v>
      </c>
      <c r="P433" t="s">
        <v>19</v>
      </c>
      <c r="Q433" t="s">
        <v>1061</v>
      </c>
      <c r="R433" t="s">
        <v>34</v>
      </c>
      <c r="S433" t="s">
        <v>1691</v>
      </c>
      <c r="T433" t="s">
        <v>5056</v>
      </c>
      <c r="U433" t="s">
        <v>5057</v>
      </c>
    </row>
    <row r="434" spans="1:22" x14ac:dyDescent="0.25">
      <c r="A434" t="s">
        <v>1411</v>
      </c>
      <c r="B434" t="s">
        <v>1412</v>
      </c>
      <c r="C434" t="s">
        <v>1106</v>
      </c>
      <c r="D434" t="s">
        <v>6200</v>
      </c>
      <c r="E434" t="s">
        <v>2192</v>
      </c>
      <c r="F434" t="s">
        <v>200</v>
      </c>
      <c r="G434" t="s">
        <v>1368</v>
      </c>
      <c r="H434" t="s">
        <v>1363</v>
      </c>
      <c r="I434" t="s">
        <v>28</v>
      </c>
      <c r="J434" t="s">
        <v>712</v>
      </c>
      <c r="K434" t="s">
        <v>3406</v>
      </c>
      <c r="L434" t="s">
        <v>1060</v>
      </c>
      <c r="M434" t="s">
        <v>1690</v>
      </c>
      <c r="N434" t="s">
        <v>4594</v>
      </c>
      <c r="O434" t="s">
        <v>6245</v>
      </c>
      <c r="P434" t="s">
        <v>1104</v>
      </c>
      <c r="Q434" t="s">
        <v>1364</v>
      </c>
      <c r="R434" t="s">
        <v>60</v>
      </c>
      <c r="S434" t="s">
        <v>1691</v>
      </c>
      <c r="T434" t="s">
        <v>4484</v>
      </c>
      <c r="U434" t="s">
        <v>1413</v>
      </c>
    </row>
    <row r="435" spans="1:22" x14ac:dyDescent="0.25">
      <c r="A435" t="s">
        <v>733</v>
      </c>
      <c r="B435" t="s">
        <v>734</v>
      </c>
      <c r="C435" t="s">
        <v>1085</v>
      </c>
      <c r="D435" t="s">
        <v>1119</v>
      </c>
      <c r="E435" t="s">
        <v>125</v>
      </c>
      <c r="F435" t="s">
        <v>242</v>
      </c>
      <c r="G435" t="s">
        <v>578</v>
      </c>
      <c r="H435" t="s">
        <v>1315</v>
      </c>
      <c r="I435" t="s">
        <v>28</v>
      </c>
      <c r="J435" t="s">
        <v>3120</v>
      </c>
      <c r="K435" t="s">
        <v>806</v>
      </c>
      <c r="M435" t="s">
        <v>1692</v>
      </c>
      <c r="N435" t="s">
        <v>5044</v>
      </c>
      <c r="P435" t="s">
        <v>19</v>
      </c>
      <c r="Q435" t="s">
        <v>126</v>
      </c>
      <c r="R435" t="s">
        <v>30</v>
      </c>
      <c r="S435" t="s">
        <v>1695</v>
      </c>
      <c r="T435" t="s">
        <v>6246</v>
      </c>
      <c r="U435" t="s">
        <v>735</v>
      </c>
    </row>
    <row r="436" spans="1:22" x14ac:dyDescent="0.25">
      <c r="A436" t="s">
        <v>1987</v>
      </c>
      <c r="B436" t="s">
        <v>1987</v>
      </c>
      <c r="C436" t="s">
        <v>3090</v>
      </c>
      <c r="D436" t="s">
        <v>1119</v>
      </c>
      <c r="E436" t="s">
        <v>125</v>
      </c>
      <c r="F436" t="s">
        <v>200</v>
      </c>
      <c r="G436" t="s">
        <v>1579</v>
      </c>
      <c r="H436" t="s">
        <v>126</v>
      </c>
      <c r="I436" t="s">
        <v>1100</v>
      </c>
      <c r="J436" t="s">
        <v>2473</v>
      </c>
      <c r="K436" t="s">
        <v>1064</v>
      </c>
      <c r="L436" t="s">
        <v>803</v>
      </c>
      <c r="M436" t="s">
        <v>1692</v>
      </c>
      <c r="N436" t="s">
        <v>6247</v>
      </c>
      <c r="O436" t="s">
        <v>6248</v>
      </c>
      <c r="P436" t="s">
        <v>19</v>
      </c>
      <c r="Q436" t="s">
        <v>126</v>
      </c>
      <c r="R436" t="s">
        <v>24</v>
      </c>
      <c r="S436" t="s">
        <v>1695</v>
      </c>
      <c r="T436" t="s">
        <v>4318</v>
      </c>
      <c r="U436" t="s">
        <v>1988</v>
      </c>
    </row>
    <row r="437" spans="1:22" x14ac:dyDescent="0.25">
      <c r="A437" t="s">
        <v>1297</v>
      </c>
      <c r="B437" t="s">
        <v>1298</v>
      </c>
      <c r="C437" t="s">
        <v>1106</v>
      </c>
      <c r="D437" t="s">
        <v>2335</v>
      </c>
      <c r="E437" t="s">
        <v>2153</v>
      </c>
      <c r="F437" t="s">
        <v>2118</v>
      </c>
      <c r="G437" t="s">
        <v>1579</v>
      </c>
      <c r="H437" t="s">
        <v>1316</v>
      </c>
      <c r="I437" t="s">
        <v>28</v>
      </c>
      <c r="J437" t="s">
        <v>712</v>
      </c>
      <c r="K437" t="s">
        <v>1387</v>
      </c>
      <c r="L437" t="s">
        <v>807</v>
      </c>
      <c r="M437" t="s">
        <v>1694</v>
      </c>
      <c r="N437" t="s">
        <v>6249</v>
      </c>
      <c r="O437" t="s">
        <v>4475</v>
      </c>
      <c r="P437" t="s">
        <v>19</v>
      </c>
      <c r="Q437" t="s">
        <v>1608</v>
      </c>
      <c r="R437" t="s">
        <v>34</v>
      </c>
      <c r="S437" t="s">
        <v>1693</v>
      </c>
      <c r="T437" t="s">
        <v>3232</v>
      </c>
      <c r="U437" t="s">
        <v>1299</v>
      </c>
    </row>
    <row r="438" spans="1:22" x14ac:dyDescent="0.25">
      <c r="A438" t="s">
        <v>3532</v>
      </c>
      <c r="B438" t="s">
        <v>3533</v>
      </c>
      <c r="C438" t="s">
        <v>1106</v>
      </c>
      <c r="D438" t="s">
        <v>2102</v>
      </c>
      <c r="E438" t="s">
        <v>125</v>
      </c>
      <c r="F438" t="s">
        <v>200</v>
      </c>
      <c r="G438" t="s">
        <v>1368</v>
      </c>
      <c r="H438" t="s">
        <v>1315</v>
      </c>
      <c r="I438" t="s">
        <v>17</v>
      </c>
      <c r="J438" t="s">
        <v>6250</v>
      </c>
      <c r="K438" t="s">
        <v>804</v>
      </c>
      <c r="L438" t="s">
        <v>800</v>
      </c>
      <c r="M438" t="s">
        <v>1692</v>
      </c>
      <c r="N438" t="s">
        <v>6251</v>
      </c>
      <c r="O438" t="s">
        <v>6252</v>
      </c>
      <c r="P438" t="s">
        <v>1104</v>
      </c>
      <c r="Q438" t="s">
        <v>1061</v>
      </c>
      <c r="R438" t="s">
        <v>18</v>
      </c>
      <c r="S438" t="s">
        <v>1691</v>
      </c>
      <c r="T438" t="s">
        <v>3534</v>
      </c>
      <c r="U438" t="s">
        <v>3535</v>
      </c>
    </row>
    <row r="439" spans="1:22" x14ac:dyDescent="0.25">
      <c r="A439" t="s">
        <v>1236</v>
      </c>
      <c r="B439" t="s">
        <v>1237</v>
      </c>
      <c r="C439" t="s">
        <v>33</v>
      </c>
      <c r="D439" t="s">
        <v>1116</v>
      </c>
      <c r="E439" t="s">
        <v>125</v>
      </c>
      <c r="F439" t="s">
        <v>200</v>
      </c>
      <c r="G439" t="s">
        <v>28</v>
      </c>
      <c r="H439" t="s">
        <v>1315</v>
      </c>
      <c r="I439" t="s">
        <v>20</v>
      </c>
      <c r="J439" t="s">
        <v>5152</v>
      </c>
      <c r="K439" t="s">
        <v>808</v>
      </c>
      <c r="L439" t="s">
        <v>801</v>
      </c>
      <c r="M439" t="s">
        <v>1692</v>
      </c>
      <c r="N439" t="s">
        <v>6253</v>
      </c>
      <c r="O439" t="s">
        <v>2805</v>
      </c>
      <c r="P439" t="s">
        <v>19</v>
      </c>
      <c r="Q439" t="s">
        <v>126</v>
      </c>
      <c r="R439" t="s">
        <v>60</v>
      </c>
      <c r="S439" t="s">
        <v>1695</v>
      </c>
      <c r="T439" t="s">
        <v>4605</v>
      </c>
      <c r="U439" t="s">
        <v>1238</v>
      </c>
    </row>
    <row r="440" spans="1:22" x14ac:dyDescent="0.25">
      <c r="A440" t="s">
        <v>2185</v>
      </c>
      <c r="B440" t="s">
        <v>2186</v>
      </c>
      <c r="C440" t="s">
        <v>1012</v>
      </c>
      <c r="D440" t="s">
        <v>3190</v>
      </c>
      <c r="E440" t="s">
        <v>2714</v>
      </c>
      <c r="F440" t="s">
        <v>200</v>
      </c>
      <c r="G440" t="s">
        <v>1579</v>
      </c>
      <c r="H440" t="s">
        <v>1316</v>
      </c>
      <c r="I440" t="s">
        <v>28</v>
      </c>
      <c r="J440" t="s">
        <v>749</v>
      </c>
      <c r="K440" t="s">
        <v>1127</v>
      </c>
      <c r="L440" t="s">
        <v>1072</v>
      </c>
      <c r="M440" t="s">
        <v>1694</v>
      </c>
      <c r="N440" t="s">
        <v>5047</v>
      </c>
      <c r="O440" t="s">
        <v>6254</v>
      </c>
      <c r="P440" t="s">
        <v>19</v>
      </c>
      <c r="Q440" t="s">
        <v>1364</v>
      </c>
      <c r="R440" t="s">
        <v>37</v>
      </c>
      <c r="S440" t="s">
        <v>1693</v>
      </c>
      <c r="T440" t="s">
        <v>2795</v>
      </c>
      <c r="U440" t="s">
        <v>2187</v>
      </c>
      <c r="V440" t="s">
        <v>1121</v>
      </c>
    </row>
    <row r="441" spans="1:22" x14ac:dyDescent="0.25">
      <c r="A441" t="s">
        <v>591</v>
      </c>
      <c r="B441" t="s">
        <v>592</v>
      </c>
      <c r="C441" t="s">
        <v>1106</v>
      </c>
      <c r="D441" t="s">
        <v>1696</v>
      </c>
      <c r="E441" t="s">
        <v>2015</v>
      </c>
      <c r="F441" t="s">
        <v>200</v>
      </c>
      <c r="G441" t="s">
        <v>1579</v>
      </c>
      <c r="H441" t="s">
        <v>1316</v>
      </c>
      <c r="I441" t="s">
        <v>20</v>
      </c>
      <c r="J441" t="s">
        <v>5309</v>
      </c>
      <c r="K441" t="s">
        <v>1083</v>
      </c>
      <c r="L441" t="s">
        <v>1068</v>
      </c>
      <c r="M441" t="s">
        <v>1694</v>
      </c>
      <c r="N441" t="s">
        <v>5047</v>
      </c>
      <c r="O441" t="s">
        <v>3173</v>
      </c>
      <c r="P441" t="s">
        <v>19</v>
      </c>
      <c r="Q441" t="s">
        <v>1608</v>
      </c>
      <c r="R441" t="s">
        <v>60</v>
      </c>
      <c r="S441" t="s">
        <v>1693</v>
      </c>
      <c r="T441" t="s">
        <v>2931</v>
      </c>
      <c r="U441" t="s">
        <v>593</v>
      </c>
    </row>
    <row r="442" spans="1:22" x14ac:dyDescent="0.25">
      <c r="A442" t="s">
        <v>2244</v>
      </c>
      <c r="B442" t="s">
        <v>2245</v>
      </c>
      <c r="D442" t="s">
        <v>1110</v>
      </c>
      <c r="E442" t="s">
        <v>125</v>
      </c>
      <c r="F442" t="s">
        <v>243</v>
      </c>
      <c r="G442" t="s">
        <v>578</v>
      </c>
      <c r="H442" t="s">
        <v>1316</v>
      </c>
      <c r="I442" t="s">
        <v>20</v>
      </c>
      <c r="J442" t="s">
        <v>753</v>
      </c>
      <c r="K442" t="s">
        <v>1319</v>
      </c>
      <c r="L442" t="s">
        <v>802</v>
      </c>
      <c r="M442" t="s">
        <v>1692</v>
      </c>
      <c r="N442" t="s">
        <v>5048</v>
      </c>
      <c r="O442" t="s">
        <v>6255</v>
      </c>
      <c r="P442" t="s">
        <v>19</v>
      </c>
      <c r="Q442" t="s">
        <v>1061</v>
      </c>
      <c r="R442" t="s">
        <v>62</v>
      </c>
      <c r="S442" t="s">
        <v>1695</v>
      </c>
      <c r="T442" t="s">
        <v>5050</v>
      </c>
      <c r="U442" t="s">
        <v>2246</v>
      </c>
    </row>
    <row r="443" spans="1:22" x14ac:dyDescent="0.25">
      <c r="A443" t="s">
        <v>2639</v>
      </c>
      <c r="B443" t="s">
        <v>2640</v>
      </c>
      <c r="C443" t="s">
        <v>2860</v>
      </c>
      <c r="D443" t="s">
        <v>2387</v>
      </c>
      <c r="E443" t="s">
        <v>2015</v>
      </c>
      <c r="F443" t="s">
        <v>243</v>
      </c>
      <c r="G443" t="s">
        <v>1579</v>
      </c>
      <c r="H443" t="s">
        <v>1316</v>
      </c>
      <c r="I443" t="s">
        <v>28</v>
      </c>
      <c r="J443" t="s">
        <v>2445</v>
      </c>
      <c r="K443" t="s">
        <v>1083</v>
      </c>
      <c r="L443" t="s">
        <v>1060</v>
      </c>
      <c r="M443" t="s">
        <v>1694</v>
      </c>
      <c r="N443" t="s">
        <v>5048</v>
      </c>
      <c r="O443" t="s">
        <v>6256</v>
      </c>
      <c r="P443" t="s">
        <v>25</v>
      </c>
      <c r="Q443" t="s">
        <v>1334</v>
      </c>
      <c r="R443" t="s">
        <v>30</v>
      </c>
      <c r="S443" t="s">
        <v>1693</v>
      </c>
      <c r="T443" t="s">
        <v>3339</v>
      </c>
      <c r="U443" t="s">
        <v>2641</v>
      </c>
    </row>
    <row r="444" spans="1:22" x14ac:dyDescent="0.25">
      <c r="A444" t="s">
        <v>2386</v>
      </c>
      <c r="B444" t="s">
        <v>193</v>
      </c>
      <c r="C444" t="s">
        <v>2507</v>
      </c>
      <c r="D444" t="s">
        <v>2097</v>
      </c>
      <c r="E444" t="s">
        <v>125</v>
      </c>
      <c r="F444" t="s">
        <v>200</v>
      </c>
      <c r="G444" t="s">
        <v>1579</v>
      </c>
      <c r="H444" t="s">
        <v>1316</v>
      </c>
      <c r="I444" t="s">
        <v>28</v>
      </c>
      <c r="J444" t="s">
        <v>717</v>
      </c>
      <c r="K444" t="s">
        <v>1329</v>
      </c>
      <c r="L444" t="s">
        <v>1072</v>
      </c>
      <c r="M444" t="s">
        <v>1694</v>
      </c>
      <c r="N444" t="s">
        <v>6257</v>
      </c>
      <c r="O444" t="s">
        <v>6258</v>
      </c>
      <c r="Q444" t="s">
        <v>1079</v>
      </c>
      <c r="R444" t="s">
        <v>30</v>
      </c>
      <c r="S444" t="s">
        <v>1693</v>
      </c>
      <c r="T444" t="s">
        <v>1369</v>
      </c>
      <c r="U444" t="s">
        <v>2385</v>
      </c>
    </row>
    <row r="445" spans="1:22" x14ac:dyDescent="0.25">
      <c r="A445" t="s">
        <v>546</v>
      </c>
      <c r="B445" t="s">
        <v>547</v>
      </c>
      <c r="C445" t="s">
        <v>1062</v>
      </c>
      <c r="D445" t="s">
        <v>2883</v>
      </c>
      <c r="E445" t="s">
        <v>2344</v>
      </c>
      <c r="F445" t="s">
        <v>2389</v>
      </c>
      <c r="G445" t="s">
        <v>1579</v>
      </c>
      <c r="H445" t="s">
        <v>1769</v>
      </c>
      <c r="I445" t="s">
        <v>17</v>
      </c>
      <c r="J445" t="s">
        <v>709</v>
      </c>
      <c r="K445" t="s">
        <v>1770</v>
      </c>
      <c r="L445" t="s">
        <v>2846</v>
      </c>
      <c r="M445" t="s">
        <v>1694</v>
      </c>
      <c r="N445" t="s">
        <v>5051</v>
      </c>
      <c r="O445" t="s">
        <v>6259</v>
      </c>
      <c r="P445" t="s">
        <v>19</v>
      </c>
      <c r="Q445" t="s">
        <v>1364</v>
      </c>
      <c r="R445" t="s">
        <v>30</v>
      </c>
      <c r="S445" t="s">
        <v>1693</v>
      </c>
      <c r="T445" t="s">
        <v>3141</v>
      </c>
      <c r="U445" t="s">
        <v>548</v>
      </c>
    </row>
    <row r="446" spans="1:22" x14ac:dyDescent="0.25">
      <c r="A446" t="s">
        <v>1742</v>
      </c>
      <c r="B446" t="s">
        <v>1743</v>
      </c>
      <c r="C446" t="s">
        <v>1062</v>
      </c>
      <c r="D446" t="s">
        <v>1134</v>
      </c>
      <c r="E446" t="s">
        <v>1322</v>
      </c>
      <c r="F446" t="s">
        <v>200</v>
      </c>
      <c r="G446" t="s">
        <v>1579</v>
      </c>
      <c r="H446" t="s">
        <v>1316</v>
      </c>
      <c r="I446" t="s">
        <v>1100</v>
      </c>
      <c r="J446" t="s">
        <v>711</v>
      </c>
      <c r="K446" t="s">
        <v>1959</v>
      </c>
      <c r="L446" t="s">
        <v>800</v>
      </c>
      <c r="M446" t="s">
        <v>1692</v>
      </c>
      <c r="N446" t="s">
        <v>6260</v>
      </c>
      <c r="P446" t="s">
        <v>1104</v>
      </c>
      <c r="Q446" t="s">
        <v>1334</v>
      </c>
      <c r="R446" t="s">
        <v>51</v>
      </c>
      <c r="S446" t="s">
        <v>1691</v>
      </c>
      <c r="T446" t="s">
        <v>4598</v>
      </c>
      <c r="U446" t="s">
        <v>1744</v>
      </c>
    </row>
    <row r="447" spans="1:22" x14ac:dyDescent="0.25">
      <c r="A447" t="s">
        <v>677</v>
      </c>
      <c r="B447" t="s">
        <v>678</v>
      </c>
      <c r="C447" t="s">
        <v>1106</v>
      </c>
      <c r="D447" t="s">
        <v>1119</v>
      </c>
      <c r="E447" t="s">
        <v>125</v>
      </c>
      <c r="F447" t="s">
        <v>243</v>
      </c>
      <c r="G447" t="s">
        <v>2960</v>
      </c>
      <c r="H447" t="s">
        <v>1315</v>
      </c>
      <c r="I447" t="s">
        <v>1100</v>
      </c>
      <c r="J447" t="s">
        <v>712</v>
      </c>
      <c r="K447" t="s">
        <v>1063</v>
      </c>
      <c r="L447" t="s">
        <v>1072</v>
      </c>
      <c r="M447" t="s">
        <v>1692</v>
      </c>
      <c r="N447" t="s">
        <v>6261</v>
      </c>
      <c r="O447" t="s">
        <v>4080</v>
      </c>
      <c r="Q447" t="s">
        <v>126</v>
      </c>
      <c r="R447" t="s">
        <v>60</v>
      </c>
      <c r="S447" t="s">
        <v>1695</v>
      </c>
      <c r="T447" t="s">
        <v>2979</v>
      </c>
      <c r="U447" t="s">
        <v>679</v>
      </c>
    </row>
    <row r="448" spans="1:22" x14ac:dyDescent="0.25">
      <c r="A448" t="s">
        <v>2351</v>
      </c>
      <c r="B448" t="s">
        <v>2352</v>
      </c>
      <c r="C448" t="s">
        <v>1012</v>
      </c>
      <c r="D448" t="s">
        <v>2116</v>
      </c>
      <c r="E448" t="s">
        <v>125</v>
      </c>
      <c r="F448" t="s">
        <v>200</v>
      </c>
      <c r="G448" t="s">
        <v>1579</v>
      </c>
      <c r="H448" t="s">
        <v>1316</v>
      </c>
      <c r="I448" t="s">
        <v>128</v>
      </c>
      <c r="J448" t="s">
        <v>713</v>
      </c>
      <c r="K448" t="s">
        <v>1728</v>
      </c>
      <c r="L448" t="s">
        <v>1072</v>
      </c>
      <c r="M448" t="s">
        <v>1692</v>
      </c>
      <c r="N448" t="s">
        <v>6262</v>
      </c>
      <c r="O448" t="s">
        <v>6263</v>
      </c>
      <c r="P448" t="s">
        <v>25</v>
      </c>
      <c r="Q448" t="s">
        <v>1079</v>
      </c>
      <c r="R448" t="s">
        <v>49</v>
      </c>
      <c r="S448" t="s">
        <v>1695</v>
      </c>
      <c r="T448" t="s">
        <v>2736</v>
      </c>
      <c r="U448" t="s">
        <v>2353</v>
      </c>
    </row>
    <row r="449" spans="1:21" x14ac:dyDescent="0.25">
      <c r="A449" t="s">
        <v>837</v>
      </c>
      <c r="B449" t="s">
        <v>838</v>
      </c>
      <c r="C449" t="s">
        <v>1012</v>
      </c>
      <c r="D449" t="s">
        <v>1606</v>
      </c>
      <c r="E449" t="s">
        <v>2015</v>
      </c>
      <c r="F449" t="s">
        <v>200</v>
      </c>
      <c r="G449" t="s">
        <v>1579</v>
      </c>
      <c r="H449" t="s">
        <v>1316</v>
      </c>
      <c r="I449" t="s">
        <v>17</v>
      </c>
      <c r="J449" t="s">
        <v>712</v>
      </c>
      <c r="K449" t="s">
        <v>1728</v>
      </c>
      <c r="L449" t="s">
        <v>807</v>
      </c>
      <c r="M449" t="s">
        <v>1694</v>
      </c>
      <c r="N449" t="s">
        <v>6264</v>
      </c>
      <c r="O449" t="s">
        <v>6265</v>
      </c>
      <c r="P449" t="s">
        <v>19</v>
      </c>
      <c r="Q449" t="s">
        <v>1364</v>
      </c>
      <c r="R449" t="s">
        <v>67</v>
      </c>
      <c r="S449" t="s">
        <v>1695</v>
      </c>
      <c r="T449" t="s">
        <v>1369</v>
      </c>
      <c r="U449" t="s">
        <v>839</v>
      </c>
    </row>
    <row r="450" spans="1:21" x14ac:dyDescent="0.25">
      <c r="A450" t="s">
        <v>1533</v>
      </c>
      <c r="B450" t="s">
        <v>1534</v>
      </c>
      <c r="C450" t="s">
        <v>1012</v>
      </c>
      <c r="D450" t="s">
        <v>2319</v>
      </c>
      <c r="E450" t="s">
        <v>125</v>
      </c>
      <c r="F450" t="s">
        <v>200</v>
      </c>
      <c r="G450" t="s">
        <v>1368</v>
      </c>
      <c r="H450" t="s">
        <v>1316</v>
      </c>
      <c r="I450" t="s">
        <v>20</v>
      </c>
      <c r="J450" t="s">
        <v>40</v>
      </c>
      <c r="K450" t="s">
        <v>2249</v>
      </c>
      <c r="L450" t="s">
        <v>801</v>
      </c>
      <c r="M450" t="s">
        <v>1694</v>
      </c>
      <c r="N450" t="s">
        <v>6266</v>
      </c>
      <c r="O450" t="s">
        <v>6267</v>
      </c>
      <c r="P450" t="s">
        <v>19</v>
      </c>
      <c r="Q450" t="s">
        <v>1364</v>
      </c>
      <c r="R450" t="s">
        <v>21</v>
      </c>
      <c r="S450" t="s">
        <v>1693</v>
      </c>
      <c r="T450" t="s">
        <v>5053</v>
      </c>
      <c r="U450" t="s">
        <v>1535</v>
      </c>
    </row>
    <row r="451" spans="1:21" x14ac:dyDescent="0.25">
      <c r="A451" t="s">
        <v>1508</v>
      </c>
      <c r="B451" t="s">
        <v>1509</v>
      </c>
      <c r="C451" t="s">
        <v>1012</v>
      </c>
      <c r="D451" t="s">
        <v>2882</v>
      </c>
      <c r="E451" t="s">
        <v>2174</v>
      </c>
      <c r="F451" t="s">
        <v>2118</v>
      </c>
      <c r="G451" t="s">
        <v>1579</v>
      </c>
      <c r="H451" t="s">
        <v>1316</v>
      </c>
      <c r="I451" t="s">
        <v>28</v>
      </c>
      <c r="J451" t="s">
        <v>3172</v>
      </c>
      <c r="K451" t="s">
        <v>804</v>
      </c>
      <c r="L451" t="s">
        <v>800</v>
      </c>
      <c r="M451" t="s">
        <v>1694</v>
      </c>
      <c r="N451" t="s">
        <v>6268</v>
      </c>
      <c r="O451" t="s">
        <v>5808</v>
      </c>
      <c r="P451" t="s">
        <v>19</v>
      </c>
      <c r="Q451" t="s">
        <v>1577</v>
      </c>
      <c r="R451" t="s">
        <v>24</v>
      </c>
      <c r="S451" t="s">
        <v>1693</v>
      </c>
      <c r="T451" t="s">
        <v>2833</v>
      </c>
      <c r="U451" t="s">
        <v>1510</v>
      </c>
    </row>
    <row r="452" spans="1:21" x14ac:dyDescent="0.25">
      <c r="A452" t="s">
        <v>1508</v>
      </c>
      <c r="B452" t="s">
        <v>1509</v>
      </c>
      <c r="C452" t="s">
        <v>1012</v>
      </c>
      <c r="D452" t="s">
        <v>2882</v>
      </c>
      <c r="E452" t="s">
        <v>2174</v>
      </c>
      <c r="F452" t="s">
        <v>2118</v>
      </c>
      <c r="G452" t="s">
        <v>1579</v>
      </c>
      <c r="H452" t="s">
        <v>1316</v>
      </c>
      <c r="I452" t="s">
        <v>28</v>
      </c>
      <c r="J452" t="s">
        <v>3172</v>
      </c>
      <c r="K452" t="s">
        <v>804</v>
      </c>
      <c r="L452" t="s">
        <v>800</v>
      </c>
      <c r="M452" t="s">
        <v>1694</v>
      </c>
      <c r="N452" t="s">
        <v>6268</v>
      </c>
      <c r="O452" t="s">
        <v>5808</v>
      </c>
      <c r="P452" t="s">
        <v>19</v>
      </c>
      <c r="Q452" t="s">
        <v>1577</v>
      </c>
      <c r="R452" t="s">
        <v>24</v>
      </c>
      <c r="S452" t="s">
        <v>1693</v>
      </c>
      <c r="T452" t="s">
        <v>2833</v>
      </c>
      <c r="U452" t="s">
        <v>1510</v>
      </c>
    </row>
    <row r="453" spans="1:21" x14ac:dyDescent="0.25">
      <c r="A453" t="s">
        <v>639</v>
      </c>
      <c r="B453" t="s">
        <v>640</v>
      </c>
      <c r="C453" t="s">
        <v>4375</v>
      </c>
      <c r="D453" t="s">
        <v>1111</v>
      </c>
      <c r="E453" t="s">
        <v>125</v>
      </c>
      <c r="F453" t="s">
        <v>243</v>
      </c>
      <c r="G453" t="s">
        <v>28</v>
      </c>
      <c r="H453" t="s">
        <v>126</v>
      </c>
      <c r="I453" t="s">
        <v>17</v>
      </c>
      <c r="J453" t="s">
        <v>719</v>
      </c>
      <c r="K453" t="s">
        <v>806</v>
      </c>
      <c r="L453" t="s">
        <v>807</v>
      </c>
      <c r="M453" t="s">
        <v>1694</v>
      </c>
      <c r="N453" t="s">
        <v>6269</v>
      </c>
      <c r="O453" t="s">
        <v>6270</v>
      </c>
      <c r="P453" t="s">
        <v>1104</v>
      </c>
      <c r="Q453" t="s">
        <v>1061</v>
      </c>
      <c r="R453" t="s">
        <v>63</v>
      </c>
      <c r="S453" t="s">
        <v>1695</v>
      </c>
      <c r="T453" t="s">
        <v>5052</v>
      </c>
      <c r="U453" t="s">
        <v>641</v>
      </c>
    </row>
    <row r="454" spans="1:21" x14ac:dyDescent="0.25">
      <c r="A454" t="s">
        <v>573</v>
      </c>
      <c r="B454" t="s">
        <v>574</v>
      </c>
      <c r="C454" t="s">
        <v>1062</v>
      </c>
      <c r="D454" t="s">
        <v>224</v>
      </c>
      <c r="E454" t="s">
        <v>125</v>
      </c>
      <c r="F454" t="s">
        <v>200</v>
      </c>
      <c r="G454" t="s">
        <v>1579</v>
      </c>
      <c r="H454" t="s">
        <v>1315</v>
      </c>
      <c r="I454" t="s">
        <v>20</v>
      </c>
      <c r="J454" t="s">
        <v>6250</v>
      </c>
      <c r="K454" t="s">
        <v>1112</v>
      </c>
      <c r="L454" t="s">
        <v>807</v>
      </c>
      <c r="M454" t="s">
        <v>1694</v>
      </c>
      <c r="N454" t="s">
        <v>6271</v>
      </c>
      <c r="O454" t="s">
        <v>5231</v>
      </c>
      <c r="P454" t="s">
        <v>19</v>
      </c>
      <c r="Q454" t="s">
        <v>1577</v>
      </c>
      <c r="R454" t="s">
        <v>51</v>
      </c>
      <c r="S454" t="s">
        <v>1691</v>
      </c>
      <c r="T454" t="s">
        <v>2437</v>
      </c>
      <c r="U454" t="s">
        <v>575</v>
      </c>
    </row>
    <row r="455" spans="1:21" x14ac:dyDescent="0.25">
      <c r="A455" t="s">
        <v>1978</v>
      </c>
      <c r="B455" t="s">
        <v>1979</v>
      </c>
      <c r="C455" t="s">
        <v>2507</v>
      </c>
      <c r="D455" t="s">
        <v>294</v>
      </c>
      <c r="E455" t="s">
        <v>125</v>
      </c>
      <c r="F455" t="s">
        <v>200</v>
      </c>
      <c r="G455" t="s">
        <v>1579</v>
      </c>
      <c r="H455" t="s">
        <v>126</v>
      </c>
      <c r="I455" t="s">
        <v>1100</v>
      </c>
      <c r="J455" t="s">
        <v>3192</v>
      </c>
      <c r="K455" t="s">
        <v>1127</v>
      </c>
      <c r="L455" t="s">
        <v>1072</v>
      </c>
      <c r="M455" t="s">
        <v>1694</v>
      </c>
      <c r="N455" t="s">
        <v>6272</v>
      </c>
      <c r="O455" t="s">
        <v>6273</v>
      </c>
      <c r="P455" t="s">
        <v>19</v>
      </c>
      <c r="Q455" t="s">
        <v>126</v>
      </c>
      <c r="R455" t="s">
        <v>37</v>
      </c>
      <c r="S455" t="s">
        <v>1693</v>
      </c>
      <c r="T455" t="s">
        <v>1580</v>
      </c>
      <c r="U455" t="s">
        <v>1980</v>
      </c>
    </row>
    <row r="456" spans="1:21" x14ac:dyDescent="0.25">
      <c r="A456" t="s">
        <v>481</v>
      </c>
      <c r="B456" t="s">
        <v>482</v>
      </c>
      <c r="C456" t="s">
        <v>96</v>
      </c>
      <c r="D456" t="s">
        <v>230</v>
      </c>
      <c r="E456" t="s">
        <v>125</v>
      </c>
      <c r="F456" t="s">
        <v>243</v>
      </c>
      <c r="G456" t="s">
        <v>1579</v>
      </c>
      <c r="H456" t="s">
        <v>126</v>
      </c>
      <c r="I456" t="s">
        <v>128</v>
      </c>
      <c r="J456" t="s">
        <v>3820</v>
      </c>
      <c r="K456" t="s">
        <v>1064</v>
      </c>
      <c r="L456" t="s">
        <v>801</v>
      </c>
      <c r="M456" t="s">
        <v>1694</v>
      </c>
      <c r="N456" t="s">
        <v>6274</v>
      </c>
      <c r="O456" t="s">
        <v>6275</v>
      </c>
      <c r="Q456" t="s">
        <v>126</v>
      </c>
      <c r="R456" t="s">
        <v>46</v>
      </c>
      <c r="S456" t="s">
        <v>1693</v>
      </c>
      <c r="T456" t="s">
        <v>4617</v>
      </c>
      <c r="U456" t="s">
        <v>483</v>
      </c>
    </row>
    <row r="457" spans="1:21" x14ac:dyDescent="0.25">
      <c r="A457" t="s">
        <v>2210</v>
      </c>
      <c r="B457" t="s">
        <v>2210</v>
      </c>
      <c r="C457" t="s">
        <v>1106</v>
      </c>
      <c r="D457" t="s">
        <v>1069</v>
      </c>
      <c r="E457" t="s">
        <v>2616</v>
      </c>
      <c r="F457" t="s">
        <v>243</v>
      </c>
      <c r="G457" t="s">
        <v>1579</v>
      </c>
      <c r="H457" t="s">
        <v>1323</v>
      </c>
      <c r="I457" t="s">
        <v>1100</v>
      </c>
      <c r="J457" t="s">
        <v>747</v>
      </c>
      <c r="K457" t="s">
        <v>1727</v>
      </c>
      <c r="L457" t="s">
        <v>1068</v>
      </c>
      <c r="M457" t="s">
        <v>1690</v>
      </c>
      <c r="N457" t="s">
        <v>6274</v>
      </c>
      <c r="O457" t="s">
        <v>6276</v>
      </c>
      <c r="P457" t="s">
        <v>19</v>
      </c>
      <c r="Q457" t="s">
        <v>1364</v>
      </c>
      <c r="R457" t="s">
        <v>51</v>
      </c>
      <c r="S457" t="s">
        <v>1691</v>
      </c>
      <c r="T457" t="s">
        <v>4454</v>
      </c>
      <c r="U457" t="s">
        <v>2211</v>
      </c>
    </row>
    <row r="458" spans="1:21" x14ac:dyDescent="0.25">
      <c r="A458" t="s">
        <v>5058</v>
      </c>
      <c r="B458" t="s">
        <v>5058</v>
      </c>
      <c r="C458" t="s">
        <v>1012</v>
      </c>
      <c r="D458" t="s">
        <v>5059</v>
      </c>
      <c r="E458" t="s">
        <v>125</v>
      </c>
      <c r="F458" t="s">
        <v>2118</v>
      </c>
      <c r="G458" t="s">
        <v>1579</v>
      </c>
      <c r="H458" t="s">
        <v>1363</v>
      </c>
      <c r="I458" t="s">
        <v>28</v>
      </c>
      <c r="J458" t="s">
        <v>229</v>
      </c>
      <c r="K458" t="s">
        <v>1770</v>
      </c>
      <c r="L458" t="s">
        <v>4473</v>
      </c>
      <c r="M458" t="s">
        <v>1694</v>
      </c>
      <c r="N458" t="s">
        <v>6277</v>
      </c>
      <c r="O458" t="s">
        <v>6278</v>
      </c>
      <c r="P458" t="s">
        <v>19</v>
      </c>
      <c r="Q458" t="s">
        <v>1364</v>
      </c>
      <c r="R458" t="s">
        <v>37</v>
      </c>
      <c r="S458" t="s">
        <v>1693</v>
      </c>
      <c r="T458" t="s">
        <v>5060</v>
      </c>
      <c r="U458" t="s">
        <v>5061</v>
      </c>
    </row>
    <row r="459" spans="1:21" x14ac:dyDescent="0.25">
      <c r="A459" t="s">
        <v>5063</v>
      </c>
      <c r="B459" t="s">
        <v>5064</v>
      </c>
      <c r="D459" t="s">
        <v>1111</v>
      </c>
      <c r="E459" t="s">
        <v>125</v>
      </c>
      <c r="F459" t="s">
        <v>242</v>
      </c>
      <c r="G459" t="s">
        <v>578</v>
      </c>
      <c r="H459" t="s">
        <v>1315</v>
      </c>
      <c r="I459" t="s">
        <v>1100</v>
      </c>
      <c r="J459" t="s">
        <v>712</v>
      </c>
      <c r="K459" t="s">
        <v>1064</v>
      </c>
      <c r="L459" t="s">
        <v>803</v>
      </c>
      <c r="M459" t="s">
        <v>1692</v>
      </c>
      <c r="N459" t="s">
        <v>6277</v>
      </c>
      <c r="O459" t="s">
        <v>6279</v>
      </c>
      <c r="P459" t="s">
        <v>19</v>
      </c>
      <c r="Q459" t="s">
        <v>126</v>
      </c>
      <c r="R459" t="s">
        <v>21</v>
      </c>
      <c r="S459" t="s">
        <v>1695</v>
      </c>
      <c r="T459" t="s">
        <v>6280</v>
      </c>
      <c r="U459" t="s">
        <v>5065</v>
      </c>
    </row>
    <row r="460" spans="1:21" x14ac:dyDescent="0.25">
      <c r="A460" t="s">
        <v>707</v>
      </c>
      <c r="B460" t="s">
        <v>707</v>
      </c>
      <c r="C460" t="s">
        <v>1012</v>
      </c>
      <c r="D460" t="s">
        <v>1212</v>
      </c>
      <c r="E460" t="s">
        <v>125</v>
      </c>
      <c r="F460" t="s">
        <v>243</v>
      </c>
      <c r="G460" t="s">
        <v>576</v>
      </c>
      <c r="H460" t="s">
        <v>1315</v>
      </c>
      <c r="I460" t="s">
        <v>17</v>
      </c>
      <c r="J460" t="s">
        <v>3192</v>
      </c>
      <c r="K460" t="s">
        <v>805</v>
      </c>
      <c r="L460" t="s">
        <v>800</v>
      </c>
      <c r="M460" t="s">
        <v>1692</v>
      </c>
      <c r="N460" t="s">
        <v>6281</v>
      </c>
      <c r="O460" t="s">
        <v>6282</v>
      </c>
      <c r="P460" t="s">
        <v>19</v>
      </c>
      <c r="Q460" t="s">
        <v>126</v>
      </c>
      <c r="R460" t="s">
        <v>60</v>
      </c>
      <c r="S460" t="s">
        <v>1693</v>
      </c>
      <c r="T460" t="s">
        <v>3921</v>
      </c>
      <c r="U460" t="s">
        <v>708</v>
      </c>
    </row>
    <row r="461" spans="1:21" x14ac:dyDescent="0.25">
      <c r="A461" t="s">
        <v>1239</v>
      </c>
      <c r="B461" t="s">
        <v>1240</v>
      </c>
      <c r="D461" t="s">
        <v>287</v>
      </c>
      <c r="E461" t="s">
        <v>125</v>
      </c>
      <c r="F461" t="s">
        <v>2118</v>
      </c>
      <c r="G461" t="s">
        <v>1579</v>
      </c>
      <c r="H461" t="s">
        <v>1316</v>
      </c>
      <c r="I461" t="s">
        <v>28</v>
      </c>
      <c r="J461" t="s">
        <v>3123</v>
      </c>
      <c r="K461" t="s">
        <v>804</v>
      </c>
      <c r="L461" t="s">
        <v>801</v>
      </c>
      <c r="M461" t="s">
        <v>1690</v>
      </c>
      <c r="N461" t="s">
        <v>6283</v>
      </c>
      <c r="O461" t="s">
        <v>6284</v>
      </c>
      <c r="P461" t="s">
        <v>19</v>
      </c>
      <c r="Q461" t="s">
        <v>126</v>
      </c>
      <c r="R461" t="s">
        <v>41</v>
      </c>
      <c r="S461" t="s">
        <v>1691</v>
      </c>
      <c r="T461" t="s">
        <v>6285</v>
      </c>
      <c r="U461" t="s">
        <v>1241</v>
      </c>
    </row>
    <row r="462" spans="1:21" x14ac:dyDescent="0.25">
      <c r="A462" t="s">
        <v>912</v>
      </c>
      <c r="B462" t="s">
        <v>913</v>
      </c>
      <c r="C462" t="s">
        <v>1012</v>
      </c>
      <c r="D462" t="s">
        <v>3047</v>
      </c>
      <c r="E462" t="s">
        <v>125</v>
      </c>
      <c r="F462" t="s">
        <v>2118</v>
      </c>
      <c r="G462" t="s">
        <v>1579</v>
      </c>
      <c r="H462" t="s">
        <v>1323</v>
      </c>
      <c r="I462" t="s">
        <v>20</v>
      </c>
      <c r="J462" t="s">
        <v>747</v>
      </c>
      <c r="K462" t="s">
        <v>1653</v>
      </c>
      <c r="L462" t="s">
        <v>1122</v>
      </c>
      <c r="M462" t="s">
        <v>1694</v>
      </c>
      <c r="N462" t="s">
        <v>6286</v>
      </c>
      <c r="O462" t="s">
        <v>3490</v>
      </c>
      <c r="P462" t="s">
        <v>19</v>
      </c>
      <c r="Q462" t="s">
        <v>1364</v>
      </c>
      <c r="R462" t="s">
        <v>51</v>
      </c>
      <c r="S462" t="s">
        <v>1693</v>
      </c>
      <c r="T462" t="s">
        <v>1369</v>
      </c>
      <c r="U462" t="s">
        <v>914</v>
      </c>
    </row>
    <row r="463" spans="1:21" x14ac:dyDescent="0.25">
      <c r="A463" t="s">
        <v>2526</v>
      </c>
      <c r="B463" t="s">
        <v>2527</v>
      </c>
      <c r="D463" t="s">
        <v>1119</v>
      </c>
      <c r="E463" t="s">
        <v>125</v>
      </c>
      <c r="F463" t="s">
        <v>243</v>
      </c>
      <c r="G463" t="s">
        <v>1579</v>
      </c>
      <c r="H463" t="s">
        <v>1315</v>
      </c>
      <c r="I463" t="s">
        <v>28</v>
      </c>
      <c r="J463" t="s">
        <v>3477</v>
      </c>
      <c r="K463" t="s">
        <v>1063</v>
      </c>
      <c r="L463" t="s">
        <v>802</v>
      </c>
      <c r="M463" t="s">
        <v>1692</v>
      </c>
      <c r="N463" t="s">
        <v>6287</v>
      </c>
      <c r="O463" t="s">
        <v>6288</v>
      </c>
      <c r="P463" t="s">
        <v>19</v>
      </c>
      <c r="Q463" t="s">
        <v>1079</v>
      </c>
      <c r="R463" t="s">
        <v>68</v>
      </c>
      <c r="S463" t="s">
        <v>1691</v>
      </c>
      <c r="T463" t="s">
        <v>3425</v>
      </c>
      <c r="U463" t="s">
        <v>2528</v>
      </c>
    </row>
    <row r="464" spans="1:21" x14ac:dyDescent="0.25">
      <c r="A464" t="s">
        <v>946</v>
      </c>
      <c r="B464" t="s">
        <v>947</v>
      </c>
      <c r="C464" t="s">
        <v>3805</v>
      </c>
      <c r="D464" t="s">
        <v>3055</v>
      </c>
      <c r="E464" t="s">
        <v>2015</v>
      </c>
      <c r="F464" t="s">
        <v>2118</v>
      </c>
      <c r="G464" t="s">
        <v>1579</v>
      </c>
      <c r="H464" t="s">
        <v>1769</v>
      </c>
      <c r="I464" t="s">
        <v>28</v>
      </c>
      <c r="J464" t="s">
        <v>747</v>
      </c>
      <c r="K464" t="s">
        <v>1560</v>
      </c>
      <c r="L464" t="s">
        <v>1333</v>
      </c>
      <c r="M464" t="s">
        <v>1694</v>
      </c>
      <c r="N464" t="s">
        <v>4606</v>
      </c>
      <c r="O464" t="s">
        <v>6289</v>
      </c>
      <c r="P464" t="s">
        <v>19</v>
      </c>
      <c r="Q464" t="s">
        <v>1364</v>
      </c>
      <c r="R464" t="s">
        <v>51</v>
      </c>
      <c r="S464" t="s">
        <v>1693</v>
      </c>
      <c r="T464" t="s">
        <v>5062</v>
      </c>
      <c r="U464" t="s">
        <v>948</v>
      </c>
    </row>
    <row r="465" spans="1:21" x14ac:dyDescent="0.25">
      <c r="A465" t="s">
        <v>2204</v>
      </c>
      <c r="B465" t="s">
        <v>2205</v>
      </c>
      <c r="C465" t="s">
        <v>1374</v>
      </c>
      <c r="D465" t="s">
        <v>1134</v>
      </c>
      <c r="E465" t="s">
        <v>125</v>
      </c>
      <c r="F465" t="s">
        <v>2118</v>
      </c>
      <c r="G465" t="s">
        <v>1579</v>
      </c>
      <c r="H465" t="s">
        <v>126</v>
      </c>
      <c r="I465" t="s">
        <v>20</v>
      </c>
      <c r="J465" t="s">
        <v>750</v>
      </c>
      <c r="K465" t="s">
        <v>1358</v>
      </c>
      <c r="L465" t="s">
        <v>802</v>
      </c>
      <c r="M465" t="s">
        <v>1694</v>
      </c>
      <c r="N465" t="s">
        <v>5066</v>
      </c>
      <c r="O465" t="s">
        <v>6290</v>
      </c>
      <c r="P465" t="s">
        <v>1104</v>
      </c>
      <c r="Q465" t="s">
        <v>1061</v>
      </c>
      <c r="R465" t="s">
        <v>18</v>
      </c>
      <c r="S465" t="s">
        <v>1693</v>
      </c>
      <c r="T465" t="s">
        <v>4079</v>
      </c>
      <c r="U465" t="s">
        <v>2206</v>
      </c>
    </row>
    <row r="466" spans="1:21" x14ac:dyDescent="0.25">
      <c r="A466" t="s">
        <v>231</v>
      </c>
      <c r="B466" t="s">
        <v>232</v>
      </c>
      <c r="C466" t="s">
        <v>1012</v>
      </c>
      <c r="D466" t="s">
        <v>2713</v>
      </c>
      <c r="E466" t="s">
        <v>125</v>
      </c>
      <c r="F466" t="s">
        <v>2389</v>
      </c>
      <c r="G466" t="s">
        <v>1579</v>
      </c>
      <c r="H466" t="s">
        <v>1323</v>
      </c>
      <c r="I466" t="s">
        <v>17</v>
      </c>
      <c r="J466" t="s">
        <v>751</v>
      </c>
      <c r="K466" t="s">
        <v>1560</v>
      </c>
      <c r="L466" t="s">
        <v>807</v>
      </c>
      <c r="M466" t="s">
        <v>1694</v>
      </c>
      <c r="N466" t="s">
        <v>5066</v>
      </c>
      <c r="O466" t="s">
        <v>6291</v>
      </c>
      <c r="P466" t="s">
        <v>19</v>
      </c>
      <c r="Q466" t="s">
        <v>1364</v>
      </c>
      <c r="R466" t="s">
        <v>49</v>
      </c>
      <c r="S466" t="s">
        <v>1693</v>
      </c>
      <c r="T466" t="s">
        <v>3398</v>
      </c>
      <c r="U466" t="s">
        <v>233</v>
      </c>
    </row>
    <row r="467" spans="1:21" x14ac:dyDescent="0.25">
      <c r="A467" t="s">
        <v>1619</v>
      </c>
      <c r="B467" t="s">
        <v>1620</v>
      </c>
      <c r="C467" t="s">
        <v>1012</v>
      </c>
      <c r="D467" t="s">
        <v>1572</v>
      </c>
      <c r="E467" t="s">
        <v>2153</v>
      </c>
      <c r="F467" t="s">
        <v>2118</v>
      </c>
      <c r="G467" t="s">
        <v>1579</v>
      </c>
      <c r="H467" t="s">
        <v>1323</v>
      </c>
      <c r="I467" t="s">
        <v>28</v>
      </c>
      <c r="J467" t="s">
        <v>79</v>
      </c>
      <c r="K467" t="s">
        <v>1959</v>
      </c>
      <c r="L467" t="s">
        <v>1333</v>
      </c>
      <c r="M467" t="s">
        <v>1694</v>
      </c>
      <c r="N467" t="s">
        <v>5066</v>
      </c>
      <c r="O467" t="s">
        <v>6292</v>
      </c>
      <c r="P467" t="s">
        <v>19</v>
      </c>
      <c r="Q467" t="s">
        <v>1079</v>
      </c>
      <c r="R467" t="s">
        <v>24</v>
      </c>
      <c r="S467" t="s">
        <v>1693</v>
      </c>
      <c r="T467" t="s">
        <v>3191</v>
      </c>
      <c r="U467" t="s">
        <v>1621</v>
      </c>
    </row>
    <row r="468" spans="1:21" x14ac:dyDescent="0.25">
      <c r="A468" t="s">
        <v>2733</v>
      </c>
      <c r="B468" t="s">
        <v>2734</v>
      </c>
      <c r="C468" t="s">
        <v>1062</v>
      </c>
      <c r="D468" t="s">
        <v>333</v>
      </c>
      <c r="E468" t="s">
        <v>125</v>
      </c>
      <c r="F468" t="s">
        <v>243</v>
      </c>
      <c r="G468" t="s">
        <v>1579</v>
      </c>
      <c r="H468" t="s">
        <v>1315</v>
      </c>
      <c r="I468" t="s">
        <v>17</v>
      </c>
      <c r="J468" t="s">
        <v>751</v>
      </c>
      <c r="K468" t="s">
        <v>1372</v>
      </c>
      <c r="M468" t="s">
        <v>1690</v>
      </c>
      <c r="N468" t="s">
        <v>6293</v>
      </c>
      <c r="P468" t="s">
        <v>19</v>
      </c>
      <c r="Q468" t="s">
        <v>1061</v>
      </c>
      <c r="R468" t="s">
        <v>30</v>
      </c>
      <c r="S468" t="s">
        <v>1691</v>
      </c>
      <c r="T468" t="s">
        <v>2732</v>
      </c>
      <c r="U468" t="s">
        <v>2735</v>
      </c>
    </row>
    <row r="469" spans="1:21" x14ac:dyDescent="0.25">
      <c r="A469" t="s">
        <v>295</v>
      </c>
      <c r="B469" t="s">
        <v>296</v>
      </c>
      <c r="C469" t="s">
        <v>4319</v>
      </c>
      <c r="D469" t="s">
        <v>1116</v>
      </c>
      <c r="E469" t="s">
        <v>125</v>
      </c>
      <c r="F469" t="s">
        <v>200</v>
      </c>
      <c r="G469" t="s">
        <v>1579</v>
      </c>
      <c r="H469" t="s">
        <v>1315</v>
      </c>
      <c r="I469" t="s">
        <v>28</v>
      </c>
      <c r="J469" t="s">
        <v>749</v>
      </c>
      <c r="K469" t="s">
        <v>1063</v>
      </c>
      <c r="L469" t="s">
        <v>801</v>
      </c>
      <c r="M469" t="s">
        <v>1694</v>
      </c>
      <c r="N469" t="s">
        <v>6294</v>
      </c>
      <c r="O469" t="s">
        <v>6295</v>
      </c>
      <c r="P469" t="s">
        <v>19</v>
      </c>
      <c r="Q469" t="s">
        <v>126</v>
      </c>
      <c r="R469" t="s">
        <v>41</v>
      </c>
      <c r="S469" t="s">
        <v>1691</v>
      </c>
      <c r="T469" t="s">
        <v>6296</v>
      </c>
      <c r="U469" t="s">
        <v>297</v>
      </c>
    </row>
    <row r="470" spans="1:21" x14ac:dyDescent="0.25">
      <c r="A470" t="s">
        <v>656</v>
      </c>
      <c r="B470" t="s">
        <v>657</v>
      </c>
      <c r="C470" t="s">
        <v>1106</v>
      </c>
      <c r="D470" t="s">
        <v>2969</v>
      </c>
      <c r="E470" t="s">
        <v>2192</v>
      </c>
      <c r="F470" t="s">
        <v>2389</v>
      </c>
      <c r="G470" t="s">
        <v>1579</v>
      </c>
      <c r="H470" t="s">
        <v>1769</v>
      </c>
      <c r="I470" t="s">
        <v>17</v>
      </c>
      <c r="J470" t="s">
        <v>719</v>
      </c>
      <c r="K470" t="s">
        <v>2247</v>
      </c>
      <c r="L470" t="s">
        <v>4919</v>
      </c>
      <c r="M470" t="s">
        <v>1690</v>
      </c>
      <c r="N470" t="s">
        <v>6297</v>
      </c>
      <c r="O470" t="s">
        <v>6298</v>
      </c>
      <c r="P470" t="s">
        <v>1104</v>
      </c>
      <c r="Q470" t="s">
        <v>1364</v>
      </c>
      <c r="R470" t="s">
        <v>18</v>
      </c>
      <c r="S470" t="s">
        <v>1691</v>
      </c>
      <c r="T470" t="s">
        <v>2930</v>
      </c>
      <c r="U470" t="s">
        <v>658</v>
      </c>
    </row>
    <row r="471" spans="1:21" x14ac:dyDescent="0.25">
      <c r="A471" t="s">
        <v>2216</v>
      </c>
      <c r="B471" t="s">
        <v>2217</v>
      </c>
      <c r="C471" t="s">
        <v>1106</v>
      </c>
      <c r="D471" t="s">
        <v>2881</v>
      </c>
      <c r="E471" t="s">
        <v>3134</v>
      </c>
      <c r="F471" t="s">
        <v>2118</v>
      </c>
      <c r="G471" t="s">
        <v>1368</v>
      </c>
      <c r="H471" t="s">
        <v>1363</v>
      </c>
      <c r="I471" t="s">
        <v>20</v>
      </c>
      <c r="J471" t="s">
        <v>40</v>
      </c>
      <c r="K471" t="s">
        <v>3906</v>
      </c>
      <c r="L471" t="s">
        <v>1343</v>
      </c>
      <c r="M471" t="s">
        <v>1694</v>
      </c>
      <c r="N471" t="s">
        <v>6299</v>
      </c>
      <c r="O471" t="s">
        <v>6300</v>
      </c>
      <c r="P471" t="s">
        <v>19</v>
      </c>
      <c r="Q471" t="s">
        <v>1364</v>
      </c>
      <c r="R471" t="s">
        <v>60</v>
      </c>
      <c r="S471" t="s">
        <v>1693</v>
      </c>
      <c r="T471" t="s">
        <v>6301</v>
      </c>
      <c r="U471" t="s">
        <v>2218</v>
      </c>
    </row>
    <row r="472" spans="1:21" x14ac:dyDescent="0.25">
      <c r="A472" t="s">
        <v>1242</v>
      </c>
      <c r="B472" t="s">
        <v>1243</v>
      </c>
      <c r="D472" t="s">
        <v>1097</v>
      </c>
      <c r="E472" t="s">
        <v>125</v>
      </c>
      <c r="F472" t="s">
        <v>2118</v>
      </c>
      <c r="G472" t="s">
        <v>1368</v>
      </c>
      <c r="H472" t="s">
        <v>1323</v>
      </c>
      <c r="I472" t="s">
        <v>1100</v>
      </c>
      <c r="J472" t="s">
        <v>2935</v>
      </c>
      <c r="K472" t="s">
        <v>2073</v>
      </c>
      <c r="L472" t="s">
        <v>800</v>
      </c>
      <c r="M472" t="s">
        <v>1692</v>
      </c>
      <c r="N472" t="s">
        <v>6302</v>
      </c>
      <c r="O472" t="s">
        <v>4925</v>
      </c>
      <c r="Q472" t="s">
        <v>126</v>
      </c>
      <c r="R472" t="s">
        <v>67</v>
      </c>
      <c r="S472" t="s">
        <v>1695</v>
      </c>
      <c r="T472" t="s">
        <v>5076</v>
      </c>
      <c r="U472" t="s">
        <v>1244</v>
      </c>
    </row>
    <row r="473" spans="1:21" x14ac:dyDescent="0.25">
      <c r="A473" t="s">
        <v>2672</v>
      </c>
      <c r="B473" t="s">
        <v>2673</v>
      </c>
      <c r="C473" t="s">
        <v>2860</v>
      </c>
      <c r="D473" t="s">
        <v>3838</v>
      </c>
      <c r="E473" t="s">
        <v>1322</v>
      </c>
      <c r="F473" t="s">
        <v>200</v>
      </c>
      <c r="G473" t="s">
        <v>576</v>
      </c>
      <c r="H473" t="s">
        <v>1316</v>
      </c>
      <c r="I473" t="s">
        <v>28</v>
      </c>
      <c r="J473" t="s">
        <v>710</v>
      </c>
      <c r="K473" t="s">
        <v>804</v>
      </c>
      <c r="L473" t="s">
        <v>802</v>
      </c>
      <c r="M473" t="s">
        <v>1694</v>
      </c>
      <c r="N473" t="s">
        <v>6303</v>
      </c>
      <c r="O473" t="s">
        <v>6304</v>
      </c>
      <c r="P473" t="s">
        <v>1104</v>
      </c>
      <c r="Q473" t="s">
        <v>1079</v>
      </c>
      <c r="R473" t="s">
        <v>51</v>
      </c>
      <c r="S473" t="s">
        <v>1693</v>
      </c>
      <c r="T473" t="s">
        <v>5070</v>
      </c>
      <c r="U473" t="s">
        <v>2674</v>
      </c>
    </row>
    <row r="474" spans="1:21" x14ac:dyDescent="0.25">
      <c r="A474" t="s">
        <v>2002</v>
      </c>
      <c r="B474" t="s">
        <v>2003</v>
      </c>
      <c r="C474" t="s">
        <v>1106</v>
      </c>
      <c r="D474" t="s">
        <v>2961</v>
      </c>
      <c r="E474" t="s">
        <v>2072</v>
      </c>
      <c r="F474" t="s">
        <v>2118</v>
      </c>
      <c r="G474" t="s">
        <v>1368</v>
      </c>
      <c r="H474" t="s">
        <v>1316</v>
      </c>
      <c r="I474" t="s">
        <v>20</v>
      </c>
      <c r="J474" t="s">
        <v>712</v>
      </c>
      <c r="K474" t="s">
        <v>1991</v>
      </c>
      <c r="L474" t="s">
        <v>1060</v>
      </c>
      <c r="M474" t="s">
        <v>1694</v>
      </c>
      <c r="N474" t="s">
        <v>5068</v>
      </c>
      <c r="O474" t="s">
        <v>6305</v>
      </c>
      <c r="P474" t="s">
        <v>19</v>
      </c>
      <c r="Q474" t="s">
        <v>1577</v>
      </c>
      <c r="R474" t="s">
        <v>46</v>
      </c>
      <c r="S474" t="s">
        <v>1693</v>
      </c>
      <c r="T474" t="s">
        <v>3207</v>
      </c>
      <c r="U474" t="s">
        <v>2004</v>
      </c>
    </row>
    <row r="475" spans="1:21" x14ac:dyDescent="0.25">
      <c r="A475" t="s">
        <v>561</v>
      </c>
      <c r="B475" t="s">
        <v>562</v>
      </c>
      <c r="C475" t="s">
        <v>1012</v>
      </c>
      <c r="D475" t="s">
        <v>2016</v>
      </c>
      <c r="E475" t="s">
        <v>2174</v>
      </c>
      <c r="F475" t="s">
        <v>2389</v>
      </c>
      <c r="G475" t="s">
        <v>1579</v>
      </c>
      <c r="H475" t="s">
        <v>2101</v>
      </c>
      <c r="I475" t="s">
        <v>20</v>
      </c>
      <c r="J475" t="s">
        <v>712</v>
      </c>
      <c r="K475" t="s">
        <v>1329</v>
      </c>
      <c r="L475" t="s">
        <v>1072</v>
      </c>
      <c r="M475" t="s">
        <v>1690</v>
      </c>
      <c r="N475" t="s">
        <v>4612</v>
      </c>
      <c r="O475" t="s">
        <v>6306</v>
      </c>
      <c r="P475" t="s">
        <v>19</v>
      </c>
      <c r="Q475" t="s">
        <v>1577</v>
      </c>
      <c r="R475" t="s">
        <v>63</v>
      </c>
      <c r="S475" t="s">
        <v>1693</v>
      </c>
      <c r="T475" t="s">
        <v>3213</v>
      </c>
      <c r="U475" t="s">
        <v>563</v>
      </c>
    </row>
    <row r="476" spans="1:21" x14ac:dyDescent="0.25">
      <c r="A476" t="s">
        <v>1739</v>
      </c>
      <c r="B476" t="s">
        <v>1740</v>
      </c>
      <c r="C476" t="s">
        <v>1374</v>
      </c>
      <c r="D476" t="s">
        <v>4461</v>
      </c>
      <c r="E476" t="s">
        <v>1322</v>
      </c>
      <c r="F476" t="s">
        <v>2118</v>
      </c>
      <c r="G476" t="s">
        <v>1317</v>
      </c>
      <c r="H476" t="s">
        <v>1316</v>
      </c>
      <c r="I476" t="s">
        <v>128</v>
      </c>
      <c r="J476" t="s">
        <v>715</v>
      </c>
      <c r="K476" t="s">
        <v>2367</v>
      </c>
      <c r="L476" t="s">
        <v>1072</v>
      </c>
      <c r="M476" t="s">
        <v>1694</v>
      </c>
      <c r="N476" t="s">
        <v>6307</v>
      </c>
      <c r="O476" t="s">
        <v>6308</v>
      </c>
      <c r="P476" t="s">
        <v>19</v>
      </c>
      <c r="Q476" t="s">
        <v>1364</v>
      </c>
      <c r="R476" t="s">
        <v>120</v>
      </c>
      <c r="S476" t="s">
        <v>1693</v>
      </c>
      <c r="T476" t="s">
        <v>6309</v>
      </c>
      <c r="U476" t="s">
        <v>1741</v>
      </c>
    </row>
    <row r="477" spans="1:21" x14ac:dyDescent="0.25">
      <c r="A477" t="s">
        <v>5072</v>
      </c>
      <c r="B477" t="s">
        <v>5073</v>
      </c>
      <c r="C477" t="s">
        <v>1012</v>
      </c>
      <c r="D477" t="s">
        <v>1096</v>
      </c>
      <c r="E477" t="s">
        <v>1322</v>
      </c>
      <c r="F477" t="s">
        <v>2118</v>
      </c>
      <c r="G477" t="s">
        <v>1579</v>
      </c>
      <c r="H477" t="s">
        <v>1323</v>
      </c>
      <c r="I477" t="s">
        <v>1100</v>
      </c>
      <c r="J477" t="s">
        <v>713</v>
      </c>
      <c r="K477" t="s">
        <v>1560</v>
      </c>
      <c r="L477" t="s">
        <v>800</v>
      </c>
      <c r="M477" t="s">
        <v>1690</v>
      </c>
      <c r="N477" t="s">
        <v>6310</v>
      </c>
      <c r="O477" t="s">
        <v>6311</v>
      </c>
      <c r="P477" t="s">
        <v>19</v>
      </c>
      <c r="Q477" t="s">
        <v>1079</v>
      </c>
      <c r="R477" t="s">
        <v>71</v>
      </c>
      <c r="S477" t="s">
        <v>1691</v>
      </c>
      <c r="T477" t="s">
        <v>5074</v>
      </c>
      <c r="U477" t="s">
        <v>5075</v>
      </c>
    </row>
    <row r="478" spans="1:21" x14ac:dyDescent="0.25">
      <c r="A478" t="s">
        <v>1233</v>
      </c>
      <c r="B478" t="s">
        <v>1234</v>
      </c>
      <c r="C478" t="s">
        <v>3805</v>
      </c>
      <c r="D478" t="s">
        <v>2014</v>
      </c>
      <c r="E478" t="s">
        <v>1322</v>
      </c>
      <c r="F478" t="s">
        <v>2118</v>
      </c>
      <c r="G478" t="s">
        <v>1579</v>
      </c>
      <c r="H478" t="s">
        <v>1323</v>
      </c>
      <c r="I478" t="s">
        <v>28</v>
      </c>
      <c r="J478" t="s">
        <v>747</v>
      </c>
      <c r="K478" t="s">
        <v>1609</v>
      </c>
      <c r="L478" t="s">
        <v>1333</v>
      </c>
      <c r="M478" t="s">
        <v>1694</v>
      </c>
      <c r="N478" t="s">
        <v>6310</v>
      </c>
      <c r="O478" t="s">
        <v>6312</v>
      </c>
      <c r="P478" t="s">
        <v>19</v>
      </c>
      <c r="Q478" t="s">
        <v>1364</v>
      </c>
      <c r="R478" t="s">
        <v>34</v>
      </c>
      <c r="S478" t="s">
        <v>1693</v>
      </c>
      <c r="T478" t="s">
        <v>4065</v>
      </c>
      <c r="U478" t="s">
        <v>1235</v>
      </c>
    </row>
    <row r="479" spans="1:21" x14ac:dyDescent="0.25">
      <c r="A479" t="s">
        <v>2772</v>
      </c>
      <c r="B479" t="s">
        <v>2773</v>
      </c>
      <c r="D479" t="s">
        <v>3917</v>
      </c>
      <c r="E479" t="s">
        <v>125</v>
      </c>
      <c r="F479" t="s">
        <v>200</v>
      </c>
      <c r="G479" t="s">
        <v>1579</v>
      </c>
      <c r="H479" t="s">
        <v>1315</v>
      </c>
      <c r="I479" t="s">
        <v>1100</v>
      </c>
      <c r="J479" t="s">
        <v>3909</v>
      </c>
      <c r="K479" t="s">
        <v>1609</v>
      </c>
      <c r="L479" t="s">
        <v>1343</v>
      </c>
      <c r="M479" t="s">
        <v>1694</v>
      </c>
      <c r="N479" t="s">
        <v>6313</v>
      </c>
      <c r="O479" t="s">
        <v>6314</v>
      </c>
      <c r="P479" t="s">
        <v>1104</v>
      </c>
      <c r="Q479" t="s">
        <v>1577</v>
      </c>
      <c r="R479" t="s">
        <v>18</v>
      </c>
      <c r="S479" t="s">
        <v>1693</v>
      </c>
      <c r="T479" t="s">
        <v>3918</v>
      </c>
      <c r="U479" t="s">
        <v>2774</v>
      </c>
    </row>
    <row r="480" spans="1:21" x14ac:dyDescent="0.25">
      <c r="A480" t="s">
        <v>1779</v>
      </c>
      <c r="B480" t="s">
        <v>1780</v>
      </c>
      <c r="C480" t="s">
        <v>217</v>
      </c>
      <c r="D480" t="s">
        <v>1110</v>
      </c>
      <c r="E480" t="s">
        <v>125</v>
      </c>
      <c r="F480" t="s">
        <v>200</v>
      </c>
      <c r="G480" t="s">
        <v>28</v>
      </c>
      <c r="H480" t="s">
        <v>1315</v>
      </c>
      <c r="I480" t="s">
        <v>1100</v>
      </c>
      <c r="J480" t="s">
        <v>3825</v>
      </c>
      <c r="K480" t="s">
        <v>1127</v>
      </c>
      <c r="L480" t="s">
        <v>803</v>
      </c>
      <c r="M480" t="s">
        <v>1692</v>
      </c>
      <c r="N480" t="s">
        <v>5071</v>
      </c>
      <c r="O480" t="s">
        <v>6315</v>
      </c>
      <c r="P480" t="s">
        <v>19</v>
      </c>
      <c r="Q480" t="s">
        <v>126</v>
      </c>
      <c r="R480" t="s">
        <v>34</v>
      </c>
      <c r="S480" t="s">
        <v>1695</v>
      </c>
      <c r="T480" t="s">
        <v>1954</v>
      </c>
      <c r="U480" t="s">
        <v>1781</v>
      </c>
    </row>
    <row r="481" spans="1:22" x14ac:dyDescent="0.25">
      <c r="A481" t="s">
        <v>2727</v>
      </c>
      <c r="B481" t="s">
        <v>2728</v>
      </c>
      <c r="C481" t="s">
        <v>3824</v>
      </c>
      <c r="D481" t="s">
        <v>228</v>
      </c>
      <c r="E481" t="s">
        <v>125</v>
      </c>
      <c r="F481" t="s">
        <v>200</v>
      </c>
      <c r="G481" t="s">
        <v>577</v>
      </c>
      <c r="H481" t="s">
        <v>126</v>
      </c>
      <c r="I481" t="s">
        <v>128</v>
      </c>
      <c r="J481" t="s">
        <v>3119</v>
      </c>
      <c r="K481" t="s">
        <v>1064</v>
      </c>
      <c r="L481" t="s">
        <v>803</v>
      </c>
      <c r="M481" t="s">
        <v>1692</v>
      </c>
      <c r="N481" t="s">
        <v>6316</v>
      </c>
      <c r="O481" t="s">
        <v>6317</v>
      </c>
      <c r="P481" t="s">
        <v>19</v>
      </c>
      <c r="Q481" t="s">
        <v>1061</v>
      </c>
      <c r="R481" t="s">
        <v>51</v>
      </c>
      <c r="S481" t="s">
        <v>1691</v>
      </c>
      <c r="T481" t="s">
        <v>3920</v>
      </c>
      <c r="U481" t="s">
        <v>2729</v>
      </c>
    </row>
    <row r="482" spans="1:22" x14ac:dyDescent="0.25">
      <c r="A482" t="s">
        <v>1041</v>
      </c>
      <c r="B482" t="s">
        <v>1042</v>
      </c>
      <c r="C482" t="s">
        <v>1012</v>
      </c>
      <c r="D482" t="s">
        <v>1606</v>
      </c>
      <c r="E482" t="s">
        <v>125</v>
      </c>
      <c r="F482" t="s">
        <v>200</v>
      </c>
      <c r="G482" t="s">
        <v>578</v>
      </c>
      <c r="H482" t="s">
        <v>1316</v>
      </c>
      <c r="I482" t="s">
        <v>17</v>
      </c>
      <c r="J482" t="s">
        <v>715</v>
      </c>
      <c r="K482" t="s">
        <v>1319</v>
      </c>
      <c r="L482" t="s">
        <v>802</v>
      </c>
      <c r="M482" t="s">
        <v>1694</v>
      </c>
      <c r="N482" t="s">
        <v>6318</v>
      </c>
      <c r="O482" t="s">
        <v>6319</v>
      </c>
      <c r="P482" t="s">
        <v>19</v>
      </c>
      <c r="Q482" t="s">
        <v>1364</v>
      </c>
      <c r="R482" t="s">
        <v>36</v>
      </c>
      <c r="S482" t="s">
        <v>1693</v>
      </c>
      <c r="T482" t="s">
        <v>6320</v>
      </c>
      <c r="U482" t="s">
        <v>1043</v>
      </c>
    </row>
    <row r="483" spans="1:22" x14ac:dyDescent="0.25">
      <c r="A483" t="s">
        <v>3911</v>
      </c>
      <c r="B483" t="s">
        <v>3912</v>
      </c>
      <c r="C483" t="s">
        <v>3805</v>
      </c>
      <c r="D483" t="s">
        <v>1111</v>
      </c>
      <c r="E483" t="s">
        <v>125</v>
      </c>
      <c r="F483" t="s">
        <v>200</v>
      </c>
      <c r="G483" t="s">
        <v>2960</v>
      </c>
      <c r="H483" t="s">
        <v>126</v>
      </c>
      <c r="I483" t="s">
        <v>1100</v>
      </c>
      <c r="J483" t="s">
        <v>3119</v>
      </c>
      <c r="K483" t="s">
        <v>1083</v>
      </c>
      <c r="L483" t="s">
        <v>1072</v>
      </c>
      <c r="M483" t="s">
        <v>1694</v>
      </c>
      <c r="N483" t="s">
        <v>4616</v>
      </c>
      <c r="O483" t="s">
        <v>6321</v>
      </c>
      <c r="P483" t="s">
        <v>1104</v>
      </c>
      <c r="Q483" t="s">
        <v>1059</v>
      </c>
      <c r="R483" t="s">
        <v>46</v>
      </c>
      <c r="S483" t="s">
        <v>1693</v>
      </c>
      <c r="T483" t="s">
        <v>6322</v>
      </c>
      <c r="U483" t="s">
        <v>3913</v>
      </c>
    </row>
    <row r="484" spans="1:22" x14ac:dyDescent="0.25">
      <c r="A484" t="s">
        <v>2401</v>
      </c>
      <c r="B484" t="s">
        <v>2402</v>
      </c>
      <c r="C484" t="s">
        <v>4601</v>
      </c>
      <c r="D484" t="s">
        <v>2047</v>
      </c>
      <c r="E484" t="s">
        <v>2153</v>
      </c>
      <c r="F484" t="s">
        <v>200</v>
      </c>
      <c r="G484" t="s">
        <v>1368</v>
      </c>
      <c r="H484" t="s">
        <v>1323</v>
      </c>
      <c r="I484" t="s">
        <v>128</v>
      </c>
      <c r="J484" t="s">
        <v>716</v>
      </c>
      <c r="K484" t="s">
        <v>1728</v>
      </c>
      <c r="L484" t="s">
        <v>1122</v>
      </c>
      <c r="M484" t="s">
        <v>1690</v>
      </c>
      <c r="N484" t="s">
        <v>6323</v>
      </c>
      <c r="O484" t="s">
        <v>5393</v>
      </c>
      <c r="P484" t="s">
        <v>19</v>
      </c>
      <c r="Q484" t="s">
        <v>1608</v>
      </c>
      <c r="R484" t="s">
        <v>62</v>
      </c>
      <c r="S484" t="s">
        <v>1691</v>
      </c>
      <c r="T484" t="s">
        <v>6324</v>
      </c>
      <c r="U484" t="s">
        <v>2403</v>
      </c>
    </row>
    <row r="485" spans="1:22" x14ac:dyDescent="0.25">
      <c r="A485" t="s">
        <v>150</v>
      </c>
      <c r="B485" t="s">
        <v>151</v>
      </c>
      <c r="C485" t="s">
        <v>1012</v>
      </c>
      <c r="D485" t="s">
        <v>3480</v>
      </c>
      <c r="E485" t="s">
        <v>2426</v>
      </c>
      <c r="F485" t="s">
        <v>200</v>
      </c>
      <c r="G485" t="s">
        <v>1579</v>
      </c>
      <c r="H485" t="s">
        <v>1323</v>
      </c>
      <c r="I485" t="s">
        <v>17</v>
      </c>
      <c r="J485" t="s">
        <v>718</v>
      </c>
      <c r="K485" t="s">
        <v>1321</v>
      </c>
      <c r="L485" t="s">
        <v>1068</v>
      </c>
      <c r="M485" t="s">
        <v>1692</v>
      </c>
      <c r="N485" t="s">
        <v>6325</v>
      </c>
      <c r="O485" t="s">
        <v>6326</v>
      </c>
      <c r="P485" t="s">
        <v>19</v>
      </c>
      <c r="Q485" t="s">
        <v>1364</v>
      </c>
      <c r="R485" t="s">
        <v>51</v>
      </c>
      <c r="S485" t="s">
        <v>1691</v>
      </c>
      <c r="T485" t="s">
        <v>1341</v>
      </c>
      <c r="U485" t="s">
        <v>152</v>
      </c>
    </row>
    <row r="486" spans="1:22" x14ac:dyDescent="0.25">
      <c r="A486" t="s">
        <v>132</v>
      </c>
      <c r="B486" t="s">
        <v>133</v>
      </c>
      <c r="C486" t="s">
        <v>96</v>
      </c>
      <c r="D486" t="s">
        <v>4528</v>
      </c>
      <c r="E486" t="s">
        <v>2714</v>
      </c>
      <c r="F486" t="s">
        <v>2389</v>
      </c>
      <c r="G486" t="s">
        <v>1579</v>
      </c>
      <c r="H486" t="s">
        <v>1323</v>
      </c>
      <c r="I486" t="s">
        <v>28</v>
      </c>
      <c r="J486" t="s">
        <v>715</v>
      </c>
      <c r="K486" t="s">
        <v>1755</v>
      </c>
      <c r="L486" t="s">
        <v>1343</v>
      </c>
      <c r="M486" t="s">
        <v>1694</v>
      </c>
      <c r="N486" t="s">
        <v>6327</v>
      </c>
      <c r="O486" t="s">
        <v>6328</v>
      </c>
      <c r="P486" t="s">
        <v>19</v>
      </c>
      <c r="Q486" t="s">
        <v>1364</v>
      </c>
      <c r="R486" t="s">
        <v>68</v>
      </c>
      <c r="S486" t="s">
        <v>1693</v>
      </c>
      <c r="T486" t="s">
        <v>4316</v>
      </c>
      <c r="U486" t="s">
        <v>134</v>
      </c>
      <c r="V486" t="s">
        <v>3526</v>
      </c>
    </row>
    <row r="487" spans="1:22" x14ac:dyDescent="0.25">
      <c r="A487" t="s">
        <v>185</v>
      </c>
      <c r="B487" t="s">
        <v>186</v>
      </c>
      <c r="C487" t="s">
        <v>1012</v>
      </c>
      <c r="D487" t="s">
        <v>3509</v>
      </c>
      <c r="E487" t="s">
        <v>2174</v>
      </c>
      <c r="F487" t="s">
        <v>2118</v>
      </c>
      <c r="G487" t="s">
        <v>1579</v>
      </c>
      <c r="H487" t="s">
        <v>1363</v>
      </c>
      <c r="I487" t="s">
        <v>20</v>
      </c>
      <c r="J487" t="s">
        <v>752</v>
      </c>
      <c r="K487" t="s">
        <v>2500</v>
      </c>
      <c r="L487" t="s">
        <v>2119</v>
      </c>
      <c r="M487" t="s">
        <v>1690</v>
      </c>
      <c r="N487" t="s">
        <v>6329</v>
      </c>
      <c r="O487" t="s">
        <v>6330</v>
      </c>
      <c r="P487" t="s">
        <v>19</v>
      </c>
      <c r="Q487" t="s">
        <v>1364</v>
      </c>
      <c r="R487" t="s">
        <v>18</v>
      </c>
      <c r="S487" t="s">
        <v>1691</v>
      </c>
      <c r="T487" t="s">
        <v>3507</v>
      </c>
      <c r="U487" t="s">
        <v>187</v>
      </c>
    </row>
    <row r="488" spans="1:22" x14ac:dyDescent="0.25">
      <c r="A488" t="s">
        <v>2868</v>
      </c>
      <c r="B488" t="s">
        <v>2869</v>
      </c>
      <c r="D488" t="s">
        <v>1116</v>
      </c>
      <c r="E488" t="s">
        <v>125</v>
      </c>
      <c r="F488" t="s">
        <v>243</v>
      </c>
      <c r="G488" t="s">
        <v>1579</v>
      </c>
      <c r="H488" t="s">
        <v>126</v>
      </c>
      <c r="I488" t="s">
        <v>20</v>
      </c>
      <c r="J488" t="s">
        <v>6331</v>
      </c>
      <c r="K488" t="s">
        <v>808</v>
      </c>
      <c r="L488" t="s">
        <v>803</v>
      </c>
      <c r="M488" t="s">
        <v>1690</v>
      </c>
      <c r="N488" t="s">
        <v>6329</v>
      </c>
      <c r="O488" t="s">
        <v>6248</v>
      </c>
      <c r="P488" t="s">
        <v>19</v>
      </c>
      <c r="Q488" t="s">
        <v>1059</v>
      </c>
      <c r="R488" t="s">
        <v>34</v>
      </c>
      <c r="S488" t="s">
        <v>1691</v>
      </c>
      <c r="T488" t="s">
        <v>3837</v>
      </c>
      <c r="U488" t="s">
        <v>2870</v>
      </c>
    </row>
    <row r="489" spans="1:22" x14ac:dyDescent="0.25">
      <c r="A489" t="s">
        <v>2555</v>
      </c>
      <c r="B489" t="s">
        <v>2556</v>
      </c>
      <c r="D489" t="s">
        <v>1098</v>
      </c>
      <c r="E489" t="s">
        <v>125</v>
      </c>
      <c r="F489" t="s">
        <v>200</v>
      </c>
      <c r="G489" t="s">
        <v>1579</v>
      </c>
      <c r="H489" t="s">
        <v>1315</v>
      </c>
      <c r="I489" t="s">
        <v>17</v>
      </c>
      <c r="J489" t="s">
        <v>3058</v>
      </c>
      <c r="K489" t="s">
        <v>1387</v>
      </c>
      <c r="L489" t="s">
        <v>800</v>
      </c>
      <c r="M489" t="s">
        <v>1694</v>
      </c>
      <c r="N489" t="s">
        <v>6332</v>
      </c>
      <c r="O489" t="s">
        <v>3842</v>
      </c>
      <c r="Q489" t="s">
        <v>1061</v>
      </c>
      <c r="R489" t="s">
        <v>60</v>
      </c>
      <c r="S489" t="s">
        <v>1693</v>
      </c>
      <c r="T489" t="s">
        <v>6333</v>
      </c>
      <c r="U489" t="s">
        <v>2557</v>
      </c>
    </row>
    <row r="490" spans="1:22" x14ac:dyDescent="0.25">
      <c r="A490" t="s">
        <v>1701</v>
      </c>
      <c r="B490" t="s">
        <v>1702</v>
      </c>
      <c r="C490" t="s">
        <v>1106</v>
      </c>
      <c r="D490" t="s">
        <v>3044</v>
      </c>
      <c r="E490" t="s">
        <v>4577</v>
      </c>
      <c r="F490" t="s">
        <v>2118</v>
      </c>
      <c r="G490" t="s">
        <v>1579</v>
      </c>
      <c r="H490" t="s">
        <v>2422</v>
      </c>
      <c r="I490" t="s">
        <v>28</v>
      </c>
      <c r="J490" t="s">
        <v>715</v>
      </c>
      <c r="K490" t="s">
        <v>1959</v>
      </c>
      <c r="M490" t="s">
        <v>1694</v>
      </c>
      <c r="N490" t="s">
        <v>6334</v>
      </c>
      <c r="O490" t="s">
        <v>3335</v>
      </c>
      <c r="P490" t="s">
        <v>19</v>
      </c>
      <c r="Q490" t="s">
        <v>1364</v>
      </c>
      <c r="R490" t="s">
        <v>60</v>
      </c>
      <c r="S490" t="s">
        <v>1693</v>
      </c>
      <c r="T490" t="s">
        <v>4597</v>
      </c>
      <c r="U490" t="s">
        <v>1703</v>
      </c>
      <c r="V490" t="s">
        <v>2051</v>
      </c>
    </row>
    <row r="491" spans="1:22" x14ac:dyDescent="0.25">
      <c r="A491" t="s">
        <v>2055</v>
      </c>
      <c r="B491" t="s">
        <v>2056</v>
      </c>
      <c r="C491" t="s">
        <v>4601</v>
      </c>
      <c r="D491" t="s">
        <v>210</v>
      </c>
      <c r="E491" t="s">
        <v>125</v>
      </c>
      <c r="F491" t="s">
        <v>200</v>
      </c>
      <c r="G491" t="s">
        <v>1317</v>
      </c>
      <c r="H491" t="s">
        <v>126</v>
      </c>
      <c r="I491" t="s">
        <v>17</v>
      </c>
      <c r="J491" t="s">
        <v>3899</v>
      </c>
      <c r="K491" t="s">
        <v>808</v>
      </c>
      <c r="L491" t="s">
        <v>803</v>
      </c>
      <c r="M491" t="s">
        <v>1692</v>
      </c>
      <c r="N491" t="s">
        <v>6335</v>
      </c>
      <c r="O491" t="s">
        <v>6336</v>
      </c>
      <c r="Q491" t="s">
        <v>1079</v>
      </c>
      <c r="R491" t="s">
        <v>30</v>
      </c>
      <c r="S491" t="s">
        <v>1691</v>
      </c>
      <c r="T491" t="s">
        <v>4455</v>
      </c>
      <c r="U491" t="s">
        <v>2057</v>
      </c>
    </row>
    <row r="492" spans="1:22" x14ac:dyDescent="0.25">
      <c r="A492" t="s">
        <v>879</v>
      </c>
      <c r="B492" t="s">
        <v>880</v>
      </c>
      <c r="C492" t="s">
        <v>1374</v>
      </c>
      <c r="D492" t="s">
        <v>3055</v>
      </c>
      <c r="E492" t="s">
        <v>2344</v>
      </c>
      <c r="F492" t="s">
        <v>2118</v>
      </c>
      <c r="G492" t="s">
        <v>1579</v>
      </c>
      <c r="H492" t="s">
        <v>1323</v>
      </c>
      <c r="I492" t="s">
        <v>1100</v>
      </c>
      <c r="J492" t="s">
        <v>714</v>
      </c>
      <c r="K492" t="s">
        <v>1959</v>
      </c>
      <c r="L492" t="s">
        <v>1060</v>
      </c>
      <c r="M492" t="s">
        <v>1694</v>
      </c>
      <c r="N492" t="s">
        <v>6337</v>
      </c>
      <c r="O492" t="s">
        <v>6338</v>
      </c>
      <c r="P492" t="s">
        <v>19</v>
      </c>
      <c r="Q492" t="s">
        <v>1364</v>
      </c>
      <c r="R492" t="s">
        <v>63</v>
      </c>
      <c r="S492" t="s">
        <v>1693</v>
      </c>
      <c r="T492" t="s">
        <v>6339</v>
      </c>
      <c r="U492" t="s">
        <v>881</v>
      </c>
    </row>
    <row r="493" spans="1:22" x14ac:dyDescent="0.25">
      <c r="A493" t="s">
        <v>900</v>
      </c>
      <c r="B493" t="s">
        <v>901</v>
      </c>
      <c r="D493" t="s">
        <v>210</v>
      </c>
      <c r="E493" t="s">
        <v>125</v>
      </c>
      <c r="F493" t="s">
        <v>200</v>
      </c>
      <c r="G493" t="s">
        <v>578</v>
      </c>
      <c r="H493" t="s">
        <v>126</v>
      </c>
      <c r="I493" t="s">
        <v>128</v>
      </c>
      <c r="J493" t="s">
        <v>40</v>
      </c>
      <c r="K493" t="s">
        <v>1375</v>
      </c>
      <c r="M493" t="s">
        <v>1692</v>
      </c>
      <c r="N493" t="s">
        <v>6340</v>
      </c>
      <c r="O493" t="s">
        <v>3506</v>
      </c>
      <c r="P493" t="s">
        <v>25</v>
      </c>
      <c r="Q493" t="s">
        <v>126</v>
      </c>
      <c r="R493" t="s">
        <v>18</v>
      </c>
      <c r="S493" t="s">
        <v>1695</v>
      </c>
      <c r="T493" t="s">
        <v>3525</v>
      </c>
      <c r="U493" t="s">
        <v>902</v>
      </c>
    </row>
    <row r="494" spans="1:22" x14ac:dyDescent="0.25">
      <c r="A494" t="s">
        <v>1599</v>
      </c>
      <c r="B494" t="s">
        <v>1600</v>
      </c>
      <c r="C494" t="s">
        <v>3242</v>
      </c>
      <c r="D494" t="s">
        <v>1111</v>
      </c>
      <c r="E494" t="s">
        <v>125</v>
      </c>
      <c r="F494" t="s">
        <v>200</v>
      </c>
      <c r="G494" t="s">
        <v>577</v>
      </c>
      <c r="H494" t="s">
        <v>1315</v>
      </c>
      <c r="I494" t="s">
        <v>1100</v>
      </c>
      <c r="J494" t="s">
        <v>755</v>
      </c>
      <c r="K494" t="s">
        <v>808</v>
      </c>
      <c r="L494" t="s">
        <v>801</v>
      </c>
      <c r="M494" t="s">
        <v>1692</v>
      </c>
      <c r="N494" t="s">
        <v>6340</v>
      </c>
      <c r="P494" t="s">
        <v>19</v>
      </c>
      <c r="Q494" t="s">
        <v>126</v>
      </c>
      <c r="R494" t="s">
        <v>24</v>
      </c>
      <c r="S494" t="s">
        <v>1695</v>
      </c>
      <c r="T494" t="s">
        <v>3243</v>
      </c>
      <c r="U494" t="s">
        <v>1601</v>
      </c>
    </row>
    <row r="495" spans="1:22" x14ac:dyDescent="0.25">
      <c r="A495" t="s">
        <v>2241</v>
      </c>
      <c r="B495" t="s">
        <v>2242</v>
      </c>
      <c r="C495" t="s">
        <v>1012</v>
      </c>
      <c r="D495" t="s">
        <v>1117</v>
      </c>
      <c r="E495" t="s">
        <v>125</v>
      </c>
      <c r="F495" t="s">
        <v>200</v>
      </c>
      <c r="G495" t="s">
        <v>2960</v>
      </c>
      <c r="H495" t="s">
        <v>1316</v>
      </c>
      <c r="I495" t="s">
        <v>28</v>
      </c>
      <c r="J495" t="s">
        <v>712</v>
      </c>
      <c r="K495" t="s">
        <v>806</v>
      </c>
      <c r="L495" t="s">
        <v>801</v>
      </c>
      <c r="M495" t="s">
        <v>1692</v>
      </c>
      <c r="N495" t="s">
        <v>6341</v>
      </c>
      <c r="O495" t="s">
        <v>6342</v>
      </c>
      <c r="P495" t="s">
        <v>25</v>
      </c>
      <c r="Q495" t="s">
        <v>1061</v>
      </c>
      <c r="R495" t="s">
        <v>37</v>
      </c>
      <c r="S495" t="s">
        <v>1695</v>
      </c>
      <c r="T495" t="s">
        <v>4624</v>
      </c>
      <c r="U495" t="s">
        <v>2243</v>
      </c>
    </row>
    <row r="496" spans="1:22" x14ac:dyDescent="0.25">
      <c r="A496" t="s">
        <v>2092</v>
      </c>
      <c r="B496" t="s">
        <v>2093</v>
      </c>
      <c r="D496" t="s">
        <v>210</v>
      </c>
      <c r="E496" t="s">
        <v>125</v>
      </c>
      <c r="F496" t="s">
        <v>243</v>
      </c>
      <c r="G496" t="s">
        <v>28</v>
      </c>
      <c r="H496" t="s">
        <v>1315</v>
      </c>
      <c r="I496" t="s">
        <v>28</v>
      </c>
      <c r="J496" t="s">
        <v>751</v>
      </c>
      <c r="K496" t="s">
        <v>1064</v>
      </c>
      <c r="L496" t="s">
        <v>807</v>
      </c>
      <c r="M496" t="s">
        <v>1692</v>
      </c>
      <c r="N496" t="s">
        <v>6343</v>
      </c>
      <c r="O496" t="s">
        <v>6295</v>
      </c>
      <c r="Q496" t="s">
        <v>126</v>
      </c>
      <c r="R496" t="s">
        <v>62</v>
      </c>
      <c r="S496" t="s">
        <v>1695</v>
      </c>
      <c r="T496" t="s">
        <v>6344</v>
      </c>
      <c r="U496" t="s">
        <v>2094</v>
      </c>
    </row>
    <row r="497" spans="1:21" x14ac:dyDescent="0.25">
      <c r="A497" t="s">
        <v>2609</v>
      </c>
      <c r="B497" t="s">
        <v>2610</v>
      </c>
      <c r="C497" t="s">
        <v>2860</v>
      </c>
      <c r="D497" t="s">
        <v>1194</v>
      </c>
      <c r="E497" t="s">
        <v>1322</v>
      </c>
      <c r="F497" t="s">
        <v>200</v>
      </c>
      <c r="G497" t="s">
        <v>1579</v>
      </c>
      <c r="H497" t="s">
        <v>1316</v>
      </c>
      <c r="I497" t="s">
        <v>28</v>
      </c>
      <c r="J497" t="s">
        <v>718</v>
      </c>
      <c r="K497" t="s">
        <v>1358</v>
      </c>
      <c r="L497" t="s">
        <v>1318</v>
      </c>
      <c r="M497" t="s">
        <v>1694</v>
      </c>
      <c r="N497" t="s">
        <v>6343</v>
      </c>
      <c r="O497" t="s">
        <v>6345</v>
      </c>
      <c r="Q497" t="s">
        <v>1079</v>
      </c>
      <c r="R497" t="s">
        <v>51</v>
      </c>
      <c r="S497" t="s">
        <v>1693</v>
      </c>
      <c r="T497" t="s">
        <v>4625</v>
      </c>
      <c r="U497" t="s">
        <v>2611</v>
      </c>
    </row>
    <row r="498" spans="1:21" x14ac:dyDescent="0.25">
      <c r="A498" t="s">
        <v>730</v>
      </c>
      <c r="B498" t="s">
        <v>731</v>
      </c>
      <c r="D498" t="s">
        <v>1089</v>
      </c>
      <c r="E498" t="s">
        <v>125</v>
      </c>
      <c r="F498" t="s">
        <v>242</v>
      </c>
      <c r="G498" t="s">
        <v>578</v>
      </c>
      <c r="H498" t="s">
        <v>126</v>
      </c>
      <c r="I498" t="s">
        <v>28</v>
      </c>
      <c r="J498" t="s">
        <v>3120</v>
      </c>
      <c r="K498" t="s">
        <v>806</v>
      </c>
      <c r="M498" t="s">
        <v>1692</v>
      </c>
      <c r="N498" t="s">
        <v>5077</v>
      </c>
      <c r="P498" t="s">
        <v>19</v>
      </c>
      <c r="Q498" t="s">
        <v>126</v>
      </c>
      <c r="R498" t="s">
        <v>30</v>
      </c>
      <c r="S498" t="s">
        <v>1695</v>
      </c>
      <c r="T498" t="s">
        <v>3826</v>
      </c>
      <c r="U498" t="s">
        <v>732</v>
      </c>
    </row>
    <row r="499" spans="1:21" x14ac:dyDescent="0.25">
      <c r="A499" t="s">
        <v>784</v>
      </c>
      <c r="B499" t="s">
        <v>785</v>
      </c>
      <c r="C499" t="s">
        <v>1070</v>
      </c>
      <c r="D499" t="s">
        <v>1110</v>
      </c>
      <c r="E499" t="s">
        <v>125</v>
      </c>
      <c r="F499" t="s">
        <v>243</v>
      </c>
      <c r="G499" t="s">
        <v>578</v>
      </c>
      <c r="H499" t="s">
        <v>126</v>
      </c>
      <c r="I499" t="s">
        <v>20</v>
      </c>
      <c r="J499" t="s">
        <v>3120</v>
      </c>
      <c r="K499" t="s">
        <v>1064</v>
      </c>
      <c r="M499" t="s">
        <v>1692</v>
      </c>
      <c r="N499" t="s">
        <v>6346</v>
      </c>
      <c r="P499" t="s">
        <v>19</v>
      </c>
      <c r="Q499" t="s">
        <v>126</v>
      </c>
      <c r="R499" t="s">
        <v>30</v>
      </c>
      <c r="S499" t="s">
        <v>1695</v>
      </c>
      <c r="T499" t="s">
        <v>6347</v>
      </c>
      <c r="U499" t="s">
        <v>786</v>
      </c>
    </row>
    <row r="500" spans="1:21" x14ac:dyDescent="0.25">
      <c r="A500" t="s">
        <v>2812</v>
      </c>
      <c r="B500" t="s">
        <v>2813</v>
      </c>
      <c r="C500" t="s">
        <v>2814</v>
      </c>
      <c r="D500" t="s">
        <v>1096</v>
      </c>
      <c r="E500" t="s">
        <v>125</v>
      </c>
      <c r="F500" t="s">
        <v>243</v>
      </c>
      <c r="G500" t="s">
        <v>1579</v>
      </c>
      <c r="H500" t="s">
        <v>1315</v>
      </c>
      <c r="I500" t="s">
        <v>17</v>
      </c>
      <c r="J500" t="s">
        <v>753</v>
      </c>
      <c r="K500" t="s">
        <v>1112</v>
      </c>
      <c r="L500" t="s">
        <v>1068</v>
      </c>
      <c r="M500" t="s">
        <v>1690</v>
      </c>
      <c r="N500" t="s">
        <v>6346</v>
      </c>
      <c r="O500" t="s">
        <v>6348</v>
      </c>
      <c r="P500" t="s">
        <v>19</v>
      </c>
      <c r="Q500" t="s">
        <v>1059</v>
      </c>
      <c r="R500" t="s">
        <v>21</v>
      </c>
      <c r="S500" t="s">
        <v>1691</v>
      </c>
      <c r="T500" t="s">
        <v>5088</v>
      </c>
      <c r="U500" t="s">
        <v>2815</v>
      </c>
    </row>
    <row r="501" spans="1:21" x14ac:dyDescent="0.25">
      <c r="A501" t="s">
        <v>182</v>
      </c>
      <c r="B501" t="s">
        <v>183</v>
      </c>
      <c r="C501" t="s">
        <v>1062</v>
      </c>
      <c r="D501" t="s">
        <v>2047</v>
      </c>
      <c r="E501" t="s">
        <v>2015</v>
      </c>
      <c r="F501" t="s">
        <v>2118</v>
      </c>
      <c r="G501" t="s">
        <v>1579</v>
      </c>
      <c r="H501" t="s">
        <v>1316</v>
      </c>
      <c r="I501" t="s">
        <v>28</v>
      </c>
      <c r="J501" t="s">
        <v>717</v>
      </c>
      <c r="K501" t="s">
        <v>1112</v>
      </c>
      <c r="L501" t="s">
        <v>800</v>
      </c>
      <c r="M501" t="s">
        <v>1694</v>
      </c>
      <c r="N501" t="s">
        <v>6349</v>
      </c>
      <c r="O501" t="s">
        <v>6350</v>
      </c>
      <c r="P501" t="s">
        <v>19</v>
      </c>
      <c r="Q501" t="s">
        <v>1364</v>
      </c>
      <c r="R501" t="s">
        <v>24</v>
      </c>
      <c r="S501" t="s">
        <v>1693</v>
      </c>
      <c r="T501" t="s">
        <v>2506</v>
      </c>
      <c r="U501" t="s">
        <v>184</v>
      </c>
    </row>
    <row r="502" spans="1:21" x14ac:dyDescent="0.25">
      <c r="A502" t="s">
        <v>2410</v>
      </c>
      <c r="B502" t="s">
        <v>2411</v>
      </c>
      <c r="D502" t="s">
        <v>1654</v>
      </c>
      <c r="E502" t="s">
        <v>125</v>
      </c>
      <c r="F502" t="s">
        <v>200</v>
      </c>
      <c r="G502" t="s">
        <v>1579</v>
      </c>
      <c r="H502" t="s">
        <v>1315</v>
      </c>
      <c r="I502" t="s">
        <v>128</v>
      </c>
      <c r="J502" t="s">
        <v>717</v>
      </c>
      <c r="K502" t="s">
        <v>1063</v>
      </c>
      <c r="L502" t="s">
        <v>807</v>
      </c>
      <c r="M502" t="s">
        <v>1694</v>
      </c>
      <c r="N502" t="s">
        <v>5080</v>
      </c>
      <c r="O502" t="s">
        <v>6351</v>
      </c>
      <c r="P502" t="s">
        <v>1104</v>
      </c>
      <c r="Q502" t="s">
        <v>1079</v>
      </c>
      <c r="R502" t="s">
        <v>37</v>
      </c>
      <c r="S502" t="s">
        <v>1695</v>
      </c>
      <c r="T502" t="s">
        <v>3832</v>
      </c>
      <c r="U502" t="s">
        <v>2412</v>
      </c>
    </row>
    <row r="503" spans="1:21" x14ac:dyDescent="0.25">
      <c r="A503" t="s">
        <v>4630</v>
      </c>
      <c r="B503" t="s">
        <v>4630</v>
      </c>
      <c r="D503" t="s">
        <v>1110</v>
      </c>
      <c r="E503" t="s">
        <v>125</v>
      </c>
      <c r="F503" t="s">
        <v>243</v>
      </c>
      <c r="G503" t="s">
        <v>578</v>
      </c>
      <c r="H503" t="s">
        <v>1315</v>
      </c>
      <c r="I503" t="s">
        <v>1100</v>
      </c>
      <c r="J503" t="s">
        <v>3122</v>
      </c>
      <c r="K503" t="s">
        <v>1064</v>
      </c>
      <c r="L503" t="s">
        <v>807</v>
      </c>
      <c r="M503" t="s">
        <v>1692</v>
      </c>
      <c r="N503" t="s">
        <v>6352</v>
      </c>
      <c r="O503" t="s">
        <v>6353</v>
      </c>
      <c r="P503" t="s">
        <v>19</v>
      </c>
      <c r="Q503" t="s">
        <v>1079</v>
      </c>
      <c r="R503" t="s">
        <v>46</v>
      </c>
      <c r="S503" t="s">
        <v>1695</v>
      </c>
      <c r="T503" t="s">
        <v>4631</v>
      </c>
      <c r="U503" t="s">
        <v>4632</v>
      </c>
    </row>
    <row r="504" spans="1:21" x14ac:dyDescent="0.25">
      <c r="A504" t="s">
        <v>394</v>
      </c>
      <c r="B504" t="s">
        <v>395</v>
      </c>
      <c r="C504" t="s">
        <v>1106</v>
      </c>
      <c r="D504" t="s">
        <v>1263</v>
      </c>
      <c r="E504" t="s">
        <v>125</v>
      </c>
      <c r="F504" t="s">
        <v>2118</v>
      </c>
      <c r="G504" t="s">
        <v>1579</v>
      </c>
      <c r="H504" t="s">
        <v>1315</v>
      </c>
      <c r="I504" t="s">
        <v>28</v>
      </c>
      <c r="J504" t="s">
        <v>713</v>
      </c>
      <c r="K504" t="s">
        <v>1319</v>
      </c>
      <c r="L504" t="s">
        <v>1068</v>
      </c>
      <c r="M504" t="s">
        <v>1694</v>
      </c>
      <c r="N504" t="s">
        <v>6354</v>
      </c>
      <c r="O504" t="s">
        <v>4954</v>
      </c>
      <c r="P504" t="s">
        <v>19</v>
      </c>
      <c r="Q504" t="s">
        <v>1364</v>
      </c>
      <c r="R504" t="s">
        <v>60</v>
      </c>
      <c r="S504" t="s">
        <v>1695</v>
      </c>
      <c r="T504" t="s">
        <v>3049</v>
      </c>
      <c r="U504" t="s">
        <v>396</v>
      </c>
    </row>
    <row r="505" spans="1:21" x14ac:dyDescent="0.25">
      <c r="A505" t="s">
        <v>4634</v>
      </c>
      <c r="B505" t="s">
        <v>4635</v>
      </c>
      <c r="C505" t="s">
        <v>1374</v>
      </c>
      <c r="D505" t="s">
        <v>1570</v>
      </c>
      <c r="E505" t="s">
        <v>2072</v>
      </c>
      <c r="F505" t="s">
        <v>200</v>
      </c>
      <c r="G505" t="s">
        <v>577</v>
      </c>
      <c r="H505" t="s">
        <v>1323</v>
      </c>
      <c r="I505" t="s">
        <v>20</v>
      </c>
      <c r="J505" t="s">
        <v>718</v>
      </c>
      <c r="K505" t="s">
        <v>1127</v>
      </c>
      <c r="L505" t="s">
        <v>1068</v>
      </c>
      <c r="M505" t="s">
        <v>1694</v>
      </c>
      <c r="N505" t="s">
        <v>6355</v>
      </c>
      <c r="O505" t="s">
        <v>6356</v>
      </c>
      <c r="Q505" t="s">
        <v>1334</v>
      </c>
      <c r="R505" t="s">
        <v>192</v>
      </c>
      <c r="S505" t="s">
        <v>1693</v>
      </c>
      <c r="T505" t="s">
        <v>6357</v>
      </c>
      <c r="U505" t="s">
        <v>4636</v>
      </c>
    </row>
    <row r="506" spans="1:21" x14ac:dyDescent="0.25">
      <c r="A506" t="s">
        <v>627</v>
      </c>
      <c r="B506" t="s">
        <v>628</v>
      </c>
      <c r="C506" t="s">
        <v>1062</v>
      </c>
      <c r="D506" t="s">
        <v>2564</v>
      </c>
      <c r="E506" t="s">
        <v>2015</v>
      </c>
      <c r="F506" t="s">
        <v>200</v>
      </c>
      <c r="G506" t="s">
        <v>1579</v>
      </c>
      <c r="H506" t="s">
        <v>1323</v>
      </c>
      <c r="I506" t="s">
        <v>28</v>
      </c>
      <c r="J506" t="s">
        <v>710</v>
      </c>
      <c r="K506" t="s">
        <v>1321</v>
      </c>
      <c r="L506" t="s">
        <v>1318</v>
      </c>
      <c r="M506" t="s">
        <v>1694</v>
      </c>
      <c r="N506" t="s">
        <v>6358</v>
      </c>
      <c r="O506" t="s">
        <v>4989</v>
      </c>
      <c r="P506" t="s">
        <v>19</v>
      </c>
      <c r="Q506" t="s">
        <v>1608</v>
      </c>
      <c r="R506" t="s">
        <v>29</v>
      </c>
      <c r="S506" t="s">
        <v>1693</v>
      </c>
      <c r="T506" t="s">
        <v>3246</v>
      </c>
      <c r="U506" t="s">
        <v>629</v>
      </c>
    </row>
    <row r="507" spans="1:21" x14ac:dyDescent="0.25">
      <c r="A507" t="s">
        <v>923</v>
      </c>
      <c r="B507" t="s">
        <v>924</v>
      </c>
      <c r="C507" t="s">
        <v>1106</v>
      </c>
      <c r="D507" t="s">
        <v>1194</v>
      </c>
      <c r="E507" t="s">
        <v>2616</v>
      </c>
      <c r="F507" t="s">
        <v>200</v>
      </c>
      <c r="G507" t="s">
        <v>1579</v>
      </c>
      <c r="H507" t="s">
        <v>1323</v>
      </c>
      <c r="I507" t="s">
        <v>28</v>
      </c>
      <c r="J507" t="s">
        <v>711</v>
      </c>
      <c r="K507" t="s">
        <v>1372</v>
      </c>
      <c r="L507" t="s">
        <v>1122</v>
      </c>
      <c r="M507" t="s">
        <v>1694</v>
      </c>
      <c r="N507" t="s">
        <v>6359</v>
      </c>
      <c r="O507" t="s">
        <v>6360</v>
      </c>
      <c r="P507" t="s">
        <v>19</v>
      </c>
      <c r="Q507" t="s">
        <v>1608</v>
      </c>
      <c r="R507" t="s">
        <v>46</v>
      </c>
      <c r="S507" t="s">
        <v>1695</v>
      </c>
      <c r="T507" t="s">
        <v>2396</v>
      </c>
      <c r="U507" t="s">
        <v>925</v>
      </c>
    </row>
    <row r="508" spans="1:21" x14ac:dyDescent="0.25">
      <c r="A508" t="s">
        <v>207</v>
      </c>
      <c r="B508" t="s">
        <v>208</v>
      </c>
      <c r="C508" t="s">
        <v>1062</v>
      </c>
      <c r="D508" t="s">
        <v>3132</v>
      </c>
      <c r="E508" t="s">
        <v>125</v>
      </c>
      <c r="F508" t="s">
        <v>2118</v>
      </c>
      <c r="G508" t="s">
        <v>1579</v>
      </c>
      <c r="H508" t="s">
        <v>1316</v>
      </c>
      <c r="I508" t="s">
        <v>17</v>
      </c>
      <c r="J508" t="s">
        <v>3500</v>
      </c>
      <c r="K508" t="s">
        <v>1387</v>
      </c>
      <c r="L508" t="s">
        <v>807</v>
      </c>
      <c r="M508" t="s">
        <v>1690</v>
      </c>
      <c r="N508" t="s">
        <v>6361</v>
      </c>
      <c r="O508" t="s">
        <v>6362</v>
      </c>
      <c r="P508" t="s">
        <v>19</v>
      </c>
      <c r="Q508" t="s">
        <v>1608</v>
      </c>
      <c r="R508" t="s">
        <v>60</v>
      </c>
      <c r="S508" t="s">
        <v>1691</v>
      </c>
      <c r="T508" t="s">
        <v>3351</v>
      </c>
      <c r="U508" t="s">
        <v>209</v>
      </c>
    </row>
    <row r="509" spans="1:21" x14ac:dyDescent="0.25">
      <c r="A509" t="s">
        <v>2457</v>
      </c>
      <c r="B509" t="s">
        <v>2456</v>
      </c>
      <c r="C509" t="s">
        <v>1374</v>
      </c>
      <c r="D509" t="s">
        <v>199</v>
      </c>
      <c r="E509" t="s">
        <v>125</v>
      </c>
      <c r="F509" t="s">
        <v>2118</v>
      </c>
      <c r="G509" t="s">
        <v>1579</v>
      </c>
      <c r="H509" t="s">
        <v>1315</v>
      </c>
      <c r="I509" t="s">
        <v>128</v>
      </c>
      <c r="J509" t="s">
        <v>303</v>
      </c>
      <c r="K509" t="s">
        <v>804</v>
      </c>
      <c r="L509" t="s">
        <v>807</v>
      </c>
      <c r="M509" t="s">
        <v>1694</v>
      </c>
      <c r="N509" t="s">
        <v>6363</v>
      </c>
      <c r="O509" t="s">
        <v>6364</v>
      </c>
      <c r="P509" t="s">
        <v>19</v>
      </c>
      <c r="Q509" t="s">
        <v>126</v>
      </c>
      <c r="R509" t="s">
        <v>120</v>
      </c>
      <c r="S509" t="s">
        <v>1693</v>
      </c>
      <c r="T509" t="s">
        <v>1345</v>
      </c>
      <c r="U509" t="s">
        <v>2455</v>
      </c>
    </row>
    <row r="510" spans="1:21" x14ac:dyDescent="0.25">
      <c r="A510" t="s">
        <v>2570</v>
      </c>
      <c r="B510" t="s">
        <v>2571</v>
      </c>
      <c r="C510" t="s">
        <v>1106</v>
      </c>
      <c r="D510" t="s">
        <v>1569</v>
      </c>
      <c r="E510" t="s">
        <v>125</v>
      </c>
      <c r="F510" t="s">
        <v>200</v>
      </c>
      <c r="G510" t="s">
        <v>1579</v>
      </c>
      <c r="H510" t="s">
        <v>1315</v>
      </c>
      <c r="I510" t="s">
        <v>28</v>
      </c>
      <c r="J510" t="s">
        <v>752</v>
      </c>
      <c r="K510" t="s">
        <v>1127</v>
      </c>
      <c r="L510" t="s">
        <v>807</v>
      </c>
      <c r="M510" t="s">
        <v>1694</v>
      </c>
      <c r="N510" t="s">
        <v>6363</v>
      </c>
      <c r="O510" t="s">
        <v>6365</v>
      </c>
      <c r="P510" t="s">
        <v>19</v>
      </c>
      <c r="Q510" t="s">
        <v>1577</v>
      </c>
      <c r="R510" t="s">
        <v>51</v>
      </c>
      <c r="S510" t="s">
        <v>1693</v>
      </c>
      <c r="T510" t="s">
        <v>1345</v>
      </c>
      <c r="U510" t="s">
        <v>2572</v>
      </c>
    </row>
    <row r="511" spans="1:21" x14ac:dyDescent="0.25">
      <c r="A511" t="s">
        <v>1248</v>
      </c>
      <c r="B511" t="s">
        <v>1249</v>
      </c>
      <c r="C511" t="s">
        <v>96</v>
      </c>
      <c r="D511" t="s">
        <v>1768</v>
      </c>
      <c r="E511" t="s">
        <v>2426</v>
      </c>
      <c r="F511" t="s">
        <v>2389</v>
      </c>
      <c r="G511" t="s">
        <v>1579</v>
      </c>
      <c r="H511" t="s">
        <v>1769</v>
      </c>
      <c r="I511" t="s">
        <v>17</v>
      </c>
      <c r="J511" t="s">
        <v>718</v>
      </c>
      <c r="K511" t="s">
        <v>1755</v>
      </c>
      <c r="L511" t="s">
        <v>1343</v>
      </c>
      <c r="M511" t="s">
        <v>1694</v>
      </c>
      <c r="N511" t="s">
        <v>6366</v>
      </c>
      <c r="O511" t="s">
        <v>6367</v>
      </c>
      <c r="P511" t="s">
        <v>19</v>
      </c>
      <c r="Q511" t="s">
        <v>1364</v>
      </c>
      <c r="R511" t="s">
        <v>24</v>
      </c>
      <c r="S511" t="s">
        <v>1693</v>
      </c>
      <c r="T511" t="s">
        <v>3352</v>
      </c>
      <c r="U511" t="s">
        <v>1250</v>
      </c>
    </row>
    <row r="512" spans="1:21" x14ac:dyDescent="0.25">
      <c r="A512" t="s">
        <v>2166</v>
      </c>
      <c r="B512" t="s">
        <v>2167</v>
      </c>
      <c r="C512" t="s">
        <v>1012</v>
      </c>
      <c r="D512" t="s">
        <v>3133</v>
      </c>
      <c r="E512" t="s">
        <v>125</v>
      </c>
      <c r="F512" t="s">
        <v>200</v>
      </c>
      <c r="G512" t="s">
        <v>1579</v>
      </c>
      <c r="H512" t="s">
        <v>1316</v>
      </c>
      <c r="I512" t="s">
        <v>28</v>
      </c>
      <c r="J512" t="s">
        <v>711</v>
      </c>
      <c r="K512" t="s">
        <v>1358</v>
      </c>
      <c r="L512" t="s">
        <v>1343</v>
      </c>
      <c r="M512" t="s">
        <v>1690</v>
      </c>
      <c r="N512" t="s">
        <v>6368</v>
      </c>
      <c r="O512" t="s">
        <v>6369</v>
      </c>
      <c r="P512" t="s">
        <v>1104</v>
      </c>
      <c r="Q512" t="s">
        <v>1608</v>
      </c>
      <c r="R512" t="s">
        <v>68</v>
      </c>
      <c r="S512" t="s">
        <v>1691</v>
      </c>
      <c r="T512" t="s">
        <v>2771</v>
      </c>
      <c r="U512" t="s">
        <v>2168</v>
      </c>
    </row>
    <row r="513" spans="1:21" x14ac:dyDescent="0.25">
      <c r="A513" t="s">
        <v>2222</v>
      </c>
      <c r="B513" t="s">
        <v>2223</v>
      </c>
      <c r="D513" t="s">
        <v>1089</v>
      </c>
      <c r="E513" t="s">
        <v>125</v>
      </c>
      <c r="F513" t="s">
        <v>243</v>
      </c>
      <c r="G513" t="s">
        <v>577</v>
      </c>
      <c r="H513" t="s">
        <v>1315</v>
      </c>
      <c r="I513" t="s">
        <v>28</v>
      </c>
      <c r="J513" t="s">
        <v>710</v>
      </c>
      <c r="K513" t="s">
        <v>806</v>
      </c>
      <c r="L513" t="s">
        <v>801</v>
      </c>
      <c r="M513" t="s">
        <v>1692</v>
      </c>
      <c r="N513" t="s">
        <v>6370</v>
      </c>
      <c r="O513" t="s">
        <v>986</v>
      </c>
      <c r="P513" t="s">
        <v>19</v>
      </c>
      <c r="Q513" t="s">
        <v>1061</v>
      </c>
      <c r="R513" t="s">
        <v>24</v>
      </c>
      <c r="S513" t="s">
        <v>1695</v>
      </c>
      <c r="T513" t="s">
        <v>4083</v>
      </c>
      <c r="U513" t="s">
        <v>2224</v>
      </c>
    </row>
    <row r="514" spans="1:21" x14ac:dyDescent="0.25">
      <c r="A514" t="s">
        <v>2494</v>
      </c>
      <c r="B514" t="s">
        <v>2495</v>
      </c>
      <c r="C514" t="s">
        <v>1062</v>
      </c>
      <c r="D514" t="s">
        <v>1119</v>
      </c>
      <c r="E514" t="s">
        <v>125</v>
      </c>
      <c r="F514" t="s">
        <v>200</v>
      </c>
      <c r="G514" t="s">
        <v>1579</v>
      </c>
      <c r="H514" t="s">
        <v>1315</v>
      </c>
      <c r="I514" t="s">
        <v>1100</v>
      </c>
      <c r="J514" t="s">
        <v>712</v>
      </c>
      <c r="K514" t="s">
        <v>1064</v>
      </c>
      <c r="L514" t="s">
        <v>803</v>
      </c>
      <c r="M514" t="s">
        <v>1694</v>
      </c>
      <c r="N514" t="s">
        <v>5084</v>
      </c>
      <c r="O514" t="s">
        <v>6371</v>
      </c>
      <c r="P514" t="s">
        <v>19</v>
      </c>
      <c r="Q514" t="s">
        <v>126</v>
      </c>
      <c r="R514" t="s">
        <v>120</v>
      </c>
      <c r="S514" t="s">
        <v>1695</v>
      </c>
      <c r="T514" t="s">
        <v>1381</v>
      </c>
      <c r="U514" t="s">
        <v>2496</v>
      </c>
    </row>
    <row r="515" spans="1:21" x14ac:dyDescent="0.25">
      <c r="A515" t="s">
        <v>1325</v>
      </c>
      <c r="B515" t="s">
        <v>1326</v>
      </c>
      <c r="C515" t="s">
        <v>1012</v>
      </c>
      <c r="D515" t="s">
        <v>3509</v>
      </c>
      <c r="E515" t="s">
        <v>2153</v>
      </c>
      <c r="F515" t="s">
        <v>2118</v>
      </c>
      <c r="G515" t="s">
        <v>1579</v>
      </c>
      <c r="H515" t="s">
        <v>1363</v>
      </c>
      <c r="I515" t="s">
        <v>28</v>
      </c>
      <c r="J515" t="s">
        <v>3758</v>
      </c>
      <c r="K515" t="s">
        <v>3546</v>
      </c>
      <c r="L515" t="s">
        <v>1771</v>
      </c>
      <c r="M515" t="s">
        <v>1694</v>
      </c>
      <c r="N515" t="s">
        <v>6372</v>
      </c>
      <c r="O515" t="s">
        <v>6373</v>
      </c>
      <c r="P515" t="s">
        <v>19</v>
      </c>
      <c r="Q515" t="s">
        <v>1364</v>
      </c>
      <c r="R515" t="s">
        <v>192</v>
      </c>
      <c r="S515" t="s">
        <v>1693</v>
      </c>
      <c r="T515" t="s">
        <v>4066</v>
      </c>
      <c r="U515" t="s">
        <v>1327</v>
      </c>
    </row>
    <row r="516" spans="1:21" x14ac:dyDescent="0.25">
      <c r="A516" t="s">
        <v>310</v>
      </c>
      <c r="B516" t="s">
        <v>311</v>
      </c>
      <c r="C516" t="s">
        <v>96</v>
      </c>
      <c r="D516" t="s">
        <v>4067</v>
      </c>
      <c r="E516" t="s">
        <v>2261</v>
      </c>
      <c r="F516" t="s">
        <v>2389</v>
      </c>
      <c r="G516" t="s">
        <v>1579</v>
      </c>
      <c r="H516" t="s">
        <v>1363</v>
      </c>
      <c r="I516" t="s">
        <v>17</v>
      </c>
      <c r="J516" t="s">
        <v>709</v>
      </c>
      <c r="K516" t="s">
        <v>2561</v>
      </c>
      <c r="L516" t="s">
        <v>2394</v>
      </c>
      <c r="M516" t="s">
        <v>1694</v>
      </c>
      <c r="N516" t="s">
        <v>4621</v>
      </c>
      <c r="O516" t="s">
        <v>6374</v>
      </c>
      <c r="P516" t="s">
        <v>19</v>
      </c>
      <c r="Q516" t="s">
        <v>1364</v>
      </c>
      <c r="R516" t="s">
        <v>68</v>
      </c>
      <c r="S516" t="s">
        <v>1693</v>
      </c>
      <c r="T516" t="s">
        <v>4622</v>
      </c>
      <c r="U516" t="s">
        <v>312</v>
      </c>
    </row>
    <row r="517" spans="1:21" x14ac:dyDescent="0.25">
      <c r="A517" t="s">
        <v>3515</v>
      </c>
      <c r="B517" t="s">
        <v>3516</v>
      </c>
      <c r="C517" t="s">
        <v>96</v>
      </c>
      <c r="D517" t="s">
        <v>1111</v>
      </c>
      <c r="E517" t="s">
        <v>125</v>
      </c>
      <c r="F517" t="s">
        <v>242</v>
      </c>
      <c r="G517" t="s">
        <v>577</v>
      </c>
      <c r="H517" t="s">
        <v>1315</v>
      </c>
      <c r="I517" t="s">
        <v>1100</v>
      </c>
      <c r="J517" t="s">
        <v>3847</v>
      </c>
      <c r="K517" t="s">
        <v>806</v>
      </c>
      <c r="L517" t="s">
        <v>1072</v>
      </c>
      <c r="M517" t="s">
        <v>1692</v>
      </c>
      <c r="N517" t="s">
        <v>5085</v>
      </c>
      <c r="O517" t="s">
        <v>4537</v>
      </c>
      <c r="P517" t="s">
        <v>19</v>
      </c>
      <c r="Q517" t="s">
        <v>1061</v>
      </c>
      <c r="R517" t="s">
        <v>18</v>
      </c>
      <c r="S517" t="s">
        <v>1695</v>
      </c>
      <c r="T517" t="s">
        <v>1602</v>
      </c>
      <c r="U517" t="s">
        <v>3517</v>
      </c>
    </row>
    <row r="518" spans="1:21" x14ac:dyDescent="0.25">
      <c r="A518" t="s">
        <v>1170</v>
      </c>
      <c r="B518" t="s">
        <v>1171</v>
      </c>
      <c r="C518" t="s">
        <v>1012</v>
      </c>
      <c r="D518" t="s">
        <v>2395</v>
      </c>
      <c r="E518" t="s">
        <v>2072</v>
      </c>
      <c r="F518" t="s">
        <v>2118</v>
      </c>
      <c r="G518" t="s">
        <v>1579</v>
      </c>
      <c r="H518" t="s">
        <v>1323</v>
      </c>
      <c r="I518" t="s">
        <v>17</v>
      </c>
      <c r="J518" t="s">
        <v>40</v>
      </c>
      <c r="K518" t="s">
        <v>1653</v>
      </c>
      <c r="L518" t="s">
        <v>2119</v>
      </c>
      <c r="M518" t="s">
        <v>1690</v>
      </c>
      <c r="N518" t="s">
        <v>5085</v>
      </c>
      <c r="O518" t="s">
        <v>6375</v>
      </c>
      <c r="P518" t="s">
        <v>19</v>
      </c>
      <c r="Q518" t="s">
        <v>1364</v>
      </c>
      <c r="R518" t="s">
        <v>18</v>
      </c>
      <c r="S518" t="s">
        <v>1691</v>
      </c>
      <c r="T518" t="s">
        <v>3241</v>
      </c>
      <c r="U518" t="s">
        <v>1172</v>
      </c>
    </row>
    <row r="519" spans="1:21" x14ac:dyDescent="0.25">
      <c r="A519" t="s">
        <v>1501</v>
      </c>
      <c r="B519" t="s">
        <v>1502</v>
      </c>
      <c r="C519" t="s">
        <v>3805</v>
      </c>
      <c r="D519" t="s">
        <v>1571</v>
      </c>
      <c r="E519" t="s">
        <v>1322</v>
      </c>
      <c r="F519" t="s">
        <v>2118</v>
      </c>
      <c r="G519" t="s">
        <v>1579</v>
      </c>
      <c r="H519" t="s">
        <v>1316</v>
      </c>
      <c r="I519" t="s">
        <v>28</v>
      </c>
      <c r="J519" t="s">
        <v>746</v>
      </c>
      <c r="K519" t="s">
        <v>1609</v>
      </c>
      <c r="L519" t="s">
        <v>1771</v>
      </c>
      <c r="M519" t="s">
        <v>1694</v>
      </c>
      <c r="N519" t="s">
        <v>4317</v>
      </c>
      <c r="O519" t="s">
        <v>6376</v>
      </c>
      <c r="P519" t="s">
        <v>19</v>
      </c>
      <c r="Q519" t="s">
        <v>1364</v>
      </c>
      <c r="R519" t="s">
        <v>68</v>
      </c>
      <c r="S519" t="s">
        <v>1693</v>
      </c>
      <c r="T519" t="s">
        <v>2977</v>
      </c>
      <c r="U519" t="s">
        <v>1503</v>
      </c>
    </row>
    <row r="520" spans="1:21" x14ac:dyDescent="0.25">
      <c r="A520" t="s">
        <v>1684</v>
      </c>
      <c r="B520" t="s">
        <v>1685</v>
      </c>
      <c r="C520" t="s">
        <v>1374</v>
      </c>
      <c r="D520" t="s">
        <v>2116</v>
      </c>
      <c r="E520" t="s">
        <v>125</v>
      </c>
      <c r="F520" t="s">
        <v>2118</v>
      </c>
      <c r="G520" t="s">
        <v>577</v>
      </c>
      <c r="H520" t="s">
        <v>1316</v>
      </c>
      <c r="I520" t="s">
        <v>17</v>
      </c>
      <c r="J520" t="s">
        <v>40</v>
      </c>
      <c r="K520" t="s">
        <v>1387</v>
      </c>
      <c r="L520" t="s">
        <v>1610</v>
      </c>
      <c r="M520" t="s">
        <v>1694</v>
      </c>
      <c r="N520" t="s">
        <v>4317</v>
      </c>
      <c r="O520" t="s">
        <v>6377</v>
      </c>
      <c r="P520" t="s">
        <v>19</v>
      </c>
      <c r="Q520" t="s">
        <v>1364</v>
      </c>
      <c r="R520" t="s">
        <v>30</v>
      </c>
      <c r="S520" t="s">
        <v>1693</v>
      </c>
      <c r="T520" t="s">
        <v>5086</v>
      </c>
      <c r="U520" t="s">
        <v>1686</v>
      </c>
    </row>
    <row r="521" spans="1:21" x14ac:dyDescent="0.25">
      <c r="A521" t="s">
        <v>1730</v>
      </c>
      <c r="B521" t="s">
        <v>1731</v>
      </c>
      <c r="C521" t="s">
        <v>1012</v>
      </c>
      <c r="D521" t="s">
        <v>1339</v>
      </c>
      <c r="E521" t="s">
        <v>125</v>
      </c>
      <c r="F521" t="s">
        <v>2118</v>
      </c>
      <c r="G521" t="s">
        <v>1579</v>
      </c>
      <c r="H521" t="s">
        <v>1315</v>
      </c>
      <c r="I521" t="s">
        <v>28</v>
      </c>
      <c r="J521" t="s">
        <v>748</v>
      </c>
      <c r="K521" t="s">
        <v>805</v>
      </c>
      <c r="L521" t="s">
        <v>1122</v>
      </c>
      <c r="M521" t="s">
        <v>1694</v>
      </c>
      <c r="N521" t="s">
        <v>6378</v>
      </c>
      <c r="O521" t="s">
        <v>6379</v>
      </c>
      <c r="P521" t="s">
        <v>19</v>
      </c>
      <c r="Q521" t="s">
        <v>1577</v>
      </c>
      <c r="R521" t="s">
        <v>37</v>
      </c>
      <c r="S521" t="s">
        <v>1693</v>
      </c>
      <c r="T521" t="s">
        <v>3244</v>
      </c>
      <c r="U521" t="s">
        <v>1732</v>
      </c>
    </row>
    <row r="522" spans="1:21" x14ac:dyDescent="0.25">
      <c r="A522" t="s">
        <v>193</v>
      </c>
      <c r="B522" t="s">
        <v>194</v>
      </c>
      <c r="C522" t="s">
        <v>96</v>
      </c>
      <c r="D522" t="s">
        <v>2200</v>
      </c>
      <c r="E522" t="s">
        <v>2616</v>
      </c>
      <c r="F522" t="s">
        <v>2389</v>
      </c>
      <c r="G522" t="s">
        <v>1579</v>
      </c>
      <c r="H522" t="s">
        <v>1323</v>
      </c>
      <c r="I522" t="s">
        <v>17</v>
      </c>
      <c r="J522" t="s">
        <v>716</v>
      </c>
      <c r="K522" t="s">
        <v>1959</v>
      </c>
      <c r="L522" t="s">
        <v>1343</v>
      </c>
      <c r="M522" t="s">
        <v>1694</v>
      </c>
      <c r="N522" t="s">
        <v>6380</v>
      </c>
      <c r="O522" t="s">
        <v>6381</v>
      </c>
      <c r="P522" t="s">
        <v>19</v>
      </c>
      <c r="Q522" t="s">
        <v>1364</v>
      </c>
      <c r="R522" t="s">
        <v>30</v>
      </c>
      <c r="S522" t="s">
        <v>1693</v>
      </c>
      <c r="T522" t="s">
        <v>3518</v>
      </c>
      <c r="U522" t="s">
        <v>195</v>
      </c>
    </row>
    <row r="523" spans="1:21" x14ac:dyDescent="0.25">
      <c r="A523" t="s">
        <v>809</v>
      </c>
      <c r="B523" t="s">
        <v>810</v>
      </c>
      <c r="C523" t="s">
        <v>3805</v>
      </c>
      <c r="D523" t="s">
        <v>1657</v>
      </c>
      <c r="E523" t="s">
        <v>1322</v>
      </c>
      <c r="F523" t="s">
        <v>2118</v>
      </c>
      <c r="G523" t="s">
        <v>1579</v>
      </c>
      <c r="H523" t="s">
        <v>1323</v>
      </c>
      <c r="I523" t="s">
        <v>28</v>
      </c>
      <c r="J523" t="s">
        <v>747</v>
      </c>
      <c r="K523" t="s">
        <v>1329</v>
      </c>
      <c r="L523" t="s">
        <v>1060</v>
      </c>
      <c r="M523" t="s">
        <v>1694</v>
      </c>
      <c r="N523" t="s">
        <v>6382</v>
      </c>
      <c r="O523" t="s">
        <v>6383</v>
      </c>
      <c r="P523" t="s">
        <v>19</v>
      </c>
      <c r="Q523" t="s">
        <v>1364</v>
      </c>
      <c r="R523" t="s">
        <v>51</v>
      </c>
      <c r="S523" t="s">
        <v>1693</v>
      </c>
      <c r="T523" t="s">
        <v>4068</v>
      </c>
      <c r="U523" t="s">
        <v>811</v>
      </c>
    </row>
    <row r="524" spans="1:21" x14ac:dyDescent="0.25">
      <c r="A524" t="s">
        <v>493</v>
      </c>
      <c r="B524" t="s">
        <v>494</v>
      </c>
      <c r="C524" t="s">
        <v>1106</v>
      </c>
      <c r="D524" t="s">
        <v>2617</v>
      </c>
      <c r="E524" t="s">
        <v>2153</v>
      </c>
      <c r="F524" t="s">
        <v>2118</v>
      </c>
      <c r="G524" t="s">
        <v>1579</v>
      </c>
      <c r="H524" t="s">
        <v>1323</v>
      </c>
      <c r="I524" t="s">
        <v>28</v>
      </c>
      <c r="J524" t="s">
        <v>710</v>
      </c>
      <c r="K524" t="s">
        <v>1083</v>
      </c>
      <c r="L524" t="s">
        <v>800</v>
      </c>
      <c r="M524" t="s">
        <v>1692</v>
      </c>
      <c r="N524" t="s">
        <v>5087</v>
      </c>
      <c r="O524" t="s">
        <v>6384</v>
      </c>
      <c r="P524" t="s">
        <v>19</v>
      </c>
      <c r="Q524" t="s">
        <v>1608</v>
      </c>
      <c r="R524" t="s">
        <v>46</v>
      </c>
      <c r="S524" t="s">
        <v>1695</v>
      </c>
      <c r="T524" t="s">
        <v>3208</v>
      </c>
      <c r="U524" t="s">
        <v>495</v>
      </c>
    </row>
    <row r="525" spans="1:21" x14ac:dyDescent="0.25">
      <c r="A525" t="s">
        <v>1698</v>
      </c>
      <c r="B525" t="s">
        <v>1699</v>
      </c>
      <c r="C525" t="s">
        <v>1955</v>
      </c>
      <c r="D525" t="s">
        <v>1098</v>
      </c>
      <c r="E525" t="s">
        <v>125</v>
      </c>
      <c r="F525" t="s">
        <v>243</v>
      </c>
      <c r="G525" t="s">
        <v>577</v>
      </c>
      <c r="H525" t="s">
        <v>1315</v>
      </c>
      <c r="I525" t="s">
        <v>20</v>
      </c>
      <c r="J525" t="s">
        <v>2473</v>
      </c>
      <c r="K525" t="s">
        <v>1064</v>
      </c>
      <c r="L525" t="s">
        <v>800</v>
      </c>
      <c r="M525" t="s">
        <v>1692</v>
      </c>
      <c r="N525" t="s">
        <v>4623</v>
      </c>
      <c r="O525" t="s">
        <v>2435</v>
      </c>
      <c r="P525" t="s">
        <v>19</v>
      </c>
      <c r="Q525" t="s">
        <v>1079</v>
      </c>
      <c r="R525" t="s">
        <v>24</v>
      </c>
      <c r="S525" t="s">
        <v>1695</v>
      </c>
      <c r="T525" t="s">
        <v>5089</v>
      </c>
      <c r="U525" t="s">
        <v>1700</v>
      </c>
    </row>
    <row r="526" spans="1:21" x14ac:dyDescent="0.25">
      <c r="A526" t="s">
        <v>2255</v>
      </c>
      <c r="B526" t="s">
        <v>2256</v>
      </c>
      <c r="D526" t="s">
        <v>1097</v>
      </c>
      <c r="E526" t="s">
        <v>125</v>
      </c>
      <c r="F526" t="s">
        <v>243</v>
      </c>
      <c r="G526" t="s">
        <v>1579</v>
      </c>
      <c r="H526" t="s">
        <v>1315</v>
      </c>
      <c r="I526" t="s">
        <v>20</v>
      </c>
      <c r="J526" t="s">
        <v>3252</v>
      </c>
      <c r="K526" t="s">
        <v>1112</v>
      </c>
      <c r="L526" t="s">
        <v>1318</v>
      </c>
      <c r="M526" t="s">
        <v>1690</v>
      </c>
      <c r="N526" t="s">
        <v>5090</v>
      </c>
      <c r="O526" t="s">
        <v>6228</v>
      </c>
      <c r="P526" t="s">
        <v>19</v>
      </c>
      <c r="Q526" t="s">
        <v>1059</v>
      </c>
      <c r="R526" t="s">
        <v>62</v>
      </c>
      <c r="S526" t="s">
        <v>1691</v>
      </c>
      <c r="T526" t="s">
        <v>4641</v>
      </c>
      <c r="U526" t="s">
        <v>2257</v>
      </c>
    </row>
    <row r="527" spans="1:21" x14ac:dyDescent="0.25">
      <c r="A527" t="s">
        <v>1999</v>
      </c>
      <c r="B527" t="s">
        <v>2000</v>
      </c>
      <c r="D527" t="s">
        <v>1119</v>
      </c>
      <c r="E527" t="s">
        <v>125</v>
      </c>
      <c r="F527" t="s">
        <v>200</v>
      </c>
      <c r="G527" t="s">
        <v>1368</v>
      </c>
      <c r="H527" t="s">
        <v>1316</v>
      </c>
      <c r="I527" t="s">
        <v>17</v>
      </c>
      <c r="J527" t="s">
        <v>752</v>
      </c>
      <c r="K527" t="s">
        <v>1319</v>
      </c>
      <c r="L527" t="s">
        <v>1060</v>
      </c>
      <c r="M527" t="s">
        <v>1692</v>
      </c>
      <c r="N527" t="s">
        <v>6385</v>
      </c>
      <c r="O527" t="s">
        <v>4001</v>
      </c>
      <c r="Q527" t="s">
        <v>1079</v>
      </c>
      <c r="R527" t="s">
        <v>34</v>
      </c>
      <c r="S527" t="s">
        <v>1691</v>
      </c>
      <c r="T527" t="s">
        <v>6386</v>
      </c>
      <c r="U527" t="s">
        <v>2001</v>
      </c>
    </row>
    <row r="528" spans="1:21" x14ac:dyDescent="0.25">
      <c r="A528" t="s">
        <v>2509</v>
      </c>
      <c r="B528" t="s">
        <v>2510</v>
      </c>
      <c r="C528" t="s">
        <v>1106</v>
      </c>
      <c r="D528" t="s">
        <v>2014</v>
      </c>
      <c r="E528" t="s">
        <v>2015</v>
      </c>
      <c r="F528" t="s">
        <v>200</v>
      </c>
      <c r="G528" t="s">
        <v>1579</v>
      </c>
      <c r="H528" t="s">
        <v>1316</v>
      </c>
      <c r="I528" t="s">
        <v>17</v>
      </c>
      <c r="J528" t="s">
        <v>40</v>
      </c>
      <c r="K528" t="s">
        <v>1653</v>
      </c>
      <c r="L528" t="s">
        <v>1072</v>
      </c>
      <c r="M528" t="s">
        <v>1694</v>
      </c>
      <c r="N528" t="s">
        <v>6387</v>
      </c>
      <c r="O528" t="s">
        <v>6388</v>
      </c>
      <c r="P528" t="s">
        <v>19</v>
      </c>
      <c r="Q528" t="s">
        <v>1364</v>
      </c>
      <c r="R528" t="s">
        <v>24</v>
      </c>
      <c r="S528" t="s">
        <v>1693</v>
      </c>
      <c r="T528" t="s">
        <v>4077</v>
      </c>
      <c r="U528" t="s">
        <v>2511</v>
      </c>
    </row>
    <row r="529" spans="1:23" x14ac:dyDescent="0.25">
      <c r="A529" t="s">
        <v>2737</v>
      </c>
      <c r="B529" t="s">
        <v>2738</v>
      </c>
      <c r="C529" t="s">
        <v>1012</v>
      </c>
      <c r="D529" t="s">
        <v>1654</v>
      </c>
      <c r="E529" t="s">
        <v>125</v>
      </c>
      <c r="F529" t="s">
        <v>243</v>
      </c>
      <c r="G529" t="s">
        <v>1579</v>
      </c>
      <c r="H529" t="s">
        <v>1316</v>
      </c>
      <c r="I529" t="s">
        <v>1100</v>
      </c>
      <c r="J529" t="s">
        <v>710</v>
      </c>
      <c r="K529" t="s">
        <v>2345</v>
      </c>
      <c r="L529" t="s">
        <v>807</v>
      </c>
      <c r="M529" t="s">
        <v>1694</v>
      </c>
      <c r="N529" t="s">
        <v>6389</v>
      </c>
      <c r="O529" t="s">
        <v>4366</v>
      </c>
      <c r="P529" t="s">
        <v>1104</v>
      </c>
      <c r="Q529" t="s">
        <v>1577</v>
      </c>
      <c r="R529" t="s">
        <v>192</v>
      </c>
      <c r="S529" t="s">
        <v>1693</v>
      </c>
      <c r="T529" t="s">
        <v>1345</v>
      </c>
      <c r="U529" t="s">
        <v>2739</v>
      </c>
    </row>
    <row r="530" spans="1:23" x14ac:dyDescent="0.25">
      <c r="A530" t="s">
        <v>3949</v>
      </c>
      <c r="B530" t="s">
        <v>3950</v>
      </c>
      <c r="C530" t="s">
        <v>1012</v>
      </c>
      <c r="D530" t="s">
        <v>1071</v>
      </c>
      <c r="E530" t="s">
        <v>125</v>
      </c>
      <c r="F530" t="s">
        <v>243</v>
      </c>
      <c r="G530" t="s">
        <v>578</v>
      </c>
      <c r="H530" t="s">
        <v>1315</v>
      </c>
      <c r="I530" t="s">
        <v>28</v>
      </c>
      <c r="J530" t="s">
        <v>714</v>
      </c>
      <c r="K530" t="s">
        <v>1785</v>
      </c>
      <c r="L530" t="s">
        <v>802</v>
      </c>
      <c r="M530" t="s">
        <v>1694</v>
      </c>
      <c r="N530" t="s">
        <v>6389</v>
      </c>
      <c r="O530" t="s">
        <v>6390</v>
      </c>
      <c r="P530" t="s">
        <v>19</v>
      </c>
      <c r="Q530" t="s">
        <v>1061</v>
      </c>
      <c r="R530" t="s">
        <v>120</v>
      </c>
      <c r="S530" t="s">
        <v>1693</v>
      </c>
      <c r="T530" t="s">
        <v>4838</v>
      </c>
      <c r="U530" t="s">
        <v>3951</v>
      </c>
    </row>
    <row r="531" spans="1:23" x14ac:dyDescent="0.25">
      <c r="A531" t="s">
        <v>505</v>
      </c>
      <c r="B531" t="s">
        <v>506</v>
      </c>
      <c r="C531" t="s">
        <v>96</v>
      </c>
      <c r="D531" t="s">
        <v>2098</v>
      </c>
      <c r="E531" t="s">
        <v>1322</v>
      </c>
      <c r="F531" t="s">
        <v>2118</v>
      </c>
      <c r="G531" t="s">
        <v>1579</v>
      </c>
      <c r="H531" t="s">
        <v>1316</v>
      </c>
      <c r="I531" t="s">
        <v>128</v>
      </c>
      <c r="J531" t="s">
        <v>409</v>
      </c>
      <c r="K531" t="s">
        <v>1609</v>
      </c>
      <c r="L531" t="s">
        <v>1343</v>
      </c>
      <c r="M531" t="s">
        <v>1694</v>
      </c>
      <c r="N531" t="s">
        <v>6391</v>
      </c>
      <c r="O531" t="s">
        <v>6392</v>
      </c>
      <c r="P531" t="s">
        <v>19</v>
      </c>
      <c r="Q531" t="s">
        <v>1364</v>
      </c>
      <c r="R531" t="s">
        <v>18</v>
      </c>
      <c r="S531" t="s">
        <v>1695</v>
      </c>
      <c r="T531" t="s">
        <v>1504</v>
      </c>
      <c r="U531" t="s">
        <v>507</v>
      </c>
    </row>
    <row r="532" spans="1:23" x14ac:dyDescent="0.25">
      <c r="A532" t="s">
        <v>2376</v>
      </c>
      <c r="B532" t="s">
        <v>2377</v>
      </c>
      <c r="C532" t="s">
        <v>1062</v>
      </c>
      <c r="D532" t="s">
        <v>3138</v>
      </c>
      <c r="E532" t="s">
        <v>125</v>
      </c>
      <c r="F532" t="s">
        <v>200</v>
      </c>
      <c r="G532" t="s">
        <v>1579</v>
      </c>
      <c r="H532" t="s">
        <v>1316</v>
      </c>
      <c r="I532" t="s">
        <v>28</v>
      </c>
      <c r="J532" t="s">
        <v>745</v>
      </c>
      <c r="K532" t="s">
        <v>1785</v>
      </c>
      <c r="L532" t="s">
        <v>1068</v>
      </c>
      <c r="M532" t="s">
        <v>1690</v>
      </c>
      <c r="N532" t="s">
        <v>5092</v>
      </c>
      <c r="O532" t="s">
        <v>4979</v>
      </c>
      <c r="P532" t="s">
        <v>19</v>
      </c>
      <c r="Q532" t="s">
        <v>1577</v>
      </c>
      <c r="R532" t="s">
        <v>51</v>
      </c>
      <c r="S532" t="s">
        <v>1691</v>
      </c>
      <c r="T532" t="s">
        <v>5093</v>
      </c>
      <c r="U532" t="s">
        <v>2378</v>
      </c>
      <c r="W532" s="5">
        <v>0.05</v>
      </c>
    </row>
    <row r="533" spans="1:23" x14ac:dyDescent="0.25">
      <c r="A533" t="s">
        <v>736</v>
      </c>
      <c r="B533" t="s">
        <v>737</v>
      </c>
      <c r="C533" t="s">
        <v>96</v>
      </c>
      <c r="D533" t="s">
        <v>1111</v>
      </c>
      <c r="E533" t="s">
        <v>125</v>
      </c>
      <c r="F533" t="s">
        <v>243</v>
      </c>
      <c r="G533" t="s">
        <v>578</v>
      </c>
      <c r="H533" t="s">
        <v>126</v>
      </c>
      <c r="I533" t="s">
        <v>1100</v>
      </c>
      <c r="J533" t="s">
        <v>3120</v>
      </c>
      <c r="K533" t="s">
        <v>1112</v>
      </c>
      <c r="M533" t="s">
        <v>1692</v>
      </c>
      <c r="N533" t="s">
        <v>5092</v>
      </c>
      <c r="P533" t="s">
        <v>19</v>
      </c>
      <c r="Q533" t="s">
        <v>126</v>
      </c>
      <c r="R533" t="s">
        <v>18</v>
      </c>
      <c r="S533" t="s">
        <v>1695</v>
      </c>
      <c r="T533" t="s">
        <v>3520</v>
      </c>
      <c r="U533" t="s">
        <v>738</v>
      </c>
    </row>
    <row r="534" spans="1:23" x14ac:dyDescent="0.25">
      <c r="A534" t="s">
        <v>433</v>
      </c>
      <c r="B534" t="s">
        <v>434</v>
      </c>
      <c r="C534" t="s">
        <v>1106</v>
      </c>
      <c r="D534" t="s">
        <v>4432</v>
      </c>
      <c r="E534" t="s">
        <v>2714</v>
      </c>
      <c r="F534" t="s">
        <v>200</v>
      </c>
      <c r="G534" t="s">
        <v>1368</v>
      </c>
      <c r="H534" t="s">
        <v>1769</v>
      </c>
      <c r="I534" t="s">
        <v>28</v>
      </c>
      <c r="J534" t="s">
        <v>718</v>
      </c>
      <c r="K534" t="s">
        <v>3906</v>
      </c>
      <c r="L534" t="s">
        <v>1122</v>
      </c>
      <c r="M534" t="s">
        <v>1694</v>
      </c>
      <c r="N534" t="s">
        <v>6393</v>
      </c>
      <c r="O534" t="s">
        <v>6394</v>
      </c>
      <c r="P534" t="s">
        <v>19</v>
      </c>
      <c r="Q534" t="s">
        <v>1364</v>
      </c>
      <c r="R534" t="s">
        <v>60</v>
      </c>
      <c r="S534" t="s">
        <v>1693</v>
      </c>
      <c r="T534" t="s">
        <v>5091</v>
      </c>
      <c r="U534" t="s">
        <v>435</v>
      </c>
    </row>
    <row r="535" spans="1:23" x14ac:dyDescent="0.25">
      <c r="A535" t="s">
        <v>650</v>
      </c>
      <c r="B535" t="s">
        <v>651</v>
      </c>
      <c r="D535" t="s">
        <v>1116</v>
      </c>
      <c r="E535" t="s">
        <v>125</v>
      </c>
      <c r="F535" t="s">
        <v>200</v>
      </c>
      <c r="G535" t="s">
        <v>578</v>
      </c>
      <c r="H535" t="s">
        <v>126</v>
      </c>
      <c r="I535" t="s">
        <v>1100</v>
      </c>
      <c r="J535" t="s">
        <v>40</v>
      </c>
      <c r="K535" t="s">
        <v>1375</v>
      </c>
      <c r="M535" t="s">
        <v>1692</v>
      </c>
      <c r="N535" t="s">
        <v>6395</v>
      </c>
      <c r="O535" t="s">
        <v>3125</v>
      </c>
      <c r="Q535" t="s">
        <v>126</v>
      </c>
      <c r="R535" t="s">
        <v>51</v>
      </c>
      <c r="S535" t="s">
        <v>1695</v>
      </c>
      <c r="T535" t="s">
        <v>5095</v>
      </c>
      <c r="U535" t="s">
        <v>652</v>
      </c>
    </row>
    <row r="536" spans="1:23" x14ac:dyDescent="0.25">
      <c r="A536" t="s">
        <v>1751</v>
      </c>
      <c r="B536" t="s">
        <v>1752</v>
      </c>
      <c r="D536" t="s">
        <v>1118</v>
      </c>
      <c r="E536" t="s">
        <v>125</v>
      </c>
      <c r="F536" t="s">
        <v>200</v>
      </c>
      <c r="G536" t="s">
        <v>577</v>
      </c>
      <c r="H536" t="s">
        <v>1315</v>
      </c>
      <c r="I536" t="s">
        <v>1100</v>
      </c>
      <c r="J536" t="s">
        <v>709</v>
      </c>
      <c r="K536" t="s">
        <v>808</v>
      </c>
      <c r="M536" t="s">
        <v>1692</v>
      </c>
      <c r="N536" t="s">
        <v>6396</v>
      </c>
      <c r="O536" t="s">
        <v>3405</v>
      </c>
      <c r="P536" t="s">
        <v>19</v>
      </c>
      <c r="Q536" t="s">
        <v>1061</v>
      </c>
      <c r="R536" t="s">
        <v>36</v>
      </c>
      <c r="S536" t="s">
        <v>1695</v>
      </c>
      <c r="T536" t="s">
        <v>4081</v>
      </c>
      <c r="U536" t="s">
        <v>1753</v>
      </c>
    </row>
    <row r="537" spans="1:23" x14ac:dyDescent="0.25">
      <c r="A537" t="s">
        <v>2652</v>
      </c>
      <c r="B537" t="s">
        <v>2653</v>
      </c>
      <c r="D537" t="s">
        <v>1116</v>
      </c>
      <c r="E537" t="s">
        <v>125</v>
      </c>
      <c r="F537" t="s">
        <v>243</v>
      </c>
      <c r="G537" t="s">
        <v>1579</v>
      </c>
      <c r="H537" t="s">
        <v>126</v>
      </c>
      <c r="I537" t="s">
        <v>20</v>
      </c>
      <c r="J537" t="s">
        <v>5202</v>
      </c>
      <c r="K537" t="s">
        <v>1083</v>
      </c>
      <c r="L537" t="s">
        <v>802</v>
      </c>
      <c r="M537" t="s">
        <v>1690</v>
      </c>
      <c r="N537" t="s">
        <v>6397</v>
      </c>
      <c r="P537" t="s">
        <v>19</v>
      </c>
      <c r="Q537" t="s">
        <v>1061</v>
      </c>
      <c r="R537" t="s">
        <v>21</v>
      </c>
      <c r="S537" t="s">
        <v>1691</v>
      </c>
      <c r="T537" t="s">
        <v>4092</v>
      </c>
      <c r="U537" t="s">
        <v>2654</v>
      </c>
    </row>
    <row r="538" spans="1:23" x14ac:dyDescent="0.25">
      <c r="A538" t="s">
        <v>1264</v>
      </c>
      <c r="B538" t="s">
        <v>1265</v>
      </c>
      <c r="C538" t="s">
        <v>1012</v>
      </c>
      <c r="D538" t="s">
        <v>4078</v>
      </c>
      <c r="E538" t="s">
        <v>2153</v>
      </c>
      <c r="F538" t="s">
        <v>2118</v>
      </c>
      <c r="G538" t="s">
        <v>1579</v>
      </c>
      <c r="H538" t="s">
        <v>1316</v>
      </c>
      <c r="I538" t="s">
        <v>28</v>
      </c>
      <c r="J538" t="s">
        <v>3342</v>
      </c>
      <c r="K538" t="s">
        <v>1655</v>
      </c>
      <c r="L538" t="s">
        <v>1338</v>
      </c>
      <c r="M538" t="s">
        <v>1694</v>
      </c>
      <c r="N538" t="s">
        <v>6398</v>
      </c>
      <c r="O538" t="s">
        <v>6399</v>
      </c>
      <c r="P538" t="s">
        <v>19</v>
      </c>
      <c r="Q538" t="s">
        <v>1364</v>
      </c>
      <c r="R538" t="s">
        <v>192</v>
      </c>
      <c r="S538" t="s">
        <v>1695</v>
      </c>
      <c r="T538" t="s">
        <v>3529</v>
      </c>
      <c r="U538" t="s">
        <v>1266</v>
      </c>
    </row>
    <row r="539" spans="1:23" x14ac:dyDescent="0.25">
      <c r="A539" t="s">
        <v>4327</v>
      </c>
      <c r="B539" t="s">
        <v>4328</v>
      </c>
      <c r="D539" t="s">
        <v>1098</v>
      </c>
      <c r="E539" t="s">
        <v>125</v>
      </c>
      <c r="F539" t="s">
        <v>243</v>
      </c>
      <c r="G539" t="s">
        <v>28</v>
      </c>
      <c r="H539" t="s">
        <v>1315</v>
      </c>
      <c r="I539" t="s">
        <v>1100</v>
      </c>
      <c r="J539" t="s">
        <v>5069</v>
      </c>
      <c r="K539" t="s">
        <v>808</v>
      </c>
      <c r="L539" t="s">
        <v>801</v>
      </c>
      <c r="M539" t="s">
        <v>1692</v>
      </c>
      <c r="N539" t="s">
        <v>4456</v>
      </c>
      <c r="O539" t="s">
        <v>6400</v>
      </c>
      <c r="P539" t="s">
        <v>19</v>
      </c>
      <c r="Q539" t="s">
        <v>1059</v>
      </c>
      <c r="R539" t="s">
        <v>29</v>
      </c>
      <c r="S539" t="s">
        <v>1695</v>
      </c>
      <c r="T539" t="s">
        <v>4329</v>
      </c>
      <c r="U539" t="s">
        <v>4330</v>
      </c>
    </row>
    <row r="540" spans="1:23" x14ac:dyDescent="0.25">
      <c r="A540" t="s">
        <v>1347</v>
      </c>
      <c r="B540" t="s">
        <v>1348</v>
      </c>
      <c r="C540" t="s">
        <v>1012</v>
      </c>
      <c r="D540" t="s">
        <v>2234</v>
      </c>
      <c r="E540" t="s">
        <v>2174</v>
      </c>
      <c r="F540" t="s">
        <v>200</v>
      </c>
      <c r="G540" t="s">
        <v>1579</v>
      </c>
      <c r="H540" t="s">
        <v>1323</v>
      </c>
      <c r="I540" t="s">
        <v>17</v>
      </c>
      <c r="J540" t="s">
        <v>745</v>
      </c>
      <c r="K540" t="s">
        <v>1652</v>
      </c>
      <c r="L540" t="s">
        <v>1338</v>
      </c>
      <c r="M540" t="s">
        <v>1690</v>
      </c>
      <c r="N540" t="s">
        <v>6401</v>
      </c>
      <c r="O540" t="s">
        <v>6402</v>
      </c>
      <c r="P540" t="s">
        <v>19</v>
      </c>
      <c r="Q540" t="s">
        <v>1364</v>
      </c>
      <c r="R540" t="s">
        <v>67</v>
      </c>
      <c r="S540" t="s">
        <v>1691</v>
      </c>
      <c r="T540" t="s">
        <v>5094</v>
      </c>
      <c r="U540" t="s">
        <v>1349</v>
      </c>
    </row>
    <row r="541" spans="1:23" x14ac:dyDescent="0.25">
      <c r="A541" t="s">
        <v>291</v>
      </c>
      <c r="B541" t="s">
        <v>292</v>
      </c>
      <c r="C541" t="s">
        <v>1070</v>
      </c>
      <c r="D541" t="s">
        <v>2395</v>
      </c>
      <c r="E541" t="s">
        <v>2174</v>
      </c>
      <c r="F541" t="s">
        <v>2118</v>
      </c>
      <c r="G541" t="s">
        <v>1579</v>
      </c>
      <c r="H541" t="s">
        <v>1316</v>
      </c>
      <c r="I541" t="s">
        <v>17</v>
      </c>
      <c r="J541" t="s">
        <v>40</v>
      </c>
      <c r="K541" t="s">
        <v>1609</v>
      </c>
      <c r="L541" t="s">
        <v>2262</v>
      </c>
      <c r="M541" t="s">
        <v>1694</v>
      </c>
      <c r="N541" t="s">
        <v>4626</v>
      </c>
      <c r="O541" t="s">
        <v>6403</v>
      </c>
      <c r="P541" t="s">
        <v>19</v>
      </c>
      <c r="Q541" t="s">
        <v>1364</v>
      </c>
      <c r="R541" t="s">
        <v>68</v>
      </c>
      <c r="S541" t="s">
        <v>1693</v>
      </c>
      <c r="T541" t="s">
        <v>2958</v>
      </c>
      <c r="U541" t="s">
        <v>293</v>
      </c>
    </row>
    <row r="542" spans="1:23" x14ac:dyDescent="0.25">
      <c r="A542" t="s">
        <v>769</v>
      </c>
      <c r="B542" t="s">
        <v>770</v>
      </c>
      <c r="C542" t="s">
        <v>1070</v>
      </c>
      <c r="D542" t="s">
        <v>1097</v>
      </c>
      <c r="E542" t="s">
        <v>125</v>
      </c>
      <c r="F542" t="s">
        <v>242</v>
      </c>
      <c r="G542" t="s">
        <v>28</v>
      </c>
      <c r="H542" t="s">
        <v>1315</v>
      </c>
      <c r="I542" t="s">
        <v>28</v>
      </c>
      <c r="J542" t="s">
        <v>3120</v>
      </c>
      <c r="K542" t="s">
        <v>1112</v>
      </c>
      <c r="M542" t="s">
        <v>1692</v>
      </c>
      <c r="N542" t="s">
        <v>6404</v>
      </c>
      <c r="P542" t="s">
        <v>19</v>
      </c>
      <c r="Q542" t="s">
        <v>126</v>
      </c>
      <c r="R542" t="s">
        <v>68</v>
      </c>
      <c r="S542" t="s">
        <v>1695</v>
      </c>
      <c r="T542" t="s">
        <v>3780</v>
      </c>
      <c r="U542" t="s">
        <v>771</v>
      </c>
    </row>
    <row r="543" spans="1:23" x14ac:dyDescent="0.25">
      <c r="A543" t="s">
        <v>668</v>
      </c>
      <c r="B543" t="s">
        <v>669</v>
      </c>
      <c r="D543" t="s">
        <v>1099</v>
      </c>
      <c r="E543" t="s">
        <v>125</v>
      </c>
      <c r="F543" t="s">
        <v>200</v>
      </c>
      <c r="G543" t="s">
        <v>28</v>
      </c>
      <c r="H543" t="s">
        <v>126</v>
      </c>
      <c r="I543" t="s">
        <v>1100</v>
      </c>
      <c r="J543" t="s">
        <v>4288</v>
      </c>
      <c r="K543" t="s">
        <v>1362</v>
      </c>
      <c r="L543" t="s">
        <v>803</v>
      </c>
      <c r="M543" t="s">
        <v>1692</v>
      </c>
      <c r="N543" t="s">
        <v>6405</v>
      </c>
      <c r="O543" t="s">
        <v>1008</v>
      </c>
      <c r="P543" t="s">
        <v>19</v>
      </c>
      <c r="Q543" t="s">
        <v>1059</v>
      </c>
      <c r="R543" t="s">
        <v>60</v>
      </c>
      <c r="S543" t="s">
        <v>1695</v>
      </c>
      <c r="T543" t="s">
        <v>5107</v>
      </c>
      <c r="U543" t="s">
        <v>670</v>
      </c>
    </row>
    <row r="544" spans="1:23" x14ac:dyDescent="0.25">
      <c r="A544" t="s">
        <v>2954</v>
      </c>
      <c r="B544" t="s">
        <v>2955</v>
      </c>
      <c r="C544" t="s">
        <v>96</v>
      </c>
      <c r="D544" t="s">
        <v>1657</v>
      </c>
      <c r="E544" t="s">
        <v>125</v>
      </c>
      <c r="F544" t="s">
        <v>200</v>
      </c>
      <c r="G544" t="s">
        <v>1579</v>
      </c>
      <c r="H544" t="s">
        <v>1316</v>
      </c>
      <c r="I544" t="s">
        <v>17</v>
      </c>
      <c r="J544" t="s">
        <v>718</v>
      </c>
      <c r="K544" t="s">
        <v>1387</v>
      </c>
      <c r="L544" t="s">
        <v>800</v>
      </c>
      <c r="M544" t="s">
        <v>1694</v>
      </c>
      <c r="N544" t="s">
        <v>5096</v>
      </c>
      <c r="O544" t="s">
        <v>6406</v>
      </c>
      <c r="P544" t="s">
        <v>19</v>
      </c>
      <c r="Q544" t="s">
        <v>1577</v>
      </c>
      <c r="R544" t="s">
        <v>63</v>
      </c>
      <c r="S544" t="s">
        <v>1693</v>
      </c>
      <c r="T544" t="s">
        <v>3914</v>
      </c>
      <c r="U544" t="s">
        <v>2956</v>
      </c>
    </row>
    <row r="545" spans="1:22" x14ac:dyDescent="0.25">
      <c r="A545" t="s">
        <v>1257</v>
      </c>
      <c r="B545" t="s">
        <v>1258</v>
      </c>
      <c r="C545" t="s">
        <v>1012</v>
      </c>
      <c r="D545" t="s">
        <v>3133</v>
      </c>
      <c r="E545" t="s">
        <v>1322</v>
      </c>
      <c r="F545" t="s">
        <v>200</v>
      </c>
      <c r="G545" t="s">
        <v>1579</v>
      </c>
      <c r="H545" t="s">
        <v>2101</v>
      </c>
      <c r="I545" t="s">
        <v>128</v>
      </c>
      <c r="J545" t="s">
        <v>711</v>
      </c>
      <c r="K545" t="s">
        <v>1358</v>
      </c>
      <c r="L545" t="s">
        <v>1338</v>
      </c>
      <c r="M545" t="s">
        <v>1690</v>
      </c>
      <c r="N545" t="s">
        <v>5096</v>
      </c>
      <c r="O545" t="s">
        <v>6407</v>
      </c>
      <c r="P545" t="s">
        <v>19</v>
      </c>
      <c r="Q545" t="s">
        <v>1364</v>
      </c>
      <c r="R545" t="s">
        <v>120</v>
      </c>
      <c r="S545" t="s">
        <v>1691</v>
      </c>
      <c r="T545" t="s">
        <v>4629</v>
      </c>
      <c r="U545" t="s">
        <v>1259</v>
      </c>
    </row>
    <row r="546" spans="1:22" x14ac:dyDescent="0.25">
      <c r="A546" t="s">
        <v>949</v>
      </c>
      <c r="B546" t="s">
        <v>448</v>
      </c>
      <c r="C546" t="s">
        <v>1106</v>
      </c>
      <c r="D546" t="s">
        <v>2499</v>
      </c>
      <c r="E546" t="s">
        <v>2153</v>
      </c>
      <c r="F546" t="s">
        <v>2118</v>
      </c>
      <c r="G546" t="s">
        <v>1579</v>
      </c>
      <c r="H546" t="s">
        <v>1316</v>
      </c>
      <c r="I546" t="s">
        <v>128</v>
      </c>
      <c r="J546" t="s">
        <v>711</v>
      </c>
      <c r="K546" t="s">
        <v>1083</v>
      </c>
      <c r="L546" t="s">
        <v>800</v>
      </c>
      <c r="M546" t="s">
        <v>1690</v>
      </c>
      <c r="N546" t="s">
        <v>5097</v>
      </c>
      <c r="O546" t="s">
        <v>6408</v>
      </c>
      <c r="P546" t="s">
        <v>19</v>
      </c>
      <c r="Q546" t="s">
        <v>1577</v>
      </c>
      <c r="R546" t="s">
        <v>46</v>
      </c>
      <c r="S546" t="s">
        <v>1695</v>
      </c>
      <c r="T546" t="s">
        <v>3835</v>
      </c>
      <c r="U546" t="s">
        <v>950</v>
      </c>
    </row>
    <row r="547" spans="1:22" x14ac:dyDescent="0.25">
      <c r="A547" t="s">
        <v>2520</v>
      </c>
      <c r="B547" t="s">
        <v>2521</v>
      </c>
      <c r="C547" t="s">
        <v>96</v>
      </c>
      <c r="D547" t="s">
        <v>1569</v>
      </c>
      <c r="E547" t="s">
        <v>1322</v>
      </c>
      <c r="F547" t="s">
        <v>200</v>
      </c>
      <c r="G547" t="s">
        <v>1579</v>
      </c>
      <c r="H547" t="s">
        <v>1316</v>
      </c>
      <c r="I547" t="s">
        <v>28</v>
      </c>
      <c r="J547" t="s">
        <v>712</v>
      </c>
      <c r="K547" t="s">
        <v>1785</v>
      </c>
      <c r="L547" t="s">
        <v>1068</v>
      </c>
      <c r="M547" t="s">
        <v>1690</v>
      </c>
      <c r="N547" t="s">
        <v>6409</v>
      </c>
      <c r="O547" t="s">
        <v>6410</v>
      </c>
      <c r="P547" t="s">
        <v>25</v>
      </c>
      <c r="Q547" t="s">
        <v>1079</v>
      </c>
      <c r="R547" t="s">
        <v>18</v>
      </c>
      <c r="S547" t="s">
        <v>1691</v>
      </c>
      <c r="T547" t="s">
        <v>6411</v>
      </c>
      <c r="U547" t="s">
        <v>2522</v>
      </c>
    </row>
    <row r="548" spans="1:22" x14ac:dyDescent="0.25">
      <c r="A548" t="s">
        <v>2329</v>
      </c>
      <c r="B548" t="s">
        <v>2328</v>
      </c>
      <c r="C548" t="s">
        <v>1012</v>
      </c>
      <c r="D548" t="s">
        <v>2197</v>
      </c>
      <c r="E548" t="s">
        <v>125</v>
      </c>
      <c r="F548" t="s">
        <v>200</v>
      </c>
      <c r="G548" t="s">
        <v>1579</v>
      </c>
      <c r="H548" t="s">
        <v>1316</v>
      </c>
      <c r="I548" t="s">
        <v>28</v>
      </c>
      <c r="J548" t="s">
        <v>748</v>
      </c>
      <c r="K548" t="s">
        <v>804</v>
      </c>
      <c r="L548" t="s">
        <v>801</v>
      </c>
      <c r="M548" t="s">
        <v>1692</v>
      </c>
      <c r="N548" t="s">
        <v>5099</v>
      </c>
      <c r="O548" t="s">
        <v>6412</v>
      </c>
      <c r="P548" t="s">
        <v>19</v>
      </c>
      <c r="Q548" t="s">
        <v>1608</v>
      </c>
      <c r="R548" t="s">
        <v>24</v>
      </c>
      <c r="S548" t="s">
        <v>1693</v>
      </c>
      <c r="T548" t="s">
        <v>2730</v>
      </c>
      <c r="U548" t="s">
        <v>2327</v>
      </c>
    </row>
    <row r="549" spans="1:22" x14ac:dyDescent="0.25">
      <c r="A549" t="s">
        <v>2683</v>
      </c>
      <c r="B549" t="s">
        <v>2683</v>
      </c>
      <c r="C549" t="s">
        <v>1062</v>
      </c>
      <c r="D549" t="s">
        <v>1346</v>
      </c>
      <c r="E549" t="s">
        <v>2015</v>
      </c>
      <c r="F549" t="s">
        <v>200</v>
      </c>
      <c r="G549" t="s">
        <v>1579</v>
      </c>
      <c r="H549" t="s">
        <v>1316</v>
      </c>
      <c r="I549" t="s">
        <v>28</v>
      </c>
      <c r="J549" t="s">
        <v>40</v>
      </c>
      <c r="K549" t="s">
        <v>1127</v>
      </c>
      <c r="L549" t="s">
        <v>1338</v>
      </c>
      <c r="M549" t="s">
        <v>1694</v>
      </c>
      <c r="N549" t="s">
        <v>5099</v>
      </c>
      <c r="O549" t="s">
        <v>6413</v>
      </c>
      <c r="P549" t="s">
        <v>19</v>
      </c>
      <c r="Q549" t="s">
        <v>1364</v>
      </c>
      <c r="R549" t="s">
        <v>68</v>
      </c>
      <c r="S549" t="s">
        <v>1693</v>
      </c>
      <c r="T549" t="s">
        <v>3916</v>
      </c>
      <c r="U549" t="s">
        <v>2684</v>
      </c>
    </row>
    <row r="550" spans="1:22" x14ac:dyDescent="0.25">
      <c r="A550" t="s">
        <v>1539</v>
      </c>
      <c r="B550" t="s">
        <v>1540</v>
      </c>
      <c r="C550" t="s">
        <v>1012</v>
      </c>
      <c r="D550" t="s">
        <v>2501</v>
      </c>
      <c r="E550" t="s">
        <v>1322</v>
      </c>
      <c r="F550" t="s">
        <v>2118</v>
      </c>
      <c r="G550" t="s">
        <v>1579</v>
      </c>
      <c r="H550" t="s">
        <v>1323</v>
      </c>
      <c r="I550" t="s">
        <v>17</v>
      </c>
      <c r="J550" t="s">
        <v>712</v>
      </c>
      <c r="K550" t="s">
        <v>1652</v>
      </c>
      <c r="L550" t="s">
        <v>1333</v>
      </c>
      <c r="M550" t="s">
        <v>1694</v>
      </c>
      <c r="N550" t="s">
        <v>6414</v>
      </c>
      <c r="O550" t="s">
        <v>6415</v>
      </c>
      <c r="P550" t="s">
        <v>19</v>
      </c>
      <c r="Q550" t="s">
        <v>1364</v>
      </c>
      <c r="R550" t="s">
        <v>18</v>
      </c>
      <c r="S550" t="s">
        <v>1693</v>
      </c>
      <c r="T550" t="s">
        <v>5100</v>
      </c>
      <c r="U550" t="s">
        <v>1541</v>
      </c>
    </row>
    <row r="551" spans="1:22" x14ac:dyDescent="0.25">
      <c r="A551" t="s">
        <v>2354</v>
      </c>
      <c r="B551" t="s">
        <v>2355</v>
      </c>
      <c r="C551" t="s">
        <v>1106</v>
      </c>
      <c r="D551" t="s">
        <v>2387</v>
      </c>
      <c r="E551" t="s">
        <v>2426</v>
      </c>
      <c r="F551" t="s">
        <v>200</v>
      </c>
      <c r="G551" t="s">
        <v>1579</v>
      </c>
      <c r="H551" t="s">
        <v>1323</v>
      </c>
      <c r="I551" t="s">
        <v>28</v>
      </c>
      <c r="J551" t="s">
        <v>715</v>
      </c>
      <c r="K551" t="s">
        <v>1655</v>
      </c>
      <c r="L551" t="s">
        <v>1060</v>
      </c>
      <c r="M551" t="s">
        <v>1690</v>
      </c>
      <c r="N551" t="s">
        <v>6416</v>
      </c>
      <c r="O551" t="s">
        <v>6417</v>
      </c>
      <c r="P551" t="s">
        <v>19</v>
      </c>
      <c r="Q551" t="s">
        <v>1608</v>
      </c>
      <c r="R551" t="s">
        <v>60</v>
      </c>
      <c r="S551" t="s">
        <v>1691</v>
      </c>
      <c r="T551" t="s">
        <v>2885</v>
      </c>
      <c r="U551" t="s">
        <v>2356</v>
      </c>
      <c r="V551" t="s">
        <v>1121</v>
      </c>
    </row>
    <row r="552" spans="1:22" x14ac:dyDescent="0.25">
      <c r="A552" t="s">
        <v>1035</v>
      </c>
      <c r="B552" t="s">
        <v>1036</v>
      </c>
      <c r="C552" t="s">
        <v>1106</v>
      </c>
      <c r="D552" t="s">
        <v>1118</v>
      </c>
      <c r="E552" t="s">
        <v>1322</v>
      </c>
      <c r="F552" t="s">
        <v>200</v>
      </c>
      <c r="G552" t="s">
        <v>577</v>
      </c>
      <c r="H552" t="s">
        <v>1316</v>
      </c>
      <c r="I552" t="s">
        <v>1100</v>
      </c>
      <c r="J552" t="s">
        <v>745</v>
      </c>
      <c r="K552" t="s">
        <v>1112</v>
      </c>
      <c r="L552" t="s">
        <v>1068</v>
      </c>
      <c r="M552" t="s">
        <v>1692</v>
      </c>
      <c r="N552" t="s">
        <v>4627</v>
      </c>
      <c r="O552" t="s">
        <v>6418</v>
      </c>
      <c r="P552" t="s">
        <v>19</v>
      </c>
      <c r="Q552" t="s">
        <v>126</v>
      </c>
      <c r="R552" t="s">
        <v>18</v>
      </c>
      <c r="S552" t="s">
        <v>1695</v>
      </c>
      <c r="T552" t="s">
        <v>5101</v>
      </c>
      <c r="U552" t="s">
        <v>1037</v>
      </c>
    </row>
    <row r="553" spans="1:22" x14ac:dyDescent="0.25">
      <c r="A553" t="s">
        <v>2658</v>
      </c>
      <c r="B553" t="s">
        <v>2659</v>
      </c>
      <c r="C553" t="s">
        <v>1106</v>
      </c>
      <c r="D553" t="s">
        <v>3838</v>
      </c>
      <c r="E553" t="s">
        <v>2174</v>
      </c>
      <c r="F553" t="s">
        <v>2118</v>
      </c>
      <c r="G553" t="s">
        <v>1368</v>
      </c>
      <c r="H553" t="s">
        <v>1323</v>
      </c>
      <c r="I553" t="s">
        <v>28</v>
      </c>
      <c r="J553" t="s">
        <v>717</v>
      </c>
      <c r="K553" t="s">
        <v>1319</v>
      </c>
      <c r="L553" t="s">
        <v>1072</v>
      </c>
      <c r="M553" t="s">
        <v>1690</v>
      </c>
      <c r="N553" t="s">
        <v>4628</v>
      </c>
      <c r="O553" t="s">
        <v>6419</v>
      </c>
      <c r="P553" t="s">
        <v>19</v>
      </c>
      <c r="Q553" t="s">
        <v>1608</v>
      </c>
      <c r="R553" t="s">
        <v>18</v>
      </c>
      <c r="S553" t="s">
        <v>1691</v>
      </c>
      <c r="T553" t="s">
        <v>5105</v>
      </c>
      <c r="U553" t="s">
        <v>2660</v>
      </c>
    </row>
    <row r="554" spans="1:22" x14ac:dyDescent="0.25">
      <c r="A554" t="s">
        <v>1436</v>
      </c>
      <c r="B554" t="s">
        <v>1437</v>
      </c>
      <c r="D554" t="s">
        <v>2102</v>
      </c>
      <c r="E554" t="s">
        <v>125</v>
      </c>
      <c r="F554" t="s">
        <v>243</v>
      </c>
      <c r="G554" t="s">
        <v>577</v>
      </c>
      <c r="H554" t="s">
        <v>1315</v>
      </c>
      <c r="I554" t="s">
        <v>1100</v>
      </c>
      <c r="J554" t="s">
        <v>3783</v>
      </c>
      <c r="K554" t="s">
        <v>808</v>
      </c>
      <c r="L554" t="s">
        <v>807</v>
      </c>
      <c r="M554" t="s">
        <v>1692</v>
      </c>
      <c r="N554" t="s">
        <v>5103</v>
      </c>
      <c r="O554" t="s">
        <v>2932</v>
      </c>
      <c r="P554" t="s">
        <v>19</v>
      </c>
      <c r="Q554" t="s">
        <v>126</v>
      </c>
      <c r="R554" t="s">
        <v>49</v>
      </c>
      <c r="S554" t="s">
        <v>1695</v>
      </c>
      <c r="T554" t="s">
        <v>4324</v>
      </c>
      <c r="U554" t="s">
        <v>1438</v>
      </c>
    </row>
    <row r="555" spans="1:22" x14ac:dyDescent="0.25">
      <c r="A555" t="s">
        <v>2252</v>
      </c>
      <c r="B555" t="s">
        <v>2253</v>
      </c>
      <c r="C555" t="s">
        <v>1070</v>
      </c>
      <c r="D555" t="s">
        <v>1992</v>
      </c>
      <c r="E555" t="s">
        <v>1322</v>
      </c>
      <c r="F555" t="s">
        <v>200</v>
      </c>
      <c r="G555" t="s">
        <v>1579</v>
      </c>
      <c r="H555" t="s">
        <v>1316</v>
      </c>
      <c r="I555" t="s">
        <v>20</v>
      </c>
      <c r="J555" t="s">
        <v>717</v>
      </c>
      <c r="K555" t="s">
        <v>805</v>
      </c>
      <c r="L555" t="s">
        <v>807</v>
      </c>
      <c r="M555" t="s">
        <v>1694</v>
      </c>
      <c r="N555" t="s">
        <v>5104</v>
      </c>
      <c r="O555" t="s">
        <v>6420</v>
      </c>
      <c r="P555" t="s">
        <v>19</v>
      </c>
      <c r="Q555" t="s">
        <v>1079</v>
      </c>
      <c r="R555" t="s">
        <v>62</v>
      </c>
      <c r="S555" t="s">
        <v>1693</v>
      </c>
      <c r="T555" t="s">
        <v>1345</v>
      </c>
      <c r="U555" t="s">
        <v>2254</v>
      </c>
    </row>
    <row r="556" spans="1:22" x14ac:dyDescent="0.25">
      <c r="A556" t="s">
        <v>1245</v>
      </c>
      <c r="B556" t="s">
        <v>1246</v>
      </c>
      <c r="C556" t="s">
        <v>1012</v>
      </c>
      <c r="D556" t="s">
        <v>2200</v>
      </c>
      <c r="E556" t="s">
        <v>1322</v>
      </c>
      <c r="F556" t="s">
        <v>200</v>
      </c>
      <c r="G556" t="s">
        <v>1579</v>
      </c>
      <c r="H556" t="s">
        <v>1316</v>
      </c>
      <c r="I556" t="s">
        <v>28</v>
      </c>
      <c r="J556" t="s">
        <v>712</v>
      </c>
      <c r="K556" t="s">
        <v>1329</v>
      </c>
      <c r="L556" t="s">
        <v>801</v>
      </c>
      <c r="M556" t="s">
        <v>1694</v>
      </c>
      <c r="N556" t="s">
        <v>5104</v>
      </c>
      <c r="O556" t="s">
        <v>5042</v>
      </c>
      <c r="P556" t="s">
        <v>19</v>
      </c>
      <c r="Q556" t="s">
        <v>1059</v>
      </c>
      <c r="R556" t="s">
        <v>71</v>
      </c>
      <c r="S556" t="s">
        <v>1691</v>
      </c>
      <c r="T556" t="s">
        <v>5102</v>
      </c>
      <c r="U556" t="s">
        <v>1247</v>
      </c>
    </row>
    <row r="557" spans="1:22" x14ac:dyDescent="0.25">
      <c r="A557" t="s">
        <v>2485</v>
      </c>
      <c r="B557" t="s">
        <v>2486</v>
      </c>
      <c r="C557" t="s">
        <v>3090</v>
      </c>
      <c r="D557" t="s">
        <v>1570</v>
      </c>
      <c r="E557" t="s">
        <v>1322</v>
      </c>
      <c r="F557" t="s">
        <v>200</v>
      </c>
      <c r="G557" t="s">
        <v>1317</v>
      </c>
      <c r="H557" t="s">
        <v>1316</v>
      </c>
      <c r="I557" t="s">
        <v>28</v>
      </c>
      <c r="J557" t="s">
        <v>40</v>
      </c>
      <c r="K557" t="s">
        <v>1329</v>
      </c>
      <c r="L557" t="s">
        <v>800</v>
      </c>
      <c r="M557" t="s">
        <v>1694</v>
      </c>
      <c r="N557" t="s">
        <v>5106</v>
      </c>
      <c r="O557" t="s">
        <v>4959</v>
      </c>
      <c r="P557" t="s">
        <v>19</v>
      </c>
      <c r="Q557" t="s">
        <v>1079</v>
      </c>
      <c r="R557" t="s">
        <v>49</v>
      </c>
      <c r="S557" t="s">
        <v>1693</v>
      </c>
      <c r="T557" t="s">
        <v>2122</v>
      </c>
      <c r="U557" t="s">
        <v>2487</v>
      </c>
    </row>
    <row r="558" spans="1:22" x14ac:dyDescent="0.25">
      <c r="A558" t="s">
        <v>721</v>
      </c>
      <c r="B558" t="s">
        <v>722</v>
      </c>
      <c r="C558" t="s">
        <v>33</v>
      </c>
      <c r="D558" t="s">
        <v>2250</v>
      </c>
      <c r="E558" t="s">
        <v>1322</v>
      </c>
      <c r="F558" t="s">
        <v>200</v>
      </c>
      <c r="G558" t="s">
        <v>28</v>
      </c>
      <c r="H558" t="s">
        <v>1769</v>
      </c>
      <c r="I558" t="s">
        <v>1100</v>
      </c>
      <c r="J558" t="s">
        <v>752</v>
      </c>
      <c r="K558" t="s">
        <v>2233</v>
      </c>
      <c r="L558" t="s">
        <v>1060</v>
      </c>
      <c r="M558" t="s">
        <v>1694</v>
      </c>
      <c r="N558" t="s">
        <v>6421</v>
      </c>
      <c r="O558" t="s">
        <v>3468</v>
      </c>
      <c r="P558" t="s">
        <v>19</v>
      </c>
      <c r="Q558" t="s">
        <v>1608</v>
      </c>
      <c r="R558" t="s">
        <v>62</v>
      </c>
      <c r="S558" t="s">
        <v>1695</v>
      </c>
      <c r="T558" t="s">
        <v>3408</v>
      </c>
      <c r="U558" t="s">
        <v>723</v>
      </c>
    </row>
    <row r="559" spans="1:22" x14ac:dyDescent="0.25">
      <c r="A559" t="s">
        <v>2645</v>
      </c>
      <c r="B559" t="s">
        <v>2646</v>
      </c>
      <c r="C559" t="s">
        <v>1012</v>
      </c>
      <c r="D559" t="s">
        <v>1768</v>
      </c>
      <c r="E559" t="s">
        <v>1322</v>
      </c>
      <c r="F559" t="s">
        <v>200</v>
      </c>
      <c r="G559" t="s">
        <v>1579</v>
      </c>
      <c r="H559" t="s">
        <v>1316</v>
      </c>
      <c r="I559" t="s">
        <v>1100</v>
      </c>
      <c r="J559" t="s">
        <v>711</v>
      </c>
      <c r="K559" t="s">
        <v>1358</v>
      </c>
      <c r="L559" t="s">
        <v>801</v>
      </c>
      <c r="M559" t="s">
        <v>1692</v>
      </c>
      <c r="N559" t="s">
        <v>6422</v>
      </c>
      <c r="O559" t="s">
        <v>6423</v>
      </c>
      <c r="P559" t="s">
        <v>19</v>
      </c>
      <c r="Q559" t="s">
        <v>1334</v>
      </c>
      <c r="R559" t="s">
        <v>60</v>
      </c>
      <c r="S559" t="s">
        <v>1691</v>
      </c>
      <c r="T559" t="s">
        <v>4637</v>
      </c>
      <c r="U559" t="s">
        <v>2647</v>
      </c>
    </row>
    <row r="560" spans="1:22" x14ac:dyDescent="0.25">
      <c r="A560" t="s">
        <v>840</v>
      </c>
      <c r="B560" t="s">
        <v>841</v>
      </c>
      <c r="C560" t="s">
        <v>1012</v>
      </c>
      <c r="D560" t="s">
        <v>3055</v>
      </c>
      <c r="E560" t="s">
        <v>2192</v>
      </c>
      <c r="F560" t="s">
        <v>2118</v>
      </c>
      <c r="G560" t="s">
        <v>1368</v>
      </c>
      <c r="H560" t="s">
        <v>2723</v>
      </c>
      <c r="I560" t="s">
        <v>20</v>
      </c>
      <c r="J560" t="s">
        <v>40</v>
      </c>
      <c r="K560" t="s">
        <v>3524</v>
      </c>
      <c r="L560" t="s">
        <v>800</v>
      </c>
      <c r="M560" t="s">
        <v>1690</v>
      </c>
      <c r="N560" t="s">
        <v>6424</v>
      </c>
      <c r="O560" t="s">
        <v>6425</v>
      </c>
      <c r="P560" t="s">
        <v>19</v>
      </c>
      <c r="Q560" t="s">
        <v>1364</v>
      </c>
      <c r="R560" t="s">
        <v>192</v>
      </c>
      <c r="S560" t="s">
        <v>1693</v>
      </c>
      <c r="T560" t="s">
        <v>3915</v>
      </c>
      <c r="U560" t="s">
        <v>842</v>
      </c>
    </row>
    <row r="561" spans="1:22" x14ac:dyDescent="0.25">
      <c r="A561" t="s">
        <v>587</v>
      </c>
      <c r="B561" t="s">
        <v>588</v>
      </c>
      <c r="C561" t="s">
        <v>1012</v>
      </c>
      <c r="D561" t="s">
        <v>3509</v>
      </c>
      <c r="E561" t="s">
        <v>2153</v>
      </c>
      <c r="F561" t="s">
        <v>2118</v>
      </c>
      <c r="G561" t="s">
        <v>1579</v>
      </c>
      <c r="H561" t="s">
        <v>1323</v>
      </c>
      <c r="I561" t="s">
        <v>128</v>
      </c>
      <c r="J561" t="s">
        <v>717</v>
      </c>
      <c r="K561" t="s">
        <v>2196</v>
      </c>
      <c r="L561" t="s">
        <v>2198</v>
      </c>
      <c r="M561" t="s">
        <v>1690</v>
      </c>
      <c r="N561" t="s">
        <v>6426</v>
      </c>
      <c r="O561" t="s">
        <v>6427</v>
      </c>
      <c r="Q561" t="s">
        <v>1608</v>
      </c>
      <c r="R561" t="s">
        <v>18</v>
      </c>
      <c r="S561" t="s">
        <v>1691</v>
      </c>
      <c r="T561" t="s">
        <v>4470</v>
      </c>
      <c r="U561" t="s">
        <v>589</v>
      </c>
    </row>
    <row r="562" spans="1:22" x14ac:dyDescent="0.25">
      <c r="A562" t="s">
        <v>724</v>
      </c>
      <c r="B562" t="s">
        <v>725</v>
      </c>
      <c r="C562" t="s">
        <v>1070</v>
      </c>
      <c r="D562" t="s">
        <v>1119</v>
      </c>
      <c r="E562" t="s">
        <v>125</v>
      </c>
      <c r="F562" t="s">
        <v>200</v>
      </c>
      <c r="G562" t="s">
        <v>578</v>
      </c>
      <c r="H562" t="s">
        <v>1316</v>
      </c>
      <c r="I562" t="s">
        <v>28</v>
      </c>
      <c r="J562" t="s">
        <v>3120</v>
      </c>
      <c r="K562" t="s">
        <v>1112</v>
      </c>
      <c r="M562" t="s">
        <v>1692</v>
      </c>
      <c r="N562" t="s">
        <v>5108</v>
      </c>
      <c r="P562" t="s">
        <v>19</v>
      </c>
      <c r="Q562" t="s">
        <v>126</v>
      </c>
      <c r="R562" t="s">
        <v>30</v>
      </c>
      <c r="S562" t="s">
        <v>1695</v>
      </c>
      <c r="T562" t="s">
        <v>4651</v>
      </c>
      <c r="U562" t="s">
        <v>726</v>
      </c>
    </row>
    <row r="563" spans="1:22" x14ac:dyDescent="0.25">
      <c r="A563" t="s">
        <v>3839</v>
      </c>
      <c r="B563" t="s">
        <v>3840</v>
      </c>
      <c r="D563" t="s">
        <v>1116</v>
      </c>
      <c r="E563" t="s">
        <v>125</v>
      </c>
      <c r="F563" t="s">
        <v>243</v>
      </c>
      <c r="G563" t="s">
        <v>1579</v>
      </c>
      <c r="H563" t="s">
        <v>1315</v>
      </c>
      <c r="I563" t="s">
        <v>20</v>
      </c>
      <c r="J563" t="s">
        <v>6428</v>
      </c>
      <c r="K563" t="s">
        <v>808</v>
      </c>
      <c r="L563" t="s">
        <v>1072</v>
      </c>
      <c r="M563" t="s">
        <v>1690</v>
      </c>
      <c r="N563" t="s">
        <v>6429</v>
      </c>
      <c r="O563" t="s">
        <v>6430</v>
      </c>
      <c r="P563" t="s">
        <v>19</v>
      </c>
      <c r="Q563" t="s">
        <v>1061</v>
      </c>
      <c r="R563" t="s">
        <v>46</v>
      </c>
      <c r="S563" t="s">
        <v>1691</v>
      </c>
      <c r="T563" t="s">
        <v>3932</v>
      </c>
      <c r="U563" t="s">
        <v>3841</v>
      </c>
    </row>
    <row r="564" spans="1:22" x14ac:dyDescent="0.25">
      <c r="A564" t="s">
        <v>2939</v>
      </c>
      <c r="B564" t="s">
        <v>2940</v>
      </c>
      <c r="C564" t="s">
        <v>3805</v>
      </c>
      <c r="D564" t="s">
        <v>1992</v>
      </c>
      <c r="E564" t="s">
        <v>125</v>
      </c>
      <c r="F564" t="s">
        <v>200</v>
      </c>
      <c r="G564" t="s">
        <v>1368</v>
      </c>
      <c r="H564" t="s">
        <v>1315</v>
      </c>
      <c r="I564" t="s">
        <v>28</v>
      </c>
      <c r="J564" t="s">
        <v>3342</v>
      </c>
      <c r="K564" t="s">
        <v>1112</v>
      </c>
      <c r="L564" t="s">
        <v>1338</v>
      </c>
      <c r="M564" t="s">
        <v>1692</v>
      </c>
      <c r="N564" t="s">
        <v>5109</v>
      </c>
      <c r="O564" t="s">
        <v>6431</v>
      </c>
      <c r="P564" t="s">
        <v>19</v>
      </c>
      <c r="Q564" t="s">
        <v>1334</v>
      </c>
      <c r="R564" t="s">
        <v>37</v>
      </c>
      <c r="S564" t="s">
        <v>1691</v>
      </c>
      <c r="T564" t="s">
        <v>4323</v>
      </c>
      <c r="U564" t="s">
        <v>2941</v>
      </c>
    </row>
    <row r="565" spans="1:22" x14ac:dyDescent="0.25">
      <c r="A565" t="s">
        <v>2413</v>
      </c>
      <c r="B565" t="s">
        <v>2414</v>
      </c>
      <c r="D565" t="s">
        <v>2319</v>
      </c>
      <c r="E565" t="s">
        <v>125</v>
      </c>
      <c r="F565" t="s">
        <v>200</v>
      </c>
      <c r="G565" t="s">
        <v>1579</v>
      </c>
      <c r="H565" t="s">
        <v>1316</v>
      </c>
      <c r="I565" t="s">
        <v>20</v>
      </c>
      <c r="J565" t="s">
        <v>718</v>
      </c>
      <c r="K565" t="s">
        <v>1127</v>
      </c>
      <c r="L565" t="s">
        <v>807</v>
      </c>
      <c r="M565" t="s">
        <v>1690</v>
      </c>
      <c r="N565" t="s">
        <v>6432</v>
      </c>
      <c r="O565" t="s">
        <v>4561</v>
      </c>
      <c r="P565" t="s">
        <v>19</v>
      </c>
      <c r="Q565" t="s">
        <v>1608</v>
      </c>
      <c r="R565" t="s">
        <v>21</v>
      </c>
      <c r="S565" t="s">
        <v>1691</v>
      </c>
      <c r="T565" t="s">
        <v>3539</v>
      </c>
      <c r="U565" t="s">
        <v>2415</v>
      </c>
    </row>
    <row r="566" spans="1:22" x14ac:dyDescent="0.25">
      <c r="A566" t="s">
        <v>5081</v>
      </c>
      <c r="B566" t="s">
        <v>5082</v>
      </c>
      <c r="D566" t="s">
        <v>1116</v>
      </c>
      <c r="E566" t="s">
        <v>125</v>
      </c>
      <c r="F566" t="s">
        <v>200</v>
      </c>
      <c r="G566" t="s">
        <v>1579</v>
      </c>
      <c r="H566" t="s">
        <v>126</v>
      </c>
      <c r="I566" t="s">
        <v>28</v>
      </c>
      <c r="J566" t="s">
        <v>303</v>
      </c>
      <c r="K566" t="s">
        <v>1362</v>
      </c>
      <c r="L566" t="s">
        <v>801</v>
      </c>
      <c r="M566" t="s">
        <v>1692</v>
      </c>
      <c r="N566" t="s">
        <v>6433</v>
      </c>
      <c r="O566" t="s">
        <v>6434</v>
      </c>
      <c r="P566" t="s">
        <v>19</v>
      </c>
      <c r="Q566" t="s">
        <v>1061</v>
      </c>
      <c r="R566" t="s">
        <v>46</v>
      </c>
      <c r="S566" t="s">
        <v>1691</v>
      </c>
      <c r="T566" t="s">
        <v>6435</v>
      </c>
      <c r="U566" t="s">
        <v>5083</v>
      </c>
    </row>
    <row r="567" spans="1:22" x14ac:dyDescent="0.25">
      <c r="A567" t="s">
        <v>400</v>
      </c>
      <c r="B567" t="s">
        <v>401</v>
      </c>
      <c r="C567" t="s">
        <v>1106</v>
      </c>
      <c r="D567" t="s">
        <v>2969</v>
      </c>
      <c r="E567" t="s">
        <v>2072</v>
      </c>
      <c r="F567" t="s">
        <v>2118</v>
      </c>
      <c r="G567" t="s">
        <v>1579</v>
      </c>
      <c r="H567" t="s">
        <v>1769</v>
      </c>
      <c r="I567" t="s">
        <v>28</v>
      </c>
      <c r="J567" t="s">
        <v>715</v>
      </c>
      <c r="K567" t="s">
        <v>1609</v>
      </c>
      <c r="L567" t="s">
        <v>1318</v>
      </c>
      <c r="M567" t="s">
        <v>1690</v>
      </c>
      <c r="N567" t="s">
        <v>6436</v>
      </c>
      <c r="O567" t="s">
        <v>4543</v>
      </c>
      <c r="P567" t="s">
        <v>19</v>
      </c>
      <c r="Q567" t="s">
        <v>1364</v>
      </c>
      <c r="R567" t="s">
        <v>60</v>
      </c>
      <c r="S567" t="s">
        <v>1691</v>
      </c>
      <c r="T567" t="s">
        <v>5111</v>
      </c>
      <c r="U567" t="s">
        <v>402</v>
      </c>
      <c r="V567" t="s">
        <v>1121</v>
      </c>
    </row>
    <row r="568" spans="1:22" x14ac:dyDescent="0.25">
      <c r="A568" t="s">
        <v>2188</v>
      </c>
      <c r="B568" t="s">
        <v>2189</v>
      </c>
      <c r="C568" t="s">
        <v>1012</v>
      </c>
      <c r="D568" t="s">
        <v>1346</v>
      </c>
      <c r="E568" t="s">
        <v>125</v>
      </c>
      <c r="F568" t="s">
        <v>200</v>
      </c>
      <c r="G568" t="s">
        <v>1579</v>
      </c>
      <c r="H568" t="s">
        <v>1315</v>
      </c>
      <c r="I568" t="s">
        <v>1100</v>
      </c>
      <c r="J568" t="s">
        <v>3820</v>
      </c>
      <c r="K568" t="s">
        <v>1372</v>
      </c>
      <c r="L568" t="s">
        <v>807</v>
      </c>
      <c r="M568" t="s">
        <v>1692</v>
      </c>
      <c r="N568" t="s">
        <v>6437</v>
      </c>
      <c r="O568" t="s">
        <v>6438</v>
      </c>
      <c r="P568" t="s">
        <v>19</v>
      </c>
      <c r="Q568" t="s">
        <v>1059</v>
      </c>
      <c r="R568" t="s">
        <v>51</v>
      </c>
      <c r="S568" t="s">
        <v>1695</v>
      </c>
      <c r="T568" t="s">
        <v>1345</v>
      </c>
      <c r="U568" t="s">
        <v>2190</v>
      </c>
    </row>
    <row r="569" spans="1:22" x14ac:dyDescent="0.25">
      <c r="A569" t="s">
        <v>2743</v>
      </c>
      <c r="B569" t="s">
        <v>2744</v>
      </c>
      <c r="C569" t="s">
        <v>1012</v>
      </c>
      <c r="D569" t="s">
        <v>1084</v>
      </c>
      <c r="E569" t="s">
        <v>125</v>
      </c>
      <c r="F569" t="s">
        <v>200</v>
      </c>
      <c r="G569" t="s">
        <v>1579</v>
      </c>
      <c r="H569" t="s">
        <v>1315</v>
      </c>
      <c r="I569" t="s">
        <v>20</v>
      </c>
      <c r="J569" t="s">
        <v>711</v>
      </c>
      <c r="K569" t="s">
        <v>1127</v>
      </c>
      <c r="L569" t="s">
        <v>807</v>
      </c>
      <c r="M569" t="s">
        <v>1692</v>
      </c>
      <c r="N569" t="s">
        <v>6439</v>
      </c>
      <c r="O569" t="s">
        <v>5169</v>
      </c>
      <c r="P569" t="s">
        <v>19</v>
      </c>
      <c r="Q569" t="s">
        <v>1061</v>
      </c>
      <c r="R569" t="s">
        <v>192</v>
      </c>
      <c r="S569" t="s">
        <v>1693</v>
      </c>
      <c r="T569" t="s">
        <v>1345</v>
      </c>
      <c r="U569" t="s">
        <v>2745</v>
      </c>
    </row>
    <row r="570" spans="1:22" x14ac:dyDescent="0.25">
      <c r="A570" t="s">
        <v>937</v>
      </c>
      <c r="B570" t="s">
        <v>938</v>
      </c>
      <c r="C570" t="s">
        <v>1374</v>
      </c>
      <c r="D570" t="s">
        <v>1096</v>
      </c>
      <c r="E570" t="s">
        <v>125</v>
      </c>
      <c r="F570" t="s">
        <v>243</v>
      </c>
      <c r="G570" t="s">
        <v>1368</v>
      </c>
      <c r="H570" t="s">
        <v>126</v>
      </c>
      <c r="I570" t="s">
        <v>17</v>
      </c>
      <c r="J570" t="s">
        <v>717</v>
      </c>
      <c r="K570" t="s">
        <v>1375</v>
      </c>
      <c r="M570" t="s">
        <v>1692</v>
      </c>
      <c r="N570" t="s">
        <v>5112</v>
      </c>
      <c r="O570" t="s">
        <v>3412</v>
      </c>
      <c r="Q570" t="s">
        <v>1577</v>
      </c>
      <c r="R570" t="s">
        <v>51</v>
      </c>
      <c r="S570" t="s">
        <v>1695</v>
      </c>
      <c r="T570" t="s">
        <v>3413</v>
      </c>
      <c r="U570" t="s">
        <v>939</v>
      </c>
    </row>
    <row r="571" spans="1:22" x14ac:dyDescent="0.25">
      <c r="A571" t="s">
        <v>177</v>
      </c>
      <c r="B571" t="s">
        <v>177</v>
      </c>
      <c r="C571" t="s">
        <v>96</v>
      </c>
      <c r="D571" t="s">
        <v>4910</v>
      </c>
      <c r="E571" t="s">
        <v>2072</v>
      </c>
      <c r="F571" t="s">
        <v>2118</v>
      </c>
      <c r="G571" t="s">
        <v>1579</v>
      </c>
      <c r="H571" t="s">
        <v>1323</v>
      </c>
      <c r="I571" t="s">
        <v>20</v>
      </c>
      <c r="J571" t="s">
        <v>719</v>
      </c>
      <c r="K571" t="s">
        <v>2196</v>
      </c>
      <c r="L571" t="s">
        <v>1729</v>
      </c>
      <c r="M571" t="s">
        <v>1694</v>
      </c>
      <c r="N571" t="s">
        <v>5113</v>
      </c>
      <c r="O571" t="s">
        <v>6440</v>
      </c>
      <c r="P571" t="s">
        <v>19</v>
      </c>
      <c r="Q571" t="s">
        <v>1364</v>
      </c>
      <c r="R571" t="s">
        <v>68</v>
      </c>
      <c r="S571" t="s">
        <v>1693</v>
      </c>
      <c r="T571" t="s">
        <v>3781</v>
      </c>
      <c r="U571" t="s">
        <v>178</v>
      </c>
    </row>
    <row r="572" spans="1:22" x14ac:dyDescent="0.25">
      <c r="A572" t="s">
        <v>2292</v>
      </c>
      <c r="B572" t="s">
        <v>2293</v>
      </c>
      <c r="C572" t="s">
        <v>1012</v>
      </c>
      <c r="D572" t="s">
        <v>76</v>
      </c>
      <c r="E572" t="s">
        <v>125</v>
      </c>
      <c r="F572" t="s">
        <v>243</v>
      </c>
      <c r="G572" t="s">
        <v>3088</v>
      </c>
      <c r="H572" t="s">
        <v>1315</v>
      </c>
      <c r="I572" t="s">
        <v>1100</v>
      </c>
      <c r="J572" t="s">
        <v>712</v>
      </c>
      <c r="K572" t="s">
        <v>806</v>
      </c>
      <c r="L572" t="s">
        <v>807</v>
      </c>
      <c r="M572" t="s">
        <v>1692</v>
      </c>
      <c r="N572" t="s">
        <v>4633</v>
      </c>
      <c r="O572" t="s">
        <v>4935</v>
      </c>
      <c r="P572" t="s">
        <v>19</v>
      </c>
      <c r="Q572" t="s">
        <v>1079</v>
      </c>
      <c r="R572" t="s">
        <v>51</v>
      </c>
      <c r="S572" t="s">
        <v>1695</v>
      </c>
      <c r="T572" t="s">
        <v>4320</v>
      </c>
      <c r="U572" t="s">
        <v>2294</v>
      </c>
    </row>
    <row r="573" spans="1:22" x14ac:dyDescent="0.25">
      <c r="A573" t="s">
        <v>2586</v>
      </c>
      <c r="B573" t="s">
        <v>2587</v>
      </c>
      <c r="C573" t="s">
        <v>1106</v>
      </c>
      <c r="D573" t="s">
        <v>3138</v>
      </c>
      <c r="E573" t="s">
        <v>1322</v>
      </c>
      <c r="F573" t="s">
        <v>200</v>
      </c>
      <c r="G573" t="s">
        <v>1579</v>
      </c>
      <c r="H573" t="s">
        <v>1323</v>
      </c>
      <c r="I573" t="s">
        <v>128</v>
      </c>
      <c r="J573" t="s">
        <v>712</v>
      </c>
      <c r="K573" t="s">
        <v>1609</v>
      </c>
      <c r="L573" t="s">
        <v>1318</v>
      </c>
      <c r="M573" t="s">
        <v>1694</v>
      </c>
      <c r="N573" t="s">
        <v>6441</v>
      </c>
      <c r="O573" t="s">
        <v>6442</v>
      </c>
      <c r="Q573" t="s">
        <v>1577</v>
      </c>
      <c r="R573" t="s">
        <v>60</v>
      </c>
      <c r="S573" t="s">
        <v>1691</v>
      </c>
      <c r="T573" t="s">
        <v>3059</v>
      </c>
      <c r="U573" t="s">
        <v>2588</v>
      </c>
    </row>
    <row r="574" spans="1:22" x14ac:dyDescent="0.25">
      <c r="A574" t="s">
        <v>2275</v>
      </c>
      <c r="B574" t="s">
        <v>2276</v>
      </c>
      <c r="C574" t="s">
        <v>1374</v>
      </c>
      <c r="D574" t="s">
        <v>1194</v>
      </c>
      <c r="E574" t="s">
        <v>1322</v>
      </c>
      <c r="F574" t="s">
        <v>200</v>
      </c>
      <c r="G574" t="s">
        <v>1579</v>
      </c>
      <c r="H574" t="s">
        <v>1316</v>
      </c>
      <c r="I574" t="s">
        <v>20</v>
      </c>
      <c r="J574" t="s">
        <v>712</v>
      </c>
      <c r="K574" t="s">
        <v>1329</v>
      </c>
      <c r="L574" t="s">
        <v>1343</v>
      </c>
      <c r="M574" t="s">
        <v>1694</v>
      </c>
      <c r="N574" t="s">
        <v>4322</v>
      </c>
      <c r="O574" t="s">
        <v>6443</v>
      </c>
      <c r="P574" t="s">
        <v>19</v>
      </c>
      <c r="Q574" t="s">
        <v>1577</v>
      </c>
      <c r="R574" t="s">
        <v>46</v>
      </c>
      <c r="S574" t="s">
        <v>1693</v>
      </c>
      <c r="T574" t="s">
        <v>4094</v>
      </c>
      <c r="U574" t="s">
        <v>2277</v>
      </c>
    </row>
    <row r="575" spans="1:22" x14ac:dyDescent="0.25">
      <c r="A575" t="s">
        <v>2746</v>
      </c>
      <c r="B575" t="s">
        <v>2747</v>
      </c>
      <c r="C575" t="s">
        <v>3222</v>
      </c>
      <c r="D575" t="s">
        <v>188</v>
      </c>
      <c r="E575" t="s">
        <v>125</v>
      </c>
      <c r="F575" t="s">
        <v>243</v>
      </c>
      <c r="G575" t="s">
        <v>1579</v>
      </c>
      <c r="H575" t="s">
        <v>126</v>
      </c>
      <c r="I575" t="s">
        <v>28</v>
      </c>
      <c r="J575" t="s">
        <v>40</v>
      </c>
      <c r="K575" t="s">
        <v>1321</v>
      </c>
      <c r="L575" t="s">
        <v>807</v>
      </c>
      <c r="M575" t="s">
        <v>1694</v>
      </c>
      <c r="N575" t="s">
        <v>6444</v>
      </c>
      <c r="O575" t="s">
        <v>6445</v>
      </c>
      <c r="P575" t="s">
        <v>19</v>
      </c>
      <c r="Q575" t="s">
        <v>1061</v>
      </c>
      <c r="R575" t="s">
        <v>51</v>
      </c>
      <c r="S575" t="s">
        <v>1693</v>
      </c>
      <c r="T575" t="s">
        <v>2278</v>
      </c>
      <c r="U575" t="s">
        <v>2748</v>
      </c>
    </row>
    <row r="576" spans="1:22" x14ac:dyDescent="0.25">
      <c r="A576" t="s">
        <v>999</v>
      </c>
      <c r="B576" t="s">
        <v>1000</v>
      </c>
      <c r="C576" t="s">
        <v>1012</v>
      </c>
      <c r="D576" t="s">
        <v>2682</v>
      </c>
      <c r="E576" t="s">
        <v>1322</v>
      </c>
      <c r="F576" t="s">
        <v>2118</v>
      </c>
      <c r="G576" t="s">
        <v>28</v>
      </c>
      <c r="H576" t="s">
        <v>1323</v>
      </c>
      <c r="I576" t="s">
        <v>28</v>
      </c>
      <c r="J576" t="s">
        <v>127</v>
      </c>
      <c r="K576" t="s">
        <v>2233</v>
      </c>
      <c r="L576" t="s">
        <v>802</v>
      </c>
      <c r="M576" t="s">
        <v>1694</v>
      </c>
      <c r="N576" t="s">
        <v>6446</v>
      </c>
      <c r="O576" t="s">
        <v>6447</v>
      </c>
      <c r="P576" t="s">
        <v>19</v>
      </c>
      <c r="Q576" t="s">
        <v>1608</v>
      </c>
      <c r="R576" t="s">
        <v>71</v>
      </c>
      <c r="S576" t="s">
        <v>1693</v>
      </c>
      <c r="T576" t="s">
        <v>6448</v>
      </c>
      <c r="U576" t="s">
        <v>1001</v>
      </c>
      <c r="V576" t="s">
        <v>1121</v>
      </c>
    </row>
    <row r="577" spans="1:22" x14ac:dyDescent="0.25">
      <c r="A577" t="s">
        <v>2874</v>
      </c>
      <c r="B577" t="s">
        <v>2875</v>
      </c>
      <c r="C577" t="s">
        <v>1012</v>
      </c>
      <c r="D577" t="s">
        <v>1574</v>
      </c>
      <c r="E577" t="s">
        <v>125</v>
      </c>
      <c r="F577" t="s">
        <v>200</v>
      </c>
      <c r="G577" t="s">
        <v>1579</v>
      </c>
      <c r="H577" t="s">
        <v>1315</v>
      </c>
      <c r="I577" t="s">
        <v>17</v>
      </c>
      <c r="J577" t="s">
        <v>40</v>
      </c>
      <c r="K577" t="s">
        <v>1387</v>
      </c>
      <c r="L577" t="s">
        <v>807</v>
      </c>
      <c r="M577" t="s">
        <v>1694</v>
      </c>
      <c r="N577" t="s">
        <v>5116</v>
      </c>
      <c r="O577" t="s">
        <v>6449</v>
      </c>
      <c r="P577" t="s">
        <v>19</v>
      </c>
      <c r="Q577" t="s">
        <v>1079</v>
      </c>
      <c r="R577" t="s">
        <v>41</v>
      </c>
      <c r="S577" t="s">
        <v>1693</v>
      </c>
      <c r="T577" t="s">
        <v>4482</v>
      </c>
      <c r="U577" t="s">
        <v>2876</v>
      </c>
    </row>
    <row r="578" spans="1:22" x14ac:dyDescent="0.25">
      <c r="A578" t="s">
        <v>2636</v>
      </c>
      <c r="B578" t="s">
        <v>2637</v>
      </c>
      <c r="D578" t="s">
        <v>210</v>
      </c>
      <c r="E578" t="s">
        <v>125</v>
      </c>
      <c r="F578" t="s">
        <v>243</v>
      </c>
      <c r="G578" t="s">
        <v>1317</v>
      </c>
      <c r="H578" t="s">
        <v>126</v>
      </c>
      <c r="I578" t="s">
        <v>128</v>
      </c>
      <c r="J578" t="s">
        <v>3342</v>
      </c>
      <c r="K578" t="s">
        <v>1063</v>
      </c>
      <c r="M578" t="s">
        <v>1690</v>
      </c>
      <c r="N578" t="s">
        <v>6450</v>
      </c>
      <c r="P578" t="s">
        <v>19</v>
      </c>
      <c r="Q578" t="s">
        <v>126</v>
      </c>
      <c r="R578" t="s">
        <v>60</v>
      </c>
      <c r="S578" t="s">
        <v>1691</v>
      </c>
      <c r="T578" t="s">
        <v>2767</v>
      </c>
      <c r="U578" t="s">
        <v>2638</v>
      </c>
    </row>
    <row r="579" spans="1:22" x14ac:dyDescent="0.25">
      <c r="A579" t="s">
        <v>2481</v>
      </c>
      <c r="B579" t="s">
        <v>2482</v>
      </c>
      <c r="D579" t="s">
        <v>1097</v>
      </c>
      <c r="E579" t="s">
        <v>125</v>
      </c>
      <c r="F579" t="s">
        <v>243</v>
      </c>
      <c r="G579" t="s">
        <v>578</v>
      </c>
      <c r="H579" t="s">
        <v>126</v>
      </c>
      <c r="I579" t="s">
        <v>128</v>
      </c>
      <c r="J579" t="s">
        <v>710</v>
      </c>
      <c r="K579" t="s">
        <v>1375</v>
      </c>
      <c r="M579" t="s">
        <v>1692</v>
      </c>
      <c r="N579" t="s">
        <v>5117</v>
      </c>
      <c r="P579" t="s">
        <v>19</v>
      </c>
      <c r="Q579" t="s">
        <v>126</v>
      </c>
      <c r="R579" t="s">
        <v>24</v>
      </c>
      <c r="S579" t="s">
        <v>1695</v>
      </c>
      <c r="T579" t="s">
        <v>5120</v>
      </c>
      <c r="U579" t="s">
        <v>2483</v>
      </c>
    </row>
    <row r="580" spans="1:22" x14ac:dyDescent="0.25">
      <c r="A580" t="s">
        <v>2314</v>
      </c>
      <c r="B580" t="s">
        <v>2315</v>
      </c>
      <c r="C580" t="s">
        <v>2507</v>
      </c>
      <c r="D580" t="s">
        <v>3138</v>
      </c>
      <c r="E580" t="s">
        <v>125</v>
      </c>
      <c r="F580" t="s">
        <v>200</v>
      </c>
      <c r="G580" t="s">
        <v>1579</v>
      </c>
      <c r="H580" t="s">
        <v>1316</v>
      </c>
      <c r="I580" t="s">
        <v>28</v>
      </c>
      <c r="J580" t="s">
        <v>713</v>
      </c>
      <c r="K580" t="s">
        <v>1112</v>
      </c>
      <c r="L580" t="s">
        <v>1072</v>
      </c>
      <c r="M580" t="s">
        <v>1694</v>
      </c>
      <c r="N580" t="s">
        <v>6451</v>
      </c>
      <c r="O580" t="s">
        <v>6452</v>
      </c>
      <c r="P580" t="s">
        <v>19</v>
      </c>
      <c r="Q580" t="s">
        <v>1577</v>
      </c>
      <c r="R580" t="s">
        <v>30</v>
      </c>
      <c r="S580" t="s">
        <v>1693</v>
      </c>
      <c r="T580" t="s">
        <v>3417</v>
      </c>
      <c r="U580" t="s">
        <v>2316</v>
      </c>
    </row>
    <row r="581" spans="1:22" x14ac:dyDescent="0.25">
      <c r="A581" t="s">
        <v>1919</v>
      </c>
      <c r="B581" t="s">
        <v>1920</v>
      </c>
      <c r="D581" t="s">
        <v>1119</v>
      </c>
      <c r="E581" t="s">
        <v>125</v>
      </c>
      <c r="F581" t="s">
        <v>200</v>
      </c>
      <c r="G581" t="s">
        <v>577</v>
      </c>
      <c r="H581" t="s">
        <v>1315</v>
      </c>
      <c r="I581" t="s">
        <v>1100</v>
      </c>
      <c r="J581" t="s">
        <v>717</v>
      </c>
      <c r="K581" t="s">
        <v>806</v>
      </c>
      <c r="M581" t="s">
        <v>1692</v>
      </c>
      <c r="N581" t="s">
        <v>6453</v>
      </c>
      <c r="O581" t="s">
        <v>3054</v>
      </c>
      <c r="P581" t="s">
        <v>19</v>
      </c>
      <c r="Q581" t="s">
        <v>126</v>
      </c>
      <c r="R581" t="s">
        <v>29</v>
      </c>
      <c r="S581" t="s">
        <v>1695</v>
      </c>
      <c r="T581" t="s">
        <v>4093</v>
      </c>
      <c r="U581" t="s">
        <v>1921</v>
      </c>
    </row>
    <row r="582" spans="1:22" x14ac:dyDescent="0.25">
      <c r="A582" t="s">
        <v>852</v>
      </c>
      <c r="B582" t="s">
        <v>853</v>
      </c>
      <c r="C582" t="s">
        <v>1106</v>
      </c>
      <c r="D582" t="s">
        <v>2335</v>
      </c>
      <c r="E582" t="s">
        <v>2153</v>
      </c>
      <c r="F582" t="s">
        <v>2118</v>
      </c>
      <c r="G582" t="s">
        <v>1579</v>
      </c>
      <c r="H582" t="s">
        <v>1323</v>
      </c>
      <c r="I582" t="s">
        <v>17</v>
      </c>
      <c r="J582" t="s">
        <v>745</v>
      </c>
      <c r="K582" t="s">
        <v>1652</v>
      </c>
      <c r="L582" t="s">
        <v>2393</v>
      </c>
      <c r="M582" t="s">
        <v>1690</v>
      </c>
      <c r="N582" t="s">
        <v>6454</v>
      </c>
      <c r="O582" t="s">
        <v>6455</v>
      </c>
      <c r="Q582" t="s">
        <v>1364</v>
      </c>
      <c r="R582" t="s">
        <v>37</v>
      </c>
      <c r="S582" t="s">
        <v>1691</v>
      </c>
      <c r="T582" t="s">
        <v>5118</v>
      </c>
      <c r="U582" t="s">
        <v>854</v>
      </c>
    </row>
    <row r="583" spans="1:22" x14ac:dyDescent="0.25">
      <c r="A583" t="s">
        <v>1631</v>
      </c>
      <c r="B583" t="s">
        <v>1632</v>
      </c>
      <c r="C583" t="s">
        <v>1012</v>
      </c>
      <c r="D583" t="s">
        <v>2697</v>
      </c>
      <c r="E583" t="s">
        <v>1322</v>
      </c>
      <c r="F583" t="s">
        <v>2118</v>
      </c>
      <c r="G583" t="s">
        <v>1579</v>
      </c>
      <c r="H583" t="s">
        <v>1323</v>
      </c>
      <c r="I583" t="s">
        <v>128</v>
      </c>
      <c r="J583" t="s">
        <v>715</v>
      </c>
      <c r="K583" t="s">
        <v>2345</v>
      </c>
      <c r="L583" t="s">
        <v>1122</v>
      </c>
      <c r="M583" t="s">
        <v>1694</v>
      </c>
      <c r="N583" t="s">
        <v>6456</v>
      </c>
      <c r="O583" t="s">
        <v>6457</v>
      </c>
      <c r="P583" t="s">
        <v>19</v>
      </c>
      <c r="Q583" t="s">
        <v>1608</v>
      </c>
      <c r="R583" t="s">
        <v>192</v>
      </c>
      <c r="S583" t="s">
        <v>1693</v>
      </c>
      <c r="T583" t="s">
        <v>6458</v>
      </c>
      <c r="U583" t="s">
        <v>1633</v>
      </c>
      <c r="V583" t="s">
        <v>1121</v>
      </c>
    </row>
    <row r="584" spans="1:22" x14ac:dyDescent="0.25">
      <c r="A584" t="s">
        <v>2470</v>
      </c>
      <c r="B584" t="s">
        <v>2469</v>
      </c>
      <c r="D584" t="s">
        <v>1098</v>
      </c>
      <c r="E584" t="s">
        <v>125</v>
      </c>
      <c r="F584" t="s">
        <v>243</v>
      </c>
      <c r="G584" t="s">
        <v>578</v>
      </c>
      <c r="H584" t="s">
        <v>1315</v>
      </c>
      <c r="I584" t="s">
        <v>128</v>
      </c>
      <c r="J584" t="s">
        <v>4999</v>
      </c>
      <c r="K584" t="s">
        <v>805</v>
      </c>
      <c r="L584" t="s">
        <v>801</v>
      </c>
      <c r="M584" t="s">
        <v>1692</v>
      </c>
      <c r="N584" t="s">
        <v>6459</v>
      </c>
      <c r="O584" t="s">
        <v>6460</v>
      </c>
      <c r="P584" t="s">
        <v>19</v>
      </c>
      <c r="Q584" t="s">
        <v>126</v>
      </c>
      <c r="R584" t="s">
        <v>18</v>
      </c>
      <c r="S584" t="s">
        <v>1695</v>
      </c>
      <c r="T584" t="s">
        <v>4095</v>
      </c>
      <c r="U584" t="s">
        <v>2468</v>
      </c>
    </row>
    <row r="585" spans="1:22" x14ac:dyDescent="0.25">
      <c r="A585" t="s">
        <v>445</v>
      </c>
      <c r="B585" t="s">
        <v>446</v>
      </c>
      <c r="C585" t="s">
        <v>1012</v>
      </c>
      <c r="D585" t="s">
        <v>2097</v>
      </c>
      <c r="E585" t="s">
        <v>1322</v>
      </c>
      <c r="F585" t="s">
        <v>2118</v>
      </c>
      <c r="G585" t="s">
        <v>1579</v>
      </c>
      <c r="H585" t="s">
        <v>1316</v>
      </c>
      <c r="I585" t="s">
        <v>128</v>
      </c>
      <c r="J585" t="s">
        <v>409</v>
      </c>
      <c r="K585" t="s">
        <v>1609</v>
      </c>
      <c r="L585" t="s">
        <v>1754</v>
      </c>
      <c r="M585" t="s">
        <v>1692</v>
      </c>
      <c r="N585" t="s">
        <v>6461</v>
      </c>
      <c r="O585" t="s">
        <v>6462</v>
      </c>
      <c r="P585" t="s">
        <v>19</v>
      </c>
      <c r="Q585" t="s">
        <v>1364</v>
      </c>
      <c r="R585" t="s">
        <v>18</v>
      </c>
      <c r="S585" t="s">
        <v>1695</v>
      </c>
      <c r="T585" t="s">
        <v>1757</v>
      </c>
      <c r="U585" t="s">
        <v>447</v>
      </c>
    </row>
    <row r="586" spans="1:22" x14ac:dyDescent="0.25">
      <c r="A586" t="s">
        <v>3014</v>
      </c>
      <c r="B586" t="s">
        <v>3015</v>
      </c>
      <c r="C586" t="s">
        <v>2507</v>
      </c>
      <c r="D586" t="s">
        <v>1572</v>
      </c>
      <c r="E586" t="s">
        <v>125</v>
      </c>
      <c r="F586" t="s">
        <v>243</v>
      </c>
      <c r="G586" t="s">
        <v>1579</v>
      </c>
      <c r="H586" t="s">
        <v>1315</v>
      </c>
      <c r="I586" t="s">
        <v>17</v>
      </c>
      <c r="J586" t="s">
        <v>755</v>
      </c>
      <c r="K586" t="s">
        <v>808</v>
      </c>
      <c r="L586" t="s">
        <v>803</v>
      </c>
      <c r="M586" t="s">
        <v>1692</v>
      </c>
      <c r="N586" t="s">
        <v>6461</v>
      </c>
      <c r="O586" t="s">
        <v>4301</v>
      </c>
      <c r="P586" t="s">
        <v>19</v>
      </c>
      <c r="Q586" t="s">
        <v>1334</v>
      </c>
      <c r="R586" t="s">
        <v>67</v>
      </c>
      <c r="S586" t="s">
        <v>1693</v>
      </c>
      <c r="T586" t="s">
        <v>5123</v>
      </c>
      <c r="U586" t="s">
        <v>3016</v>
      </c>
    </row>
    <row r="587" spans="1:22" x14ac:dyDescent="0.25">
      <c r="A587" t="s">
        <v>1426</v>
      </c>
      <c r="B587" t="s">
        <v>1427</v>
      </c>
      <c r="D587" t="s">
        <v>2617</v>
      </c>
      <c r="E587" t="s">
        <v>125</v>
      </c>
      <c r="F587" t="s">
        <v>200</v>
      </c>
      <c r="G587" t="s">
        <v>1579</v>
      </c>
      <c r="H587" t="s">
        <v>1323</v>
      </c>
      <c r="I587" t="s">
        <v>28</v>
      </c>
      <c r="J587" t="s">
        <v>5347</v>
      </c>
      <c r="K587" t="s">
        <v>1755</v>
      </c>
      <c r="L587" t="s">
        <v>1072</v>
      </c>
      <c r="M587" t="s">
        <v>1692</v>
      </c>
      <c r="N587" t="s">
        <v>6463</v>
      </c>
      <c r="O587" t="s">
        <v>6464</v>
      </c>
      <c r="P587" t="s">
        <v>19</v>
      </c>
      <c r="Q587" t="s">
        <v>1364</v>
      </c>
      <c r="R587" t="s">
        <v>21</v>
      </c>
      <c r="S587" t="s">
        <v>1691</v>
      </c>
      <c r="T587" t="s">
        <v>2372</v>
      </c>
      <c r="U587" t="s">
        <v>1428</v>
      </c>
    </row>
    <row r="588" spans="1:22" x14ac:dyDescent="0.25">
      <c r="A588" t="s">
        <v>2678</v>
      </c>
      <c r="B588" t="s">
        <v>2679</v>
      </c>
      <c r="C588" t="s">
        <v>1012</v>
      </c>
      <c r="D588" t="s">
        <v>76</v>
      </c>
      <c r="E588" t="s">
        <v>125</v>
      </c>
      <c r="F588" t="s">
        <v>200</v>
      </c>
      <c r="G588" t="s">
        <v>1579</v>
      </c>
      <c r="H588" t="s">
        <v>1315</v>
      </c>
      <c r="I588" t="s">
        <v>28</v>
      </c>
      <c r="J588" t="s">
        <v>40</v>
      </c>
      <c r="K588" t="s">
        <v>1319</v>
      </c>
      <c r="L588" t="s">
        <v>1318</v>
      </c>
      <c r="M588" t="s">
        <v>1694</v>
      </c>
      <c r="N588" t="s">
        <v>6465</v>
      </c>
      <c r="O588" t="s">
        <v>6466</v>
      </c>
      <c r="P588" t="s">
        <v>19</v>
      </c>
      <c r="Q588" t="s">
        <v>1079</v>
      </c>
      <c r="R588" t="s">
        <v>24</v>
      </c>
      <c r="S588" t="s">
        <v>1691</v>
      </c>
      <c r="T588" t="s">
        <v>3930</v>
      </c>
      <c r="U588" t="s">
        <v>2680</v>
      </c>
    </row>
    <row r="589" spans="1:22" x14ac:dyDescent="0.25">
      <c r="A589" t="s">
        <v>2749</v>
      </c>
      <c r="B589" t="s">
        <v>2750</v>
      </c>
      <c r="C589" t="s">
        <v>3286</v>
      </c>
      <c r="D589" t="s">
        <v>1110</v>
      </c>
      <c r="E589" t="s">
        <v>125</v>
      </c>
      <c r="F589" t="s">
        <v>200</v>
      </c>
      <c r="G589" t="s">
        <v>1579</v>
      </c>
      <c r="H589" t="s">
        <v>1315</v>
      </c>
      <c r="I589" t="s">
        <v>1100</v>
      </c>
      <c r="J589" t="s">
        <v>4294</v>
      </c>
      <c r="K589" t="s">
        <v>1064</v>
      </c>
      <c r="L589" t="s">
        <v>801</v>
      </c>
      <c r="M589" t="s">
        <v>1694</v>
      </c>
      <c r="N589" t="s">
        <v>4638</v>
      </c>
      <c r="O589" t="s">
        <v>6467</v>
      </c>
      <c r="P589" t="s">
        <v>19</v>
      </c>
      <c r="Q589" t="s">
        <v>1079</v>
      </c>
      <c r="R589" t="s">
        <v>51</v>
      </c>
      <c r="S589" t="s">
        <v>1693</v>
      </c>
      <c r="T589" t="s">
        <v>1602</v>
      </c>
      <c r="U589" t="s">
        <v>2751</v>
      </c>
    </row>
    <row r="590" spans="1:22" x14ac:dyDescent="0.25">
      <c r="A590" t="s">
        <v>2701</v>
      </c>
      <c r="B590" t="s">
        <v>2702</v>
      </c>
      <c r="C590" t="s">
        <v>3090</v>
      </c>
      <c r="D590" t="s">
        <v>590</v>
      </c>
      <c r="E590" t="s">
        <v>125</v>
      </c>
      <c r="F590" t="s">
        <v>200</v>
      </c>
      <c r="G590" t="s">
        <v>1579</v>
      </c>
      <c r="H590" t="s">
        <v>1315</v>
      </c>
      <c r="I590" t="s">
        <v>17</v>
      </c>
      <c r="J590" t="s">
        <v>715</v>
      </c>
      <c r="K590" t="s">
        <v>804</v>
      </c>
      <c r="L590" t="s">
        <v>801</v>
      </c>
      <c r="M590" t="s">
        <v>1694</v>
      </c>
      <c r="N590" t="s">
        <v>6468</v>
      </c>
      <c r="O590" t="s">
        <v>6469</v>
      </c>
      <c r="P590" t="s">
        <v>19</v>
      </c>
      <c r="Q590" t="s">
        <v>1059</v>
      </c>
      <c r="R590" t="s">
        <v>51</v>
      </c>
      <c r="S590" t="s">
        <v>1693</v>
      </c>
      <c r="T590" t="s">
        <v>1377</v>
      </c>
      <c r="U590" t="s">
        <v>2703</v>
      </c>
    </row>
    <row r="591" spans="1:22" x14ac:dyDescent="0.25">
      <c r="A591" t="s">
        <v>2944</v>
      </c>
      <c r="B591" t="s">
        <v>2945</v>
      </c>
      <c r="D591" t="s">
        <v>1119</v>
      </c>
      <c r="E591" t="s">
        <v>125</v>
      </c>
      <c r="F591" t="s">
        <v>243</v>
      </c>
      <c r="G591" t="s">
        <v>1579</v>
      </c>
      <c r="H591" t="s">
        <v>126</v>
      </c>
      <c r="I591" t="s">
        <v>28</v>
      </c>
      <c r="J591" t="s">
        <v>714</v>
      </c>
      <c r="K591" t="s">
        <v>805</v>
      </c>
      <c r="L591" t="s">
        <v>803</v>
      </c>
      <c r="M591" t="s">
        <v>1694</v>
      </c>
      <c r="N591" t="s">
        <v>6468</v>
      </c>
      <c r="O591" t="s">
        <v>6470</v>
      </c>
      <c r="P591" t="s">
        <v>19</v>
      </c>
      <c r="Q591" t="s">
        <v>126</v>
      </c>
      <c r="R591" t="s">
        <v>192</v>
      </c>
      <c r="S591" t="s">
        <v>1693</v>
      </c>
      <c r="T591" t="s">
        <v>4667</v>
      </c>
      <c r="U591" t="s">
        <v>2946</v>
      </c>
    </row>
    <row r="592" spans="1:22" x14ac:dyDescent="0.25">
      <c r="A592" t="s">
        <v>3027</v>
      </c>
      <c r="B592" t="s">
        <v>3028</v>
      </c>
      <c r="D592" t="s">
        <v>1099</v>
      </c>
      <c r="E592" t="s">
        <v>125</v>
      </c>
      <c r="F592" t="s">
        <v>243</v>
      </c>
      <c r="G592" t="s">
        <v>1579</v>
      </c>
      <c r="H592" t="s">
        <v>126</v>
      </c>
      <c r="I592" t="s">
        <v>20</v>
      </c>
      <c r="J592" t="s">
        <v>753</v>
      </c>
      <c r="K592" t="s">
        <v>1064</v>
      </c>
      <c r="L592" t="s">
        <v>801</v>
      </c>
      <c r="M592" t="s">
        <v>1694</v>
      </c>
      <c r="N592" t="s">
        <v>4639</v>
      </c>
      <c r="O592" t="s">
        <v>6471</v>
      </c>
      <c r="P592" t="s">
        <v>19</v>
      </c>
      <c r="Q592" t="s">
        <v>126</v>
      </c>
      <c r="R592" t="s">
        <v>21</v>
      </c>
      <c r="S592" t="s">
        <v>1691</v>
      </c>
      <c r="T592" t="s">
        <v>1376</v>
      </c>
      <c r="U592" t="s">
        <v>3029</v>
      </c>
    </row>
    <row r="593" spans="1:22" x14ac:dyDescent="0.25">
      <c r="A593" t="s">
        <v>1523</v>
      </c>
      <c r="B593" t="s">
        <v>1524</v>
      </c>
      <c r="D593" t="s">
        <v>1111</v>
      </c>
      <c r="E593" t="s">
        <v>125</v>
      </c>
      <c r="F593" t="s">
        <v>243</v>
      </c>
      <c r="G593" t="s">
        <v>578</v>
      </c>
      <c r="H593" t="s">
        <v>1315</v>
      </c>
      <c r="I593" t="s">
        <v>20</v>
      </c>
      <c r="J593" t="s">
        <v>3206</v>
      </c>
      <c r="K593" t="s">
        <v>806</v>
      </c>
      <c r="L593" t="s">
        <v>803</v>
      </c>
      <c r="M593" t="s">
        <v>1692</v>
      </c>
      <c r="N593" t="s">
        <v>5119</v>
      </c>
      <c r="O593" t="s">
        <v>6472</v>
      </c>
      <c r="P593" t="s">
        <v>19</v>
      </c>
      <c r="Q593" t="s">
        <v>126</v>
      </c>
      <c r="R593" t="s">
        <v>60</v>
      </c>
      <c r="S593" t="s">
        <v>1695</v>
      </c>
      <c r="T593" t="s">
        <v>3413</v>
      </c>
      <c r="U593" t="s">
        <v>1525</v>
      </c>
    </row>
    <row r="594" spans="1:22" x14ac:dyDescent="0.25">
      <c r="A594" t="s">
        <v>2357</v>
      </c>
      <c r="B594" t="s">
        <v>2358</v>
      </c>
      <c r="C594" t="s">
        <v>1012</v>
      </c>
      <c r="D594" t="s">
        <v>1071</v>
      </c>
      <c r="E594" t="s">
        <v>125</v>
      </c>
      <c r="F594" t="s">
        <v>243</v>
      </c>
      <c r="G594" t="s">
        <v>1579</v>
      </c>
      <c r="H594" t="s">
        <v>1315</v>
      </c>
      <c r="I594" t="s">
        <v>128</v>
      </c>
      <c r="J594" t="s">
        <v>3820</v>
      </c>
      <c r="K594" t="s">
        <v>1063</v>
      </c>
      <c r="L594" t="s">
        <v>801</v>
      </c>
      <c r="M594" t="s">
        <v>1694</v>
      </c>
      <c r="N594" t="s">
        <v>5119</v>
      </c>
      <c r="O594" t="s">
        <v>6473</v>
      </c>
      <c r="P594" t="s">
        <v>19</v>
      </c>
      <c r="Q594" t="s">
        <v>1577</v>
      </c>
      <c r="R594" t="s">
        <v>41</v>
      </c>
      <c r="S594" t="s">
        <v>1693</v>
      </c>
      <c r="T594" t="s">
        <v>1350</v>
      </c>
      <c r="U594" t="s">
        <v>2359</v>
      </c>
    </row>
    <row r="595" spans="1:22" x14ac:dyDescent="0.25">
      <c r="A595" t="s">
        <v>4669</v>
      </c>
      <c r="B595" t="s">
        <v>4670</v>
      </c>
      <c r="D595" t="s">
        <v>1098</v>
      </c>
      <c r="E595" t="s">
        <v>125</v>
      </c>
      <c r="F595" t="s">
        <v>243</v>
      </c>
      <c r="G595" t="s">
        <v>1579</v>
      </c>
      <c r="H595" t="s">
        <v>1315</v>
      </c>
      <c r="I595" t="s">
        <v>1100</v>
      </c>
      <c r="J595" t="s">
        <v>4373</v>
      </c>
      <c r="K595" t="s">
        <v>806</v>
      </c>
      <c r="L595" t="s">
        <v>807</v>
      </c>
      <c r="M595" t="s">
        <v>1690</v>
      </c>
      <c r="N595" t="s">
        <v>5121</v>
      </c>
      <c r="O595" t="s">
        <v>6474</v>
      </c>
      <c r="P595" t="s">
        <v>19</v>
      </c>
      <c r="Q595" t="s">
        <v>1059</v>
      </c>
      <c r="R595" t="s">
        <v>46</v>
      </c>
      <c r="S595" t="s">
        <v>1695</v>
      </c>
      <c r="T595" t="s">
        <v>1377</v>
      </c>
      <c r="U595" t="s">
        <v>4671</v>
      </c>
    </row>
    <row r="596" spans="1:22" x14ac:dyDescent="0.25">
      <c r="A596" t="s">
        <v>2075</v>
      </c>
      <c r="B596" t="s">
        <v>2076</v>
      </c>
      <c r="C596" t="s">
        <v>2860</v>
      </c>
      <c r="D596" t="s">
        <v>210</v>
      </c>
      <c r="E596" t="s">
        <v>125</v>
      </c>
      <c r="F596" t="s">
        <v>200</v>
      </c>
      <c r="G596" t="s">
        <v>1579</v>
      </c>
      <c r="H596" t="s">
        <v>1315</v>
      </c>
      <c r="I596" t="s">
        <v>20</v>
      </c>
      <c r="J596" t="s">
        <v>3948</v>
      </c>
      <c r="K596" t="s">
        <v>1063</v>
      </c>
      <c r="L596" t="s">
        <v>803</v>
      </c>
      <c r="M596" t="s">
        <v>1694</v>
      </c>
      <c r="N596" t="s">
        <v>6475</v>
      </c>
      <c r="O596" t="s">
        <v>6476</v>
      </c>
      <c r="P596" t="s">
        <v>19</v>
      </c>
      <c r="Q596" t="s">
        <v>1334</v>
      </c>
      <c r="R596" t="s">
        <v>71</v>
      </c>
      <c r="S596" t="s">
        <v>1693</v>
      </c>
      <c r="T596" t="s">
        <v>4663</v>
      </c>
      <c r="U596" t="s">
        <v>2077</v>
      </c>
    </row>
    <row r="597" spans="1:22" x14ac:dyDescent="0.25">
      <c r="A597" t="s">
        <v>264</v>
      </c>
      <c r="B597" t="s">
        <v>265</v>
      </c>
      <c r="C597" t="s">
        <v>1012</v>
      </c>
      <c r="D597" t="s">
        <v>2320</v>
      </c>
      <c r="E597" t="s">
        <v>1322</v>
      </c>
      <c r="F597" t="s">
        <v>2118</v>
      </c>
      <c r="G597" t="s">
        <v>1579</v>
      </c>
      <c r="H597" t="s">
        <v>1316</v>
      </c>
      <c r="I597" t="s">
        <v>28</v>
      </c>
      <c r="J597" t="s">
        <v>3196</v>
      </c>
      <c r="K597" t="s">
        <v>1372</v>
      </c>
      <c r="L597" t="s">
        <v>801</v>
      </c>
      <c r="M597" t="s">
        <v>1690</v>
      </c>
      <c r="N597" t="s">
        <v>6477</v>
      </c>
      <c r="O597" t="s">
        <v>6478</v>
      </c>
      <c r="P597" t="s">
        <v>19</v>
      </c>
      <c r="Q597" t="s">
        <v>1577</v>
      </c>
      <c r="R597" t="s">
        <v>36</v>
      </c>
      <c r="S597" t="s">
        <v>1695</v>
      </c>
      <c r="T597" t="s">
        <v>2472</v>
      </c>
      <c r="U597" t="s">
        <v>266</v>
      </c>
    </row>
    <row r="598" spans="1:22" x14ac:dyDescent="0.25">
      <c r="A598" t="s">
        <v>6479</v>
      </c>
      <c r="B598" t="s">
        <v>6480</v>
      </c>
      <c r="D598" t="s">
        <v>1116</v>
      </c>
      <c r="E598" t="s">
        <v>125</v>
      </c>
      <c r="F598" t="s">
        <v>200</v>
      </c>
      <c r="G598" t="s">
        <v>1579</v>
      </c>
      <c r="H598" t="s">
        <v>126</v>
      </c>
      <c r="I598" t="s">
        <v>17</v>
      </c>
      <c r="J598" t="s">
        <v>712</v>
      </c>
      <c r="K598" t="s">
        <v>806</v>
      </c>
      <c r="L598" t="s">
        <v>801</v>
      </c>
      <c r="M598" t="s">
        <v>1692</v>
      </c>
      <c r="N598" t="s">
        <v>6481</v>
      </c>
      <c r="O598" t="s">
        <v>6482</v>
      </c>
      <c r="P598" t="s">
        <v>19</v>
      </c>
      <c r="Q598" t="s">
        <v>126</v>
      </c>
      <c r="R598" t="s">
        <v>34</v>
      </c>
      <c r="S598" t="s">
        <v>1693</v>
      </c>
      <c r="T598" t="s">
        <v>6483</v>
      </c>
      <c r="U598" t="s">
        <v>6484</v>
      </c>
    </row>
    <row r="599" spans="1:22" x14ac:dyDescent="0.25">
      <c r="A599" t="s">
        <v>1056</v>
      </c>
      <c r="B599" t="s">
        <v>1057</v>
      </c>
      <c r="C599" t="s">
        <v>1012</v>
      </c>
      <c r="D599" t="s">
        <v>4463</v>
      </c>
      <c r="E599" t="s">
        <v>3143</v>
      </c>
      <c r="F599" t="s">
        <v>3070</v>
      </c>
      <c r="G599" t="s">
        <v>1579</v>
      </c>
      <c r="H599" t="s">
        <v>2101</v>
      </c>
      <c r="I599" t="s">
        <v>28</v>
      </c>
      <c r="J599" t="s">
        <v>718</v>
      </c>
      <c r="K599" t="s">
        <v>4464</v>
      </c>
      <c r="L599" t="s">
        <v>2502</v>
      </c>
      <c r="M599" t="s">
        <v>1692</v>
      </c>
      <c r="N599" t="s">
        <v>5122</v>
      </c>
      <c r="O599" t="s">
        <v>6485</v>
      </c>
      <c r="P599" t="s">
        <v>19</v>
      </c>
      <c r="Q599" t="s">
        <v>1364</v>
      </c>
      <c r="R599" t="s">
        <v>30</v>
      </c>
      <c r="S599" t="s">
        <v>1691</v>
      </c>
      <c r="T599" t="s">
        <v>3538</v>
      </c>
      <c r="U599" t="s">
        <v>1058</v>
      </c>
    </row>
    <row r="600" spans="1:22" x14ac:dyDescent="0.25">
      <c r="A600" t="s">
        <v>3034</v>
      </c>
      <c r="B600" t="s">
        <v>3035</v>
      </c>
      <c r="D600" t="s">
        <v>1572</v>
      </c>
      <c r="E600" t="s">
        <v>125</v>
      </c>
      <c r="F600" t="s">
        <v>200</v>
      </c>
      <c r="G600" t="s">
        <v>28</v>
      </c>
      <c r="H600" t="s">
        <v>1315</v>
      </c>
      <c r="I600" t="s">
        <v>17</v>
      </c>
      <c r="J600" t="s">
        <v>303</v>
      </c>
      <c r="K600" t="s">
        <v>1319</v>
      </c>
      <c r="L600" t="s">
        <v>801</v>
      </c>
      <c r="M600" t="s">
        <v>1694</v>
      </c>
      <c r="N600" t="s">
        <v>6486</v>
      </c>
      <c r="O600" t="s">
        <v>6487</v>
      </c>
      <c r="P600" t="s">
        <v>19</v>
      </c>
      <c r="Q600" t="s">
        <v>1061</v>
      </c>
      <c r="R600" t="s">
        <v>62</v>
      </c>
      <c r="S600" t="s">
        <v>1693</v>
      </c>
      <c r="T600" t="s">
        <v>5125</v>
      </c>
      <c r="U600" t="s">
        <v>3036</v>
      </c>
      <c r="V600" t="s">
        <v>1121</v>
      </c>
    </row>
    <row r="601" spans="1:22" x14ac:dyDescent="0.25">
      <c r="A601" t="s">
        <v>2120</v>
      </c>
      <c r="B601" t="s">
        <v>2121</v>
      </c>
      <c r="D601" t="s">
        <v>1098</v>
      </c>
      <c r="E601" t="s">
        <v>125</v>
      </c>
      <c r="F601" t="s">
        <v>200</v>
      </c>
      <c r="G601" t="s">
        <v>1368</v>
      </c>
      <c r="H601" t="s">
        <v>126</v>
      </c>
      <c r="I601" t="s">
        <v>1100</v>
      </c>
      <c r="J601" t="s">
        <v>3825</v>
      </c>
      <c r="K601" t="s">
        <v>804</v>
      </c>
      <c r="M601" t="s">
        <v>1692</v>
      </c>
      <c r="N601" t="s">
        <v>5124</v>
      </c>
      <c r="O601" t="s">
        <v>2655</v>
      </c>
      <c r="P601" t="s">
        <v>19</v>
      </c>
      <c r="Q601" t="s">
        <v>126</v>
      </c>
      <c r="R601" t="s">
        <v>34</v>
      </c>
      <c r="S601" t="s">
        <v>1695</v>
      </c>
      <c r="T601" t="s">
        <v>4462</v>
      </c>
      <c r="U601" t="s">
        <v>2123</v>
      </c>
    </row>
    <row r="602" spans="1:22" x14ac:dyDescent="0.25">
      <c r="A602" t="s">
        <v>2911</v>
      </c>
      <c r="B602" t="s">
        <v>2912</v>
      </c>
      <c r="C602" t="s">
        <v>2913</v>
      </c>
      <c r="D602" t="s">
        <v>257</v>
      </c>
      <c r="E602" t="s">
        <v>125</v>
      </c>
      <c r="F602" t="s">
        <v>243</v>
      </c>
      <c r="G602" t="s">
        <v>1579</v>
      </c>
      <c r="H602" t="s">
        <v>126</v>
      </c>
      <c r="I602" t="s">
        <v>28</v>
      </c>
      <c r="J602" t="s">
        <v>3783</v>
      </c>
      <c r="K602" t="s">
        <v>1083</v>
      </c>
      <c r="L602" t="s">
        <v>800</v>
      </c>
      <c r="M602" t="s">
        <v>1694</v>
      </c>
      <c r="N602" t="s">
        <v>5124</v>
      </c>
      <c r="O602" t="s">
        <v>6488</v>
      </c>
      <c r="P602" t="s">
        <v>19</v>
      </c>
      <c r="Q602" t="s">
        <v>1079</v>
      </c>
      <c r="R602" t="s">
        <v>71</v>
      </c>
      <c r="S602" t="s">
        <v>1693</v>
      </c>
      <c r="T602" t="s">
        <v>4658</v>
      </c>
      <c r="U602" t="s">
        <v>2914</v>
      </c>
    </row>
    <row r="603" spans="1:22" x14ac:dyDescent="0.25">
      <c r="A603" t="s">
        <v>1905</v>
      </c>
      <c r="B603" t="s">
        <v>1906</v>
      </c>
      <c r="D603" t="s">
        <v>1119</v>
      </c>
      <c r="E603" t="s">
        <v>125</v>
      </c>
      <c r="F603" t="s">
        <v>242</v>
      </c>
      <c r="G603" t="s">
        <v>577</v>
      </c>
      <c r="H603" t="s">
        <v>1315</v>
      </c>
      <c r="I603" t="s">
        <v>20</v>
      </c>
      <c r="J603" t="s">
        <v>3120</v>
      </c>
      <c r="K603" t="s">
        <v>1362</v>
      </c>
      <c r="L603" t="s">
        <v>803</v>
      </c>
      <c r="M603" t="s">
        <v>1692</v>
      </c>
      <c r="N603" t="s">
        <v>5126</v>
      </c>
      <c r="P603" t="s">
        <v>19</v>
      </c>
      <c r="Q603" t="s">
        <v>126</v>
      </c>
      <c r="R603" t="s">
        <v>18</v>
      </c>
      <c r="S603" t="s">
        <v>1695</v>
      </c>
      <c r="T603" t="s">
        <v>5132</v>
      </c>
      <c r="U603" t="s">
        <v>1907</v>
      </c>
    </row>
    <row r="604" spans="1:22" x14ac:dyDescent="0.25">
      <c r="A604" t="s">
        <v>2633</v>
      </c>
      <c r="B604" t="s">
        <v>2634</v>
      </c>
      <c r="C604" t="s">
        <v>3805</v>
      </c>
      <c r="D604" t="s">
        <v>210</v>
      </c>
      <c r="E604" t="s">
        <v>125</v>
      </c>
      <c r="F604" t="s">
        <v>200</v>
      </c>
      <c r="G604" t="s">
        <v>577</v>
      </c>
      <c r="H604" t="s">
        <v>1315</v>
      </c>
      <c r="I604" t="s">
        <v>1100</v>
      </c>
      <c r="J604" t="s">
        <v>40</v>
      </c>
      <c r="K604" t="s">
        <v>1127</v>
      </c>
      <c r="L604" t="s">
        <v>803</v>
      </c>
      <c r="M604" t="s">
        <v>1694</v>
      </c>
      <c r="N604" t="s">
        <v>4459</v>
      </c>
      <c r="O604" t="s">
        <v>6489</v>
      </c>
      <c r="P604" t="s">
        <v>1104</v>
      </c>
      <c r="Q604" t="s">
        <v>1334</v>
      </c>
      <c r="R604" t="s">
        <v>51</v>
      </c>
      <c r="S604" t="s">
        <v>1693</v>
      </c>
      <c r="T604" t="s">
        <v>6490</v>
      </c>
      <c r="U604" t="s">
        <v>2635</v>
      </c>
    </row>
    <row r="605" spans="1:22" x14ac:dyDescent="0.25">
      <c r="A605" t="s">
        <v>247</v>
      </c>
      <c r="B605" t="s">
        <v>248</v>
      </c>
      <c r="C605" t="s">
        <v>1012</v>
      </c>
      <c r="D605" t="s">
        <v>2097</v>
      </c>
      <c r="E605" t="s">
        <v>2344</v>
      </c>
      <c r="F605" t="s">
        <v>200</v>
      </c>
      <c r="G605" t="s">
        <v>1317</v>
      </c>
      <c r="H605" t="s">
        <v>2101</v>
      </c>
      <c r="I605" t="s">
        <v>1100</v>
      </c>
      <c r="J605" t="s">
        <v>711</v>
      </c>
      <c r="K605" t="s">
        <v>3406</v>
      </c>
      <c r="L605" t="s">
        <v>1060</v>
      </c>
      <c r="M605" t="s">
        <v>1692</v>
      </c>
      <c r="N605" t="s">
        <v>6491</v>
      </c>
      <c r="O605" t="s">
        <v>3468</v>
      </c>
      <c r="P605" t="s">
        <v>19</v>
      </c>
      <c r="Q605" t="s">
        <v>1364</v>
      </c>
      <c r="R605" t="s">
        <v>29</v>
      </c>
      <c r="S605" t="s">
        <v>1695</v>
      </c>
      <c r="T605" t="s">
        <v>4656</v>
      </c>
      <c r="U605" t="s">
        <v>249</v>
      </c>
    </row>
    <row r="606" spans="1:22" x14ac:dyDescent="0.25">
      <c r="A606" t="s">
        <v>1942</v>
      </c>
      <c r="B606" t="s">
        <v>1943</v>
      </c>
      <c r="C606" t="s">
        <v>1106</v>
      </c>
      <c r="D606" t="s">
        <v>333</v>
      </c>
      <c r="E606" t="s">
        <v>2015</v>
      </c>
      <c r="F606" t="s">
        <v>2118</v>
      </c>
      <c r="G606" t="s">
        <v>1579</v>
      </c>
      <c r="H606" t="s">
        <v>1316</v>
      </c>
      <c r="I606" t="s">
        <v>1100</v>
      </c>
      <c r="J606" t="s">
        <v>749</v>
      </c>
      <c r="K606" t="s">
        <v>1655</v>
      </c>
      <c r="L606" t="s">
        <v>1754</v>
      </c>
      <c r="M606" t="s">
        <v>1690</v>
      </c>
      <c r="N606" t="s">
        <v>6492</v>
      </c>
      <c r="O606" t="s">
        <v>6493</v>
      </c>
      <c r="P606" t="s">
        <v>19</v>
      </c>
      <c r="Q606" t="s">
        <v>1577</v>
      </c>
      <c r="R606" t="s">
        <v>37</v>
      </c>
      <c r="S606" t="s">
        <v>1691</v>
      </c>
      <c r="T606" t="s">
        <v>3409</v>
      </c>
      <c r="U606" t="s">
        <v>1944</v>
      </c>
    </row>
    <row r="607" spans="1:22" x14ac:dyDescent="0.25">
      <c r="A607" t="s">
        <v>2305</v>
      </c>
      <c r="B607" t="s">
        <v>2306</v>
      </c>
      <c r="C607" t="s">
        <v>1106</v>
      </c>
      <c r="D607" t="s">
        <v>188</v>
      </c>
      <c r="E607" t="s">
        <v>125</v>
      </c>
      <c r="F607" t="s">
        <v>200</v>
      </c>
      <c r="G607" t="s">
        <v>576</v>
      </c>
      <c r="H607" t="s">
        <v>1315</v>
      </c>
      <c r="I607" t="s">
        <v>20</v>
      </c>
      <c r="J607" t="s">
        <v>712</v>
      </c>
      <c r="K607" t="s">
        <v>1063</v>
      </c>
      <c r="L607" t="s">
        <v>803</v>
      </c>
      <c r="M607" t="s">
        <v>1692</v>
      </c>
      <c r="N607" t="s">
        <v>6492</v>
      </c>
      <c r="O607" t="s">
        <v>3144</v>
      </c>
      <c r="P607" t="s">
        <v>19</v>
      </c>
      <c r="Q607" t="s">
        <v>126</v>
      </c>
      <c r="R607" t="s">
        <v>51</v>
      </c>
      <c r="S607" t="s">
        <v>1695</v>
      </c>
      <c r="T607" t="s">
        <v>3836</v>
      </c>
      <c r="U607" t="s">
        <v>2307</v>
      </c>
    </row>
    <row r="608" spans="1:22" x14ac:dyDescent="0.25">
      <c r="A608" t="s">
        <v>3566</v>
      </c>
      <c r="B608" t="s">
        <v>3567</v>
      </c>
      <c r="C608" t="s">
        <v>4601</v>
      </c>
      <c r="D608" t="s">
        <v>590</v>
      </c>
      <c r="E608" t="s">
        <v>125</v>
      </c>
      <c r="F608" t="s">
        <v>200</v>
      </c>
      <c r="G608" t="s">
        <v>1368</v>
      </c>
      <c r="H608" t="s">
        <v>1315</v>
      </c>
      <c r="I608" t="s">
        <v>28</v>
      </c>
      <c r="J608" t="s">
        <v>715</v>
      </c>
      <c r="K608" t="s">
        <v>1083</v>
      </c>
      <c r="L608" t="s">
        <v>801</v>
      </c>
      <c r="M608" t="s">
        <v>1694</v>
      </c>
      <c r="N608" t="s">
        <v>6494</v>
      </c>
      <c r="O608" t="s">
        <v>6284</v>
      </c>
      <c r="P608" t="s">
        <v>19</v>
      </c>
      <c r="Q608" t="s">
        <v>1061</v>
      </c>
      <c r="R608" t="s">
        <v>71</v>
      </c>
      <c r="S608" t="s">
        <v>1693</v>
      </c>
      <c r="T608" t="s">
        <v>5134</v>
      </c>
      <c r="U608" t="s">
        <v>3568</v>
      </c>
    </row>
    <row r="609" spans="1:22" x14ac:dyDescent="0.25">
      <c r="A609" t="s">
        <v>502</v>
      </c>
      <c r="B609" t="s">
        <v>503</v>
      </c>
      <c r="D609" t="s">
        <v>1069</v>
      </c>
      <c r="E609" t="s">
        <v>2153</v>
      </c>
      <c r="F609" t="s">
        <v>200</v>
      </c>
      <c r="G609" t="s">
        <v>1579</v>
      </c>
      <c r="H609" t="s">
        <v>1316</v>
      </c>
      <c r="I609" t="s">
        <v>1100</v>
      </c>
      <c r="J609" t="s">
        <v>755</v>
      </c>
      <c r="K609" t="s">
        <v>1112</v>
      </c>
      <c r="L609" t="s">
        <v>2394</v>
      </c>
      <c r="M609" t="s">
        <v>1694</v>
      </c>
      <c r="N609" t="s">
        <v>6495</v>
      </c>
      <c r="O609" t="s">
        <v>6496</v>
      </c>
      <c r="P609" t="s">
        <v>25</v>
      </c>
      <c r="Q609" t="s">
        <v>1079</v>
      </c>
      <c r="R609" t="s">
        <v>18</v>
      </c>
      <c r="S609" t="s">
        <v>1693</v>
      </c>
      <c r="T609" t="s">
        <v>3834</v>
      </c>
      <c r="U609" t="s">
        <v>504</v>
      </c>
    </row>
    <row r="610" spans="1:22" x14ac:dyDescent="0.25">
      <c r="A610" t="s">
        <v>2212</v>
      </c>
      <c r="B610" t="s">
        <v>2213</v>
      </c>
      <c r="C610" t="s">
        <v>1070</v>
      </c>
      <c r="D610" t="s">
        <v>1328</v>
      </c>
      <c r="E610" t="s">
        <v>2015</v>
      </c>
      <c r="F610" t="s">
        <v>243</v>
      </c>
      <c r="G610" t="s">
        <v>1579</v>
      </c>
      <c r="H610" t="s">
        <v>1316</v>
      </c>
      <c r="I610" t="s">
        <v>20</v>
      </c>
      <c r="J610" t="s">
        <v>716</v>
      </c>
      <c r="K610" t="s">
        <v>1112</v>
      </c>
      <c r="L610" t="s">
        <v>800</v>
      </c>
      <c r="M610" t="s">
        <v>1694</v>
      </c>
      <c r="N610" t="s">
        <v>6495</v>
      </c>
      <c r="O610" t="s">
        <v>6497</v>
      </c>
      <c r="P610" t="s">
        <v>19</v>
      </c>
      <c r="Q610" t="s">
        <v>1608</v>
      </c>
      <c r="R610" t="s">
        <v>60</v>
      </c>
      <c r="S610" t="s">
        <v>1693</v>
      </c>
      <c r="T610" t="s">
        <v>1345</v>
      </c>
      <c r="U610" t="s">
        <v>2214</v>
      </c>
      <c r="V610" t="s">
        <v>1121</v>
      </c>
    </row>
    <row r="611" spans="1:22" x14ac:dyDescent="0.25">
      <c r="A611" t="s">
        <v>3570</v>
      </c>
      <c r="B611" t="s">
        <v>3571</v>
      </c>
      <c r="D611" t="s">
        <v>1098</v>
      </c>
      <c r="E611" t="s">
        <v>125</v>
      </c>
      <c r="F611" t="s">
        <v>242</v>
      </c>
      <c r="G611" t="s">
        <v>1579</v>
      </c>
      <c r="H611" t="s">
        <v>126</v>
      </c>
      <c r="I611" t="s">
        <v>17</v>
      </c>
      <c r="J611" t="s">
        <v>5200</v>
      </c>
      <c r="K611" t="s">
        <v>806</v>
      </c>
      <c r="L611" t="s">
        <v>803</v>
      </c>
      <c r="M611" t="s">
        <v>1690</v>
      </c>
      <c r="N611" t="s">
        <v>6495</v>
      </c>
      <c r="O611" t="s">
        <v>5287</v>
      </c>
      <c r="P611" t="s">
        <v>19</v>
      </c>
      <c r="Q611" t="s">
        <v>126</v>
      </c>
      <c r="R611" t="s">
        <v>60</v>
      </c>
      <c r="S611" t="s">
        <v>1695</v>
      </c>
      <c r="T611" t="s">
        <v>1382</v>
      </c>
      <c r="U611" t="s">
        <v>3572</v>
      </c>
    </row>
    <row r="612" spans="1:22" x14ac:dyDescent="0.25">
      <c r="A612" t="s">
        <v>343</v>
      </c>
      <c r="B612" t="s">
        <v>344</v>
      </c>
      <c r="C612" t="s">
        <v>1012</v>
      </c>
      <c r="D612" t="s">
        <v>4640</v>
      </c>
      <c r="E612" t="s">
        <v>1322</v>
      </c>
      <c r="F612" t="s">
        <v>2118</v>
      </c>
      <c r="G612" t="s">
        <v>1579</v>
      </c>
      <c r="H612" t="s">
        <v>2101</v>
      </c>
      <c r="I612" t="s">
        <v>128</v>
      </c>
      <c r="J612" t="s">
        <v>716</v>
      </c>
      <c r="K612" t="s">
        <v>1560</v>
      </c>
      <c r="L612" t="s">
        <v>1122</v>
      </c>
      <c r="M612" t="s">
        <v>1692</v>
      </c>
      <c r="N612" t="s">
        <v>5128</v>
      </c>
      <c r="O612" t="s">
        <v>6498</v>
      </c>
      <c r="Q612" t="s">
        <v>1364</v>
      </c>
      <c r="R612" t="s">
        <v>46</v>
      </c>
      <c r="S612" t="s">
        <v>1693</v>
      </c>
      <c r="T612" t="s">
        <v>2845</v>
      </c>
      <c r="U612" t="s">
        <v>345</v>
      </c>
    </row>
    <row r="613" spans="1:22" x14ac:dyDescent="0.25">
      <c r="A613" t="s">
        <v>906</v>
      </c>
      <c r="B613" t="s">
        <v>907</v>
      </c>
      <c r="C613" t="s">
        <v>1012</v>
      </c>
      <c r="D613" t="s">
        <v>4436</v>
      </c>
      <c r="E613" t="s">
        <v>1322</v>
      </c>
      <c r="F613" t="s">
        <v>2118</v>
      </c>
      <c r="G613" t="s">
        <v>1579</v>
      </c>
      <c r="H613" t="s">
        <v>1769</v>
      </c>
      <c r="I613" t="s">
        <v>20</v>
      </c>
      <c r="J613" t="s">
        <v>718</v>
      </c>
      <c r="K613" t="s">
        <v>2336</v>
      </c>
      <c r="M613" t="s">
        <v>1690</v>
      </c>
      <c r="N613" t="s">
        <v>6499</v>
      </c>
      <c r="O613" t="s">
        <v>2861</v>
      </c>
      <c r="P613" t="s">
        <v>19</v>
      </c>
      <c r="Q613" t="s">
        <v>1364</v>
      </c>
      <c r="R613" t="s">
        <v>29</v>
      </c>
      <c r="S613" t="s">
        <v>1691</v>
      </c>
      <c r="T613" t="s">
        <v>3823</v>
      </c>
      <c r="U613" t="s">
        <v>908</v>
      </c>
    </row>
    <row r="614" spans="1:22" x14ac:dyDescent="0.25">
      <c r="A614" t="s">
        <v>1566</v>
      </c>
      <c r="B614" t="s">
        <v>1567</v>
      </c>
      <c r="D614" t="s">
        <v>1119</v>
      </c>
      <c r="E614" t="s">
        <v>125</v>
      </c>
      <c r="F614" t="s">
        <v>242</v>
      </c>
      <c r="G614" t="s">
        <v>577</v>
      </c>
      <c r="H614" t="s">
        <v>126</v>
      </c>
      <c r="I614" t="s">
        <v>1100</v>
      </c>
      <c r="J614" t="s">
        <v>5305</v>
      </c>
      <c r="K614" t="s">
        <v>1375</v>
      </c>
      <c r="M614" t="s">
        <v>1692</v>
      </c>
      <c r="N614" t="s">
        <v>5129</v>
      </c>
      <c r="P614" t="s">
        <v>19</v>
      </c>
      <c r="Q614" t="s">
        <v>126</v>
      </c>
      <c r="R614" t="s">
        <v>24</v>
      </c>
      <c r="S614" t="s">
        <v>1695</v>
      </c>
      <c r="T614" t="s">
        <v>4457</v>
      </c>
      <c r="U614" t="s">
        <v>1568</v>
      </c>
    </row>
    <row r="615" spans="1:22" x14ac:dyDescent="0.25">
      <c r="A615" t="s">
        <v>2332</v>
      </c>
      <c r="B615" t="s">
        <v>2331</v>
      </c>
      <c r="C615" t="s">
        <v>33</v>
      </c>
      <c r="D615" t="s">
        <v>1098</v>
      </c>
      <c r="E615" t="s">
        <v>125</v>
      </c>
      <c r="F615" t="s">
        <v>200</v>
      </c>
      <c r="G615" t="s">
        <v>1317</v>
      </c>
      <c r="H615" t="s">
        <v>1315</v>
      </c>
      <c r="I615" t="s">
        <v>28</v>
      </c>
      <c r="J615" t="s">
        <v>713</v>
      </c>
      <c r="K615" t="s">
        <v>1127</v>
      </c>
      <c r="L615" t="s">
        <v>807</v>
      </c>
      <c r="M615" t="s">
        <v>1694</v>
      </c>
      <c r="N615" t="s">
        <v>6500</v>
      </c>
      <c r="O615" t="s">
        <v>6501</v>
      </c>
      <c r="Q615" t="s">
        <v>1059</v>
      </c>
      <c r="R615" t="s">
        <v>51</v>
      </c>
      <c r="S615" t="s">
        <v>1691</v>
      </c>
      <c r="T615" t="s">
        <v>6502</v>
      </c>
      <c r="U615" t="s">
        <v>2330</v>
      </c>
    </row>
    <row r="616" spans="1:22" x14ac:dyDescent="0.25">
      <c r="A616" t="s">
        <v>727</v>
      </c>
      <c r="B616" t="s">
        <v>728</v>
      </c>
      <c r="C616" t="s">
        <v>96</v>
      </c>
      <c r="D616" t="s">
        <v>1118</v>
      </c>
      <c r="E616" t="s">
        <v>125</v>
      </c>
      <c r="F616" t="s">
        <v>243</v>
      </c>
      <c r="G616" t="s">
        <v>577</v>
      </c>
      <c r="H616" t="s">
        <v>1315</v>
      </c>
      <c r="I616" t="s">
        <v>20</v>
      </c>
      <c r="J616" t="s">
        <v>3120</v>
      </c>
      <c r="K616" t="s">
        <v>1112</v>
      </c>
      <c r="M616" t="s">
        <v>1692</v>
      </c>
      <c r="N616" t="s">
        <v>6503</v>
      </c>
      <c r="O616" t="s">
        <v>2981</v>
      </c>
      <c r="P616" t="s">
        <v>19</v>
      </c>
      <c r="Q616" t="s">
        <v>126</v>
      </c>
      <c r="R616" t="s">
        <v>30</v>
      </c>
      <c r="S616" t="s">
        <v>1695</v>
      </c>
      <c r="T616" t="s">
        <v>2982</v>
      </c>
      <c r="U616" t="s">
        <v>729</v>
      </c>
    </row>
    <row r="617" spans="1:22" x14ac:dyDescent="0.25">
      <c r="A617" t="s">
        <v>3922</v>
      </c>
      <c r="B617" t="s">
        <v>3923</v>
      </c>
      <c r="C617" t="s">
        <v>4601</v>
      </c>
      <c r="D617" t="s">
        <v>2388</v>
      </c>
      <c r="E617" t="s">
        <v>125</v>
      </c>
      <c r="F617" t="s">
        <v>243</v>
      </c>
      <c r="G617" t="s">
        <v>3088</v>
      </c>
      <c r="H617" t="s">
        <v>126</v>
      </c>
      <c r="I617" t="s">
        <v>17</v>
      </c>
      <c r="J617" t="s">
        <v>717</v>
      </c>
      <c r="K617" t="s">
        <v>808</v>
      </c>
      <c r="M617" t="s">
        <v>1694</v>
      </c>
      <c r="N617" t="s">
        <v>5130</v>
      </c>
      <c r="P617" t="s">
        <v>19</v>
      </c>
      <c r="Q617" t="s">
        <v>1061</v>
      </c>
      <c r="R617" t="s">
        <v>18</v>
      </c>
      <c r="S617" t="s">
        <v>1695</v>
      </c>
      <c r="T617" t="s">
        <v>1954</v>
      </c>
      <c r="U617" t="s">
        <v>3924</v>
      </c>
    </row>
    <row r="618" spans="1:22" x14ac:dyDescent="0.25">
      <c r="A618" t="s">
        <v>2529</v>
      </c>
      <c r="B618" t="s">
        <v>2530</v>
      </c>
      <c r="C618" t="s">
        <v>4047</v>
      </c>
      <c r="D618" t="s">
        <v>1095</v>
      </c>
      <c r="E618" t="s">
        <v>125</v>
      </c>
      <c r="F618" t="s">
        <v>243</v>
      </c>
      <c r="G618" t="s">
        <v>1579</v>
      </c>
      <c r="H618" t="s">
        <v>1316</v>
      </c>
      <c r="I618" t="s">
        <v>17</v>
      </c>
      <c r="J618" t="s">
        <v>3192</v>
      </c>
      <c r="K618" t="s">
        <v>1127</v>
      </c>
      <c r="L618" t="s">
        <v>801</v>
      </c>
      <c r="M618" t="s">
        <v>1690</v>
      </c>
      <c r="N618" t="s">
        <v>5130</v>
      </c>
      <c r="O618" t="s">
        <v>6504</v>
      </c>
      <c r="P618" t="s">
        <v>19</v>
      </c>
      <c r="Q618" t="s">
        <v>1079</v>
      </c>
      <c r="R618" t="s">
        <v>24</v>
      </c>
      <c r="S618" t="s">
        <v>1691</v>
      </c>
      <c r="T618" t="s">
        <v>4665</v>
      </c>
      <c r="U618" t="s">
        <v>2531</v>
      </c>
    </row>
    <row r="619" spans="1:22" x14ac:dyDescent="0.25">
      <c r="A619" t="s">
        <v>3827</v>
      </c>
      <c r="B619" t="s">
        <v>3828</v>
      </c>
      <c r="D619" t="s">
        <v>1098</v>
      </c>
      <c r="E619" t="s">
        <v>125</v>
      </c>
      <c r="F619" t="s">
        <v>243</v>
      </c>
      <c r="G619" t="s">
        <v>577</v>
      </c>
      <c r="H619" t="s">
        <v>126</v>
      </c>
      <c r="I619" t="s">
        <v>1100</v>
      </c>
      <c r="J619" t="s">
        <v>4373</v>
      </c>
      <c r="K619" t="s">
        <v>808</v>
      </c>
      <c r="M619" t="s">
        <v>1692</v>
      </c>
      <c r="N619" t="s">
        <v>6505</v>
      </c>
      <c r="P619" t="s">
        <v>19</v>
      </c>
      <c r="Q619" t="s">
        <v>126</v>
      </c>
      <c r="R619" t="s">
        <v>29</v>
      </c>
      <c r="S619" t="s">
        <v>1695</v>
      </c>
      <c r="T619" t="s">
        <v>6506</v>
      </c>
      <c r="U619" t="s">
        <v>3829</v>
      </c>
    </row>
    <row r="620" spans="1:22" x14ac:dyDescent="0.25">
      <c r="A620" t="s">
        <v>2219</v>
      </c>
      <c r="B620" t="s">
        <v>2220</v>
      </c>
      <c r="C620" t="s">
        <v>1106</v>
      </c>
      <c r="D620" t="s">
        <v>2335</v>
      </c>
      <c r="E620" t="s">
        <v>125</v>
      </c>
      <c r="F620" t="s">
        <v>243</v>
      </c>
      <c r="G620" t="s">
        <v>1579</v>
      </c>
      <c r="H620" t="s">
        <v>1316</v>
      </c>
      <c r="I620" t="s">
        <v>28</v>
      </c>
      <c r="J620" t="s">
        <v>711</v>
      </c>
      <c r="K620" t="s">
        <v>1785</v>
      </c>
      <c r="L620" t="s">
        <v>1068</v>
      </c>
      <c r="M620" t="s">
        <v>1692</v>
      </c>
      <c r="N620" t="s">
        <v>6507</v>
      </c>
      <c r="O620" t="s">
        <v>6508</v>
      </c>
      <c r="P620" t="s">
        <v>19</v>
      </c>
      <c r="Q620" t="s">
        <v>1608</v>
      </c>
      <c r="R620" t="s">
        <v>30</v>
      </c>
      <c r="S620" t="s">
        <v>1693</v>
      </c>
      <c r="T620" t="s">
        <v>3833</v>
      </c>
      <c r="U620" t="s">
        <v>2221</v>
      </c>
    </row>
    <row r="621" spans="1:22" x14ac:dyDescent="0.25">
      <c r="A621" t="s">
        <v>442</v>
      </c>
      <c r="B621" t="s">
        <v>443</v>
      </c>
      <c r="D621" t="s">
        <v>2014</v>
      </c>
      <c r="E621" t="s">
        <v>1322</v>
      </c>
      <c r="F621" t="s">
        <v>2118</v>
      </c>
      <c r="G621" t="s">
        <v>1579</v>
      </c>
      <c r="H621" t="s">
        <v>1769</v>
      </c>
      <c r="I621" t="s">
        <v>1100</v>
      </c>
      <c r="J621" t="s">
        <v>750</v>
      </c>
      <c r="K621" t="s">
        <v>2100</v>
      </c>
      <c r="L621" t="s">
        <v>1072</v>
      </c>
      <c r="M621" t="s">
        <v>1694</v>
      </c>
      <c r="N621" t="s">
        <v>4643</v>
      </c>
      <c r="O621" t="s">
        <v>2666</v>
      </c>
      <c r="P621" t="s">
        <v>19</v>
      </c>
      <c r="Q621" t="s">
        <v>1364</v>
      </c>
      <c r="R621" t="s">
        <v>36</v>
      </c>
      <c r="S621" t="s">
        <v>1693</v>
      </c>
      <c r="T621" t="s">
        <v>2424</v>
      </c>
      <c r="U621" t="s">
        <v>444</v>
      </c>
    </row>
    <row r="622" spans="1:22" x14ac:dyDescent="0.25">
      <c r="A622" t="s">
        <v>3843</v>
      </c>
      <c r="B622" t="s">
        <v>3844</v>
      </c>
      <c r="C622" t="s">
        <v>33</v>
      </c>
      <c r="D622" t="s">
        <v>210</v>
      </c>
      <c r="E622" t="s">
        <v>125</v>
      </c>
      <c r="F622" t="s">
        <v>243</v>
      </c>
      <c r="G622" t="s">
        <v>1579</v>
      </c>
      <c r="H622" t="s">
        <v>126</v>
      </c>
      <c r="I622" t="s">
        <v>20</v>
      </c>
      <c r="J622" t="s">
        <v>6428</v>
      </c>
      <c r="K622" t="s">
        <v>1063</v>
      </c>
      <c r="L622" t="s">
        <v>803</v>
      </c>
      <c r="M622" t="s">
        <v>1694</v>
      </c>
      <c r="N622" t="s">
        <v>4460</v>
      </c>
      <c r="O622" t="s">
        <v>6509</v>
      </c>
      <c r="P622" t="s">
        <v>19</v>
      </c>
      <c r="Q622" t="s">
        <v>1061</v>
      </c>
      <c r="R622" t="s">
        <v>51</v>
      </c>
      <c r="S622" t="s">
        <v>1693</v>
      </c>
      <c r="T622" t="s">
        <v>3954</v>
      </c>
      <c r="U622" t="s">
        <v>3845</v>
      </c>
    </row>
    <row r="623" spans="1:22" x14ac:dyDescent="0.25">
      <c r="A623" t="s">
        <v>413</v>
      </c>
      <c r="B623" t="s">
        <v>414</v>
      </c>
      <c r="C623" t="s">
        <v>1106</v>
      </c>
      <c r="D623" t="s">
        <v>4673</v>
      </c>
      <c r="E623" t="s">
        <v>1322</v>
      </c>
      <c r="F623" t="s">
        <v>2118</v>
      </c>
      <c r="G623" t="s">
        <v>1579</v>
      </c>
      <c r="H623" t="s">
        <v>1363</v>
      </c>
      <c r="I623" t="s">
        <v>20</v>
      </c>
      <c r="J623" t="s">
        <v>710</v>
      </c>
      <c r="K623" t="s">
        <v>2099</v>
      </c>
      <c r="L623" t="s">
        <v>1320</v>
      </c>
      <c r="M623" t="s">
        <v>1690</v>
      </c>
      <c r="N623" t="s">
        <v>6510</v>
      </c>
      <c r="O623" t="s">
        <v>6511</v>
      </c>
      <c r="P623" t="s">
        <v>19</v>
      </c>
      <c r="Q623" t="s">
        <v>1608</v>
      </c>
      <c r="R623" t="s">
        <v>60</v>
      </c>
      <c r="S623" t="s">
        <v>1691</v>
      </c>
      <c r="T623" t="s">
        <v>3531</v>
      </c>
      <c r="U623" t="s">
        <v>415</v>
      </c>
    </row>
    <row r="624" spans="1:22" x14ac:dyDescent="0.25">
      <c r="A624" t="s">
        <v>3011</v>
      </c>
      <c r="B624" t="s">
        <v>3012</v>
      </c>
      <c r="C624" t="s">
        <v>2853</v>
      </c>
      <c r="D624" t="s">
        <v>210</v>
      </c>
      <c r="E624" t="s">
        <v>125</v>
      </c>
      <c r="F624" t="s">
        <v>243</v>
      </c>
      <c r="G624" t="s">
        <v>1579</v>
      </c>
      <c r="H624" t="s">
        <v>126</v>
      </c>
      <c r="I624" t="s">
        <v>28</v>
      </c>
      <c r="J624" t="s">
        <v>3175</v>
      </c>
      <c r="K624" t="s">
        <v>808</v>
      </c>
      <c r="M624" t="s">
        <v>1694</v>
      </c>
      <c r="N624" t="s">
        <v>6512</v>
      </c>
      <c r="P624" t="s">
        <v>19</v>
      </c>
      <c r="Q624" t="s">
        <v>126</v>
      </c>
      <c r="R624" t="s">
        <v>49</v>
      </c>
      <c r="S624" t="s">
        <v>1693</v>
      </c>
      <c r="T624" t="s">
        <v>3359</v>
      </c>
      <c r="U624" t="s">
        <v>3013</v>
      </c>
    </row>
    <row r="625" spans="1:22" x14ac:dyDescent="0.25">
      <c r="A625" t="s">
        <v>472</v>
      </c>
      <c r="B625" t="s">
        <v>473</v>
      </c>
      <c r="C625" t="s">
        <v>96</v>
      </c>
      <c r="D625" t="s">
        <v>4910</v>
      </c>
      <c r="E625" t="s">
        <v>2616</v>
      </c>
      <c r="F625" t="s">
        <v>2118</v>
      </c>
      <c r="G625" t="s">
        <v>1579</v>
      </c>
      <c r="H625" t="s">
        <v>1769</v>
      </c>
      <c r="I625" t="s">
        <v>17</v>
      </c>
      <c r="J625" t="s">
        <v>716</v>
      </c>
      <c r="K625" t="s">
        <v>2100</v>
      </c>
      <c r="L625" t="s">
        <v>1754</v>
      </c>
      <c r="M625" t="s">
        <v>1694</v>
      </c>
      <c r="N625" t="s">
        <v>6513</v>
      </c>
      <c r="O625" t="s">
        <v>6514</v>
      </c>
      <c r="P625" t="s">
        <v>19</v>
      </c>
      <c r="Q625" t="s">
        <v>1364</v>
      </c>
      <c r="R625" t="s">
        <v>37</v>
      </c>
      <c r="S625" t="s">
        <v>1693</v>
      </c>
      <c r="T625" t="s">
        <v>3831</v>
      </c>
      <c r="U625" t="s">
        <v>474</v>
      </c>
    </row>
    <row r="626" spans="1:22" x14ac:dyDescent="0.25">
      <c r="A626" t="s">
        <v>2164</v>
      </c>
      <c r="B626" t="s">
        <v>2164</v>
      </c>
      <c r="D626" t="s">
        <v>1111</v>
      </c>
      <c r="E626" t="s">
        <v>125</v>
      </c>
      <c r="F626" t="s">
        <v>242</v>
      </c>
      <c r="G626" t="s">
        <v>577</v>
      </c>
      <c r="H626" t="s">
        <v>126</v>
      </c>
      <c r="I626" t="s">
        <v>1100</v>
      </c>
      <c r="J626" t="s">
        <v>6515</v>
      </c>
      <c r="K626" t="s">
        <v>808</v>
      </c>
      <c r="L626" t="s">
        <v>801</v>
      </c>
      <c r="M626" t="s">
        <v>1692</v>
      </c>
      <c r="N626" t="s">
        <v>6513</v>
      </c>
      <c r="O626" t="s">
        <v>6516</v>
      </c>
      <c r="P626" t="s">
        <v>19</v>
      </c>
      <c r="Q626" t="s">
        <v>126</v>
      </c>
      <c r="R626" t="s">
        <v>46</v>
      </c>
      <c r="S626" t="s">
        <v>1695</v>
      </c>
      <c r="T626" t="s">
        <v>3784</v>
      </c>
      <c r="U626" t="s">
        <v>2165</v>
      </c>
    </row>
    <row r="627" spans="1:22" x14ac:dyDescent="0.25">
      <c r="A627" t="s">
        <v>2128</v>
      </c>
      <c r="B627" t="s">
        <v>2128</v>
      </c>
      <c r="D627" t="s">
        <v>1111</v>
      </c>
      <c r="E627" t="s">
        <v>125</v>
      </c>
      <c r="F627" t="s">
        <v>242</v>
      </c>
      <c r="G627" t="s">
        <v>578</v>
      </c>
      <c r="H627" t="s">
        <v>126</v>
      </c>
      <c r="I627" t="s">
        <v>1100</v>
      </c>
      <c r="J627" t="s">
        <v>6515</v>
      </c>
      <c r="K627" t="s">
        <v>808</v>
      </c>
      <c r="L627" t="s">
        <v>801</v>
      </c>
      <c r="M627" t="s">
        <v>1692</v>
      </c>
      <c r="N627" t="s">
        <v>5138</v>
      </c>
      <c r="O627" t="s">
        <v>6517</v>
      </c>
      <c r="P627" t="s">
        <v>19</v>
      </c>
      <c r="Q627" t="s">
        <v>126</v>
      </c>
      <c r="R627" t="s">
        <v>46</v>
      </c>
      <c r="S627" t="s">
        <v>1695</v>
      </c>
      <c r="T627" t="s">
        <v>3527</v>
      </c>
      <c r="U627" t="s">
        <v>2129</v>
      </c>
    </row>
    <row r="628" spans="1:22" x14ac:dyDescent="0.25">
      <c r="A628" t="s">
        <v>2296</v>
      </c>
      <c r="B628" t="s">
        <v>2297</v>
      </c>
      <c r="C628" t="s">
        <v>1106</v>
      </c>
      <c r="D628" t="s">
        <v>1371</v>
      </c>
      <c r="E628" t="s">
        <v>125</v>
      </c>
      <c r="F628" t="s">
        <v>200</v>
      </c>
      <c r="G628" t="s">
        <v>1579</v>
      </c>
      <c r="H628" t="s">
        <v>1315</v>
      </c>
      <c r="I628" t="s">
        <v>1100</v>
      </c>
      <c r="J628" t="s">
        <v>747</v>
      </c>
      <c r="K628" t="s">
        <v>1063</v>
      </c>
      <c r="L628" t="s">
        <v>1072</v>
      </c>
      <c r="M628" t="s">
        <v>1694</v>
      </c>
      <c r="N628" t="s">
        <v>5139</v>
      </c>
      <c r="O628" t="s">
        <v>6518</v>
      </c>
      <c r="Q628" t="s">
        <v>1577</v>
      </c>
      <c r="R628" t="s">
        <v>68</v>
      </c>
      <c r="S628" t="s">
        <v>1695</v>
      </c>
      <c r="T628" t="s">
        <v>3104</v>
      </c>
      <c r="U628" t="s">
        <v>2298</v>
      </c>
      <c r="V628" t="s">
        <v>1121</v>
      </c>
    </row>
    <row r="629" spans="1:22" x14ac:dyDescent="0.25">
      <c r="A629" t="s">
        <v>2379</v>
      </c>
      <c r="B629" t="s">
        <v>2380</v>
      </c>
      <c r="D629" t="s">
        <v>1098</v>
      </c>
      <c r="E629" t="s">
        <v>125</v>
      </c>
      <c r="F629" t="s">
        <v>200</v>
      </c>
      <c r="G629" t="s">
        <v>577</v>
      </c>
      <c r="H629" t="s">
        <v>1315</v>
      </c>
      <c r="I629" t="s">
        <v>1100</v>
      </c>
      <c r="J629" t="s">
        <v>5305</v>
      </c>
      <c r="K629" t="s">
        <v>806</v>
      </c>
      <c r="L629" t="s">
        <v>803</v>
      </c>
      <c r="M629" t="s">
        <v>1692</v>
      </c>
      <c r="N629" t="s">
        <v>5139</v>
      </c>
      <c r="O629" t="s">
        <v>6519</v>
      </c>
      <c r="P629" t="s">
        <v>19</v>
      </c>
      <c r="Q629" t="s">
        <v>1061</v>
      </c>
      <c r="R629" t="s">
        <v>51</v>
      </c>
      <c r="S629" t="s">
        <v>1695</v>
      </c>
      <c r="T629" t="s">
        <v>5140</v>
      </c>
      <c r="U629" t="s">
        <v>2381</v>
      </c>
    </row>
    <row r="630" spans="1:22" x14ac:dyDescent="0.25">
      <c r="A630" t="s">
        <v>2825</v>
      </c>
      <c r="B630" t="s">
        <v>2826</v>
      </c>
      <c r="C630" t="s">
        <v>1374</v>
      </c>
      <c r="D630" t="s">
        <v>1346</v>
      </c>
      <c r="E630" t="s">
        <v>1322</v>
      </c>
      <c r="F630" t="s">
        <v>200</v>
      </c>
      <c r="G630" t="s">
        <v>1579</v>
      </c>
      <c r="H630" t="s">
        <v>1316</v>
      </c>
      <c r="I630" t="s">
        <v>28</v>
      </c>
      <c r="J630" t="s">
        <v>712</v>
      </c>
      <c r="K630" t="s">
        <v>1319</v>
      </c>
      <c r="L630" t="s">
        <v>800</v>
      </c>
      <c r="M630" t="s">
        <v>1690</v>
      </c>
      <c r="N630" t="s">
        <v>5139</v>
      </c>
      <c r="O630" t="s">
        <v>5517</v>
      </c>
      <c r="P630" t="s">
        <v>25</v>
      </c>
      <c r="Q630" t="s">
        <v>1334</v>
      </c>
      <c r="R630" t="s">
        <v>67</v>
      </c>
      <c r="S630" t="s">
        <v>1691</v>
      </c>
      <c r="T630" t="s">
        <v>3559</v>
      </c>
      <c r="U630" t="s">
        <v>2827</v>
      </c>
    </row>
    <row r="631" spans="1:22" x14ac:dyDescent="0.25">
      <c r="A631" t="s">
        <v>313</v>
      </c>
      <c r="B631" t="s">
        <v>314</v>
      </c>
      <c r="C631" t="s">
        <v>1012</v>
      </c>
      <c r="D631" t="s">
        <v>6520</v>
      </c>
      <c r="E631" t="s">
        <v>2174</v>
      </c>
      <c r="F631" t="s">
        <v>3070</v>
      </c>
      <c r="G631" t="s">
        <v>1317</v>
      </c>
      <c r="H631" t="s">
        <v>1363</v>
      </c>
      <c r="I631" t="s">
        <v>20</v>
      </c>
      <c r="J631" t="s">
        <v>714</v>
      </c>
      <c r="K631" t="s">
        <v>1991</v>
      </c>
      <c r="L631" t="s">
        <v>1729</v>
      </c>
      <c r="M631" t="s">
        <v>1690</v>
      </c>
      <c r="N631" t="s">
        <v>6521</v>
      </c>
      <c r="O631" t="s">
        <v>6522</v>
      </c>
      <c r="P631" t="s">
        <v>19</v>
      </c>
      <c r="Q631" t="s">
        <v>1364</v>
      </c>
      <c r="R631" t="s">
        <v>30</v>
      </c>
      <c r="S631" t="s">
        <v>1695</v>
      </c>
      <c r="T631" t="s">
        <v>5127</v>
      </c>
      <c r="U631" t="s">
        <v>315</v>
      </c>
      <c r="V631" t="s">
        <v>2051</v>
      </c>
    </row>
    <row r="632" spans="1:22" x14ac:dyDescent="0.25">
      <c r="A632" t="s">
        <v>3237</v>
      </c>
      <c r="B632" t="s">
        <v>3238</v>
      </c>
      <c r="C632" t="s">
        <v>3239</v>
      </c>
      <c r="D632" t="s">
        <v>1089</v>
      </c>
      <c r="E632" t="s">
        <v>125</v>
      </c>
      <c r="F632" t="s">
        <v>200</v>
      </c>
      <c r="G632" t="s">
        <v>578</v>
      </c>
      <c r="H632" t="s">
        <v>1315</v>
      </c>
      <c r="I632" t="s">
        <v>1100</v>
      </c>
      <c r="J632" t="s">
        <v>710</v>
      </c>
      <c r="K632" t="s">
        <v>1064</v>
      </c>
      <c r="L632" t="s">
        <v>801</v>
      </c>
      <c r="M632" t="s">
        <v>1692</v>
      </c>
      <c r="N632" t="s">
        <v>4649</v>
      </c>
      <c r="O632" t="s">
        <v>986</v>
      </c>
      <c r="P632" t="s">
        <v>19</v>
      </c>
      <c r="Q632" t="s">
        <v>1061</v>
      </c>
      <c r="R632" t="s">
        <v>36</v>
      </c>
      <c r="S632" t="s">
        <v>1695</v>
      </c>
      <c r="T632" t="s">
        <v>6523</v>
      </c>
      <c r="U632" t="s">
        <v>3240</v>
      </c>
    </row>
    <row r="633" spans="1:22" x14ac:dyDescent="0.25">
      <c r="A633" t="s">
        <v>4659</v>
      </c>
      <c r="B633" t="s">
        <v>4660</v>
      </c>
      <c r="D633" t="s">
        <v>2974</v>
      </c>
      <c r="E633" t="s">
        <v>125</v>
      </c>
      <c r="F633" t="s">
        <v>200</v>
      </c>
      <c r="G633" t="s">
        <v>1579</v>
      </c>
      <c r="H633" t="s">
        <v>1316</v>
      </c>
      <c r="I633" t="s">
        <v>1100</v>
      </c>
      <c r="J633" t="s">
        <v>712</v>
      </c>
      <c r="K633" t="s">
        <v>1372</v>
      </c>
      <c r="L633" t="s">
        <v>802</v>
      </c>
      <c r="M633" t="s">
        <v>1690</v>
      </c>
      <c r="N633" t="s">
        <v>6524</v>
      </c>
      <c r="O633" t="s">
        <v>6525</v>
      </c>
      <c r="P633" t="s">
        <v>1104</v>
      </c>
      <c r="Q633" t="s">
        <v>1059</v>
      </c>
      <c r="R633" t="s">
        <v>30</v>
      </c>
      <c r="S633" t="s">
        <v>1691</v>
      </c>
      <c r="T633" t="s">
        <v>5150</v>
      </c>
      <c r="U633" t="s">
        <v>4661</v>
      </c>
    </row>
    <row r="634" spans="1:22" x14ac:dyDescent="0.25">
      <c r="A634" t="s">
        <v>3040</v>
      </c>
      <c r="B634" t="s">
        <v>3041</v>
      </c>
      <c r="D634" t="s">
        <v>1118</v>
      </c>
      <c r="E634" t="s">
        <v>125</v>
      </c>
      <c r="F634" t="s">
        <v>242</v>
      </c>
      <c r="G634" t="s">
        <v>1579</v>
      </c>
      <c r="H634" t="s">
        <v>1315</v>
      </c>
      <c r="I634" t="s">
        <v>20</v>
      </c>
      <c r="J634" t="s">
        <v>3899</v>
      </c>
      <c r="K634" t="s">
        <v>804</v>
      </c>
      <c r="L634" t="s">
        <v>803</v>
      </c>
      <c r="M634" t="s">
        <v>1692</v>
      </c>
      <c r="N634" t="s">
        <v>6524</v>
      </c>
      <c r="O634" t="s">
        <v>6526</v>
      </c>
      <c r="P634" t="s">
        <v>19</v>
      </c>
      <c r="Q634" t="s">
        <v>1061</v>
      </c>
      <c r="R634" t="s">
        <v>34</v>
      </c>
      <c r="S634" t="s">
        <v>1695</v>
      </c>
      <c r="T634" t="s">
        <v>5155</v>
      </c>
      <c r="U634" t="s">
        <v>3042</v>
      </c>
    </row>
    <row r="635" spans="1:22" x14ac:dyDescent="0.25">
      <c r="A635" t="s">
        <v>537</v>
      </c>
      <c r="B635" t="s">
        <v>538</v>
      </c>
      <c r="D635" t="s">
        <v>1097</v>
      </c>
      <c r="E635" t="s">
        <v>125</v>
      </c>
      <c r="F635" t="s">
        <v>200</v>
      </c>
      <c r="G635" t="s">
        <v>577</v>
      </c>
      <c r="H635" t="s">
        <v>1315</v>
      </c>
      <c r="I635" t="s">
        <v>1100</v>
      </c>
      <c r="J635" t="s">
        <v>717</v>
      </c>
      <c r="K635" t="s">
        <v>1064</v>
      </c>
      <c r="M635" t="s">
        <v>1692</v>
      </c>
      <c r="N635" t="s">
        <v>6527</v>
      </c>
      <c r="P635" t="s">
        <v>19</v>
      </c>
      <c r="Q635" t="s">
        <v>126</v>
      </c>
      <c r="R635" t="s">
        <v>18</v>
      </c>
      <c r="S635" t="s">
        <v>1695</v>
      </c>
      <c r="T635" t="s">
        <v>4458</v>
      </c>
      <c r="U635" t="s">
        <v>539</v>
      </c>
    </row>
    <row r="636" spans="1:22" x14ac:dyDescent="0.25">
      <c r="A636" t="s">
        <v>379</v>
      </c>
      <c r="B636" t="s">
        <v>380</v>
      </c>
      <c r="C636" t="s">
        <v>1106</v>
      </c>
      <c r="D636" t="s">
        <v>2599</v>
      </c>
      <c r="E636" t="s">
        <v>1322</v>
      </c>
      <c r="F636" t="s">
        <v>2118</v>
      </c>
      <c r="G636" t="s">
        <v>1579</v>
      </c>
      <c r="H636" t="s">
        <v>2101</v>
      </c>
      <c r="I636" t="s">
        <v>20</v>
      </c>
      <c r="J636" t="s">
        <v>715</v>
      </c>
      <c r="K636" t="s">
        <v>2100</v>
      </c>
      <c r="L636" t="s">
        <v>1610</v>
      </c>
      <c r="M636" t="s">
        <v>1694</v>
      </c>
      <c r="N636" t="s">
        <v>5142</v>
      </c>
      <c r="O636" t="s">
        <v>6528</v>
      </c>
      <c r="P636" t="s">
        <v>19</v>
      </c>
      <c r="Q636" t="s">
        <v>1364</v>
      </c>
      <c r="R636" t="s">
        <v>18</v>
      </c>
      <c r="S636" t="s">
        <v>1693</v>
      </c>
      <c r="T636" t="s">
        <v>3353</v>
      </c>
      <c r="U636" t="s">
        <v>381</v>
      </c>
    </row>
    <row r="637" spans="1:22" x14ac:dyDescent="0.25">
      <c r="A637" t="s">
        <v>1745</v>
      </c>
      <c r="B637" t="s">
        <v>1746</v>
      </c>
      <c r="C637" t="s">
        <v>1012</v>
      </c>
      <c r="D637" t="s">
        <v>2423</v>
      </c>
      <c r="E637" t="s">
        <v>1322</v>
      </c>
      <c r="F637" t="s">
        <v>200</v>
      </c>
      <c r="G637" t="s">
        <v>1579</v>
      </c>
      <c r="H637" t="s">
        <v>1316</v>
      </c>
      <c r="I637" t="s">
        <v>20</v>
      </c>
      <c r="J637" t="s">
        <v>719</v>
      </c>
      <c r="K637" t="s">
        <v>1785</v>
      </c>
      <c r="L637" t="s">
        <v>1343</v>
      </c>
      <c r="M637" t="s">
        <v>1692</v>
      </c>
      <c r="N637" t="s">
        <v>6529</v>
      </c>
      <c r="O637" t="s">
        <v>6530</v>
      </c>
      <c r="P637" t="s">
        <v>19</v>
      </c>
      <c r="Q637" t="s">
        <v>1608</v>
      </c>
      <c r="R637" t="s">
        <v>30</v>
      </c>
      <c r="S637" t="s">
        <v>1691</v>
      </c>
      <c r="T637" t="s">
        <v>5131</v>
      </c>
      <c r="U637" t="s">
        <v>1747</v>
      </c>
    </row>
    <row r="638" spans="1:22" x14ac:dyDescent="0.25">
      <c r="A638" t="s">
        <v>2459</v>
      </c>
      <c r="B638" t="s">
        <v>2656</v>
      </c>
      <c r="C638" t="s">
        <v>4601</v>
      </c>
      <c r="D638" t="s">
        <v>1096</v>
      </c>
      <c r="E638" t="s">
        <v>125</v>
      </c>
      <c r="F638" t="s">
        <v>243</v>
      </c>
      <c r="G638" t="s">
        <v>1368</v>
      </c>
      <c r="H638" t="s">
        <v>126</v>
      </c>
      <c r="I638" t="s">
        <v>1100</v>
      </c>
      <c r="J638" t="s">
        <v>749</v>
      </c>
      <c r="K638" t="s">
        <v>1127</v>
      </c>
      <c r="L638" t="s">
        <v>1068</v>
      </c>
      <c r="M638" t="s">
        <v>1694</v>
      </c>
      <c r="N638" t="s">
        <v>6531</v>
      </c>
      <c r="O638" t="s">
        <v>6532</v>
      </c>
      <c r="P638" t="s">
        <v>1104</v>
      </c>
      <c r="Q638" t="s">
        <v>126</v>
      </c>
      <c r="R638" t="s">
        <v>37</v>
      </c>
      <c r="S638" t="s">
        <v>1693</v>
      </c>
      <c r="T638" t="s">
        <v>4668</v>
      </c>
      <c r="U638" t="s">
        <v>2657</v>
      </c>
    </row>
    <row r="639" spans="1:22" x14ac:dyDescent="0.25">
      <c r="A639" t="s">
        <v>2989</v>
      </c>
      <c r="B639" t="s">
        <v>2990</v>
      </c>
      <c r="C639" t="s">
        <v>1012</v>
      </c>
      <c r="D639" t="s">
        <v>1696</v>
      </c>
      <c r="E639" t="s">
        <v>125</v>
      </c>
      <c r="F639" t="s">
        <v>200</v>
      </c>
      <c r="G639" t="s">
        <v>1579</v>
      </c>
      <c r="H639" t="s">
        <v>1315</v>
      </c>
      <c r="I639" t="s">
        <v>20</v>
      </c>
      <c r="J639" t="s">
        <v>712</v>
      </c>
      <c r="K639" t="s">
        <v>805</v>
      </c>
      <c r="L639" t="s">
        <v>802</v>
      </c>
      <c r="M639" t="s">
        <v>1692</v>
      </c>
      <c r="N639" t="s">
        <v>5143</v>
      </c>
      <c r="O639" t="s">
        <v>6533</v>
      </c>
      <c r="P639" t="s">
        <v>1104</v>
      </c>
      <c r="Q639" t="s">
        <v>1059</v>
      </c>
      <c r="R639" t="s">
        <v>18</v>
      </c>
      <c r="S639" t="s">
        <v>1693</v>
      </c>
      <c r="T639" t="s">
        <v>4672</v>
      </c>
      <c r="U639" t="s">
        <v>2991</v>
      </c>
    </row>
    <row r="640" spans="1:22" x14ac:dyDescent="0.25">
      <c r="A640" t="s">
        <v>4645</v>
      </c>
      <c r="B640" t="s">
        <v>4646</v>
      </c>
      <c r="C640" t="s">
        <v>1106</v>
      </c>
      <c r="D640" t="s">
        <v>1111</v>
      </c>
      <c r="E640" t="s">
        <v>125</v>
      </c>
      <c r="F640" t="s">
        <v>200</v>
      </c>
      <c r="G640" t="s">
        <v>2642</v>
      </c>
      <c r="H640" t="s">
        <v>1316</v>
      </c>
      <c r="I640" t="s">
        <v>17</v>
      </c>
      <c r="J640" t="s">
        <v>714</v>
      </c>
      <c r="K640" t="s">
        <v>1083</v>
      </c>
      <c r="L640" t="s">
        <v>800</v>
      </c>
      <c r="M640" t="s">
        <v>1692</v>
      </c>
      <c r="N640" t="s">
        <v>6534</v>
      </c>
      <c r="O640" t="s">
        <v>6535</v>
      </c>
      <c r="Q640" t="s">
        <v>1334</v>
      </c>
      <c r="R640" t="s">
        <v>51</v>
      </c>
      <c r="S640" t="s">
        <v>1695</v>
      </c>
      <c r="T640" t="s">
        <v>4647</v>
      </c>
      <c r="U640" t="s">
        <v>4648</v>
      </c>
    </row>
    <row r="641" spans="1:21" x14ac:dyDescent="0.25">
      <c r="A641" t="s">
        <v>1761</v>
      </c>
      <c r="B641" t="s">
        <v>1762</v>
      </c>
      <c r="C641" t="s">
        <v>4047</v>
      </c>
      <c r="D641" t="s">
        <v>2617</v>
      </c>
      <c r="E641" t="s">
        <v>1322</v>
      </c>
      <c r="F641" t="s">
        <v>2118</v>
      </c>
      <c r="G641" t="s">
        <v>1579</v>
      </c>
      <c r="H641" t="s">
        <v>1316</v>
      </c>
      <c r="I641" t="s">
        <v>1100</v>
      </c>
      <c r="J641" t="s">
        <v>711</v>
      </c>
      <c r="K641" t="s">
        <v>3906</v>
      </c>
      <c r="L641" t="s">
        <v>801</v>
      </c>
      <c r="M641" t="s">
        <v>1692</v>
      </c>
      <c r="N641" t="s">
        <v>6534</v>
      </c>
      <c r="P641" t="s">
        <v>19</v>
      </c>
      <c r="Q641" t="s">
        <v>1577</v>
      </c>
      <c r="R641" t="s">
        <v>21</v>
      </c>
      <c r="S641" t="s">
        <v>1695</v>
      </c>
      <c r="T641" t="s">
        <v>5133</v>
      </c>
      <c r="U641" t="s">
        <v>1763</v>
      </c>
    </row>
    <row r="642" spans="1:21" x14ac:dyDescent="0.25">
      <c r="A642" t="s">
        <v>288</v>
      </c>
      <c r="B642" t="s">
        <v>289</v>
      </c>
      <c r="C642" t="s">
        <v>96</v>
      </c>
      <c r="D642" t="s">
        <v>2047</v>
      </c>
      <c r="E642" t="s">
        <v>125</v>
      </c>
      <c r="F642" t="s">
        <v>2389</v>
      </c>
      <c r="G642" t="s">
        <v>1579</v>
      </c>
      <c r="H642" t="s">
        <v>1316</v>
      </c>
      <c r="I642" t="s">
        <v>128</v>
      </c>
      <c r="J642" t="s">
        <v>715</v>
      </c>
      <c r="K642" t="s">
        <v>1112</v>
      </c>
      <c r="L642" t="s">
        <v>801</v>
      </c>
      <c r="M642" t="s">
        <v>1694</v>
      </c>
      <c r="N642" t="s">
        <v>3537</v>
      </c>
      <c r="O642" t="s">
        <v>6536</v>
      </c>
      <c r="P642" t="s">
        <v>19</v>
      </c>
      <c r="Q642" t="s">
        <v>1364</v>
      </c>
      <c r="R642" t="s">
        <v>29</v>
      </c>
      <c r="S642" t="s">
        <v>1693</v>
      </c>
      <c r="T642" t="s">
        <v>3410</v>
      </c>
      <c r="U642" t="s">
        <v>290</v>
      </c>
    </row>
    <row r="643" spans="1:21" x14ac:dyDescent="0.25">
      <c r="A643" t="s">
        <v>1032</v>
      </c>
      <c r="B643" t="s">
        <v>1033</v>
      </c>
      <c r="C643" t="s">
        <v>1012</v>
      </c>
      <c r="D643" t="s">
        <v>2765</v>
      </c>
      <c r="E643" t="s">
        <v>2957</v>
      </c>
      <c r="F643" t="s">
        <v>2389</v>
      </c>
      <c r="G643" t="s">
        <v>1579</v>
      </c>
      <c r="H643" t="s">
        <v>1323</v>
      </c>
      <c r="I643" t="s">
        <v>20</v>
      </c>
      <c r="J643" t="s">
        <v>127</v>
      </c>
      <c r="K643" t="s">
        <v>1653</v>
      </c>
      <c r="L643" t="s">
        <v>1060</v>
      </c>
      <c r="M643" t="s">
        <v>1694</v>
      </c>
      <c r="N643" t="s">
        <v>6537</v>
      </c>
      <c r="O643" t="s">
        <v>6538</v>
      </c>
      <c r="P643" t="s">
        <v>19</v>
      </c>
      <c r="Q643" t="s">
        <v>1364</v>
      </c>
      <c r="R643" t="s">
        <v>51</v>
      </c>
      <c r="S643" t="s">
        <v>1693</v>
      </c>
      <c r="T643" t="s">
        <v>1380</v>
      </c>
      <c r="U643" t="s">
        <v>1034</v>
      </c>
    </row>
    <row r="644" spans="1:21" x14ac:dyDescent="0.25">
      <c r="A644" t="s">
        <v>1984</v>
      </c>
      <c r="B644" t="s">
        <v>1985</v>
      </c>
      <c r="C644" t="s">
        <v>1374</v>
      </c>
      <c r="D644" t="s">
        <v>2388</v>
      </c>
      <c r="E644" t="s">
        <v>125</v>
      </c>
      <c r="F644" t="s">
        <v>200</v>
      </c>
      <c r="G644" t="s">
        <v>576</v>
      </c>
      <c r="H644" t="s">
        <v>1315</v>
      </c>
      <c r="I644" t="s">
        <v>1100</v>
      </c>
      <c r="J644" t="s">
        <v>709</v>
      </c>
      <c r="K644" t="s">
        <v>1127</v>
      </c>
      <c r="L644" t="s">
        <v>802</v>
      </c>
      <c r="M644" t="s">
        <v>1692</v>
      </c>
      <c r="N644" t="s">
        <v>6539</v>
      </c>
      <c r="O644" t="s">
        <v>6540</v>
      </c>
      <c r="P644" t="s">
        <v>25</v>
      </c>
      <c r="Q644" t="s">
        <v>1059</v>
      </c>
      <c r="R644" t="s">
        <v>37</v>
      </c>
      <c r="S644" t="s">
        <v>1695</v>
      </c>
      <c r="T644" t="s">
        <v>5145</v>
      </c>
      <c r="U644" t="s">
        <v>1986</v>
      </c>
    </row>
    <row r="645" spans="1:21" x14ac:dyDescent="0.25">
      <c r="A645" t="s">
        <v>3786</v>
      </c>
      <c r="B645" t="s">
        <v>3787</v>
      </c>
      <c r="C645" t="s">
        <v>5158</v>
      </c>
      <c r="D645" t="s">
        <v>1119</v>
      </c>
      <c r="E645" t="s">
        <v>2015</v>
      </c>
      <c r="F645" t="s">
        <v>200</v>
      </c>
      <c r="G645" t="s">
        <v>1579</v>
      </c>
      <c r="H645" t="s">
        <v>1323</v>
      </c>
      <c r="I645" t="s">
        <v>28</v>
      </c>
      <c r="J645" t="s">
        <v>717</v>
      </c>
      <c r="K645" t="s">
        <v>1560</v>
      </c>
      <c r="L645" t="s">
        <v>802</v>
      </c>
      <c r="M645" t="s">
        <v>1690</v>
      </c>
      <c r="N645" t="s">
        <v>5146</v>
      </c>
      <c r="O645" t="s">
        <v>6541</v>
      </c>
      <c r="P645" t="s">
        <v>19</v>
      </c>
      <c r="Q645" t="s">
        <v>1079</v>
      </c>
      <c r="R645" t="s">
        <v>24</v>
      </c>
      <c r="S645" t="s">
        <v>1691</v>
      </c>
      <c r="T645" t="s">
        <v>4681</v>
      </c>
      <c r="U645" t="s">
        <v>3788</v>
      </c>
    </row>
    <row r="646" spans="1:21" x14ac:dyDescent="0.25">
      <c r="A646" t="s">
        <v>1590</v>
      </c>
      <c r="B646" t="s">
        <v>1591</v>
      </c>
      <c r="C646" t="s">
        <v>1012</v>
      </c>
      <c r="D646" t="s">
        <v>3047</v>
      </c>
      <c r="E646" t="s">
        <v>125</v>
      </c>
      <c r="F646" t="s">
        <v>200</v>
      </c>
      <c r="G646" t="s">
        <v>1579</v>
      </c>
      <c r="H646" t="s">
        <v>1315</v>
      </c>
      <c r="I646" t="s">
        <v>17</v>
      </c>
      <c r="J646" t="s">
        <v>127</v>
      </c>
      <c r="K646" t="s">
        <v>1083</v>
      </c>
      <c r="L646" t="s">
        <v>807</v>
      </c>
      <c r="M646" t="s">
        <v>1692</v>
      </c>
      <c r="N646" t="s">
        <v>5147</v>
      </c>
      <c r="O646" t="s">
        <v>5775</v>
      </c>
      <c r="P646" t="s">
        <v>19</v>
      </c>
      <c r="Q646" t="s">
        <v>1364</v>
      </c>
      <c r="R646" t="s">
        <v>51</v>
      </c>
      <c r="S646" t="s">
        <v>1693</v>
      </c>
      <c r="T646" t="s">
        <v>1341</v>
      </c>
      <c r="U646" t="s">
        <v>1592</v>
      </c>
    </row>
    <row r="647" spans="1:21" x14ac:dyDescent="0.25">
      <c r="A647" t="s">
        <v>763</v>
      </c>
      <c r="B647" t="s">
        <v>764</v>
      </c>
      <c r="C647" t="s">
        <v>1062</v>
      </c>
      <c r="D647" t="s">
        <v>2016</v>
      </c>
      <c r="E647" t="s">
        <v>2426</v>
      </c>
      <c r="F647" t="s">
        <v>200</v>
      </c>
      <c r="G647" t="s">
        <v>1579</v>
      </c>
      <c r="H647" t="s">
        <v>1316</v>
      </c>
      <c r="I647" t="s">
        <v>28</v>
      </c>
      <c r="J647" t="s">
        <v>710</v>
      </c>
      <c r="K647" t="s">
        <v>1329</v>
      </c>
      <c r="L647" t="s">
        <v>1068</v>
      </c>
      <c r="M647" t="s">
        <v>1694</v>
      </c>
      <c r="N647" t="s">
        <v>3411</v>
      </c>
      <c r="O647" t="s">
        <v>6542</v>
      </c>
      <c r="P647" t="s">
        <v>19</v>
      </c>
      <c r="Q647" t="s">
        <v>1364</v>
      </c>
      <c r="R647" t="s">
        <v>67</v>
      </c>
      <c r="S647" t="s">
        <v>1691</v>
      </c>
      <c r="T647" t="s">
        <v>3245</v>
      </c>
      <c r="U647" t="s">
        <v>765</v>
      </c>
    </row>
    <row r="648" spans="1:21" x14ac:dyDescent="0.25">
      <c r="A648" t="s">
        <v>4677</v>
      </c>
      <c r="B648" t="s">
        <v>4678</v>
      </c>
      <c r="C648" t="s">
        <v>3090</v>
      </c>
      <c r="D648" t="s">
        <v>1069</v>
      </c>
      <c r="E648" t="s">
        <v>125</v>
      </c>
      <c r="F648" t="s">
        <v>243</v>
      </c>
      <c r="G648" t="s">
        <v>1579</v>
      </c>
      <c r="H648" t="s">
        <v>1315</v>
      </c>
      <c r="I648" t="s">
        <v>20</v>
      </c>
      <c r="J648" t="s">
        <v>710</v>
      </c>
      <c r="K648" t="s">
        <v>1387</v>
      </c>
      <c r="L648" t="s">
        <v>807</v>
      </c>
      <c r="M648" t="s">
        <v>1694</v>
      </c>
      <c r="N648" t="s">
        <v>6543</v>
      </c>
      <c r="O648" t="s">
        <v>5443</v>
      </c>
      <c r="P648" t="s">
        <v>19</v>
      </c>
      <c r="Q648" t="s">
        <v>1079</v>
      </c>
      <c r="R648" t="s">
        <v>60</v>
      </c>
      <c r="S648" t="s">
        <v>1693</v>
      </c>
      <c r="T648" t="s">
        <v>1345</v>
      </c>
      <c r="U648" t="s">
        <v>4679</v>
      </c>
    </row>
    <row r="649" spans="1:21" x14ac:dyDescent="0.25">
      <c r="A649" t="s">
        <v>1666</v>
      </c>
      <c r="B649" t="s">
        <v>1667</v>
      </c>
      <c r="D649" t="s">
        <v>1134</v>
      </c>
      <c r="E649" t="s">
        <v>125</v>
      </c>
      <c r="F649" t="s">
        <v>2118</v>
      </c>
      <c r="G649" t="s">
        <v>1579</v>
      </c>
      <c r="H649" t="s">
        <v>1315</v>
      </c>
      <c r="I649" t="s">
        <v>17</v>
      </c>
      <c r="J649" t="s">
        <v>750</v>
      </c>
      <c r="K649" t="s">
        <v>1063</v>
      </c>
      <c r="L649" t="s">
        <v>802</v>
      </c>
      <c r="M649" t="s">
        <v>1690</v>
      </c>
      <c r="N649" t="s">
        <v>6544</v>
      </c>
      <c r="O649" t="s">
        <v>6245</v>
      </c>
      <c r="P649" t="s">
        <v>19</v>
      </c>
      <c r="Q649" t="s">
        <v>1577</v>
      </c>
      <c r="R649" t="s">
        <v>34</v>
      </c>
      <c r="S649" t="s">
        <v>1691</v>
      </c>
      <c r="T649" t="s">
        <v>5149</v>
      </c>
      <c r="U649" t="s">
        <v>1668</v>
      </c>
    </row>
    <row r="650" spans="1:21" x14ac:dyDescent="0.25">
      <c r="A650" t="s">
        <v>2698</v>
      </c>
      <c r="B650" t="s">
        <v>2699</v>
      </c>
      <c r="C650" t="s">
        <v>1012</v>
      </c>
      <c r="D650" t="s">
        <v>257</v>
      </c>
      <c r="E650" t="s">
        <v>125</v>
      </c>
      <c r="F650" t="s">
        <v>200</v>
      </c>
      <c r="G650" t="s">
        <v>1579</v>
      </c>
      <c r="H650" t="s">
        <v>1323</v>
      </c>
      <c r="I650" t="s">
        <v>20</v>
      </c>
      <c r="J650" t="s">
        <v>710</v>
      </c>
      <c r="K650" t="s">
        <v>806</v>
      </c>
      <c r="L650" t="s">
        <v>807</v>
      </c>
      <c r="M650" t="s">
        <v>1692</v>
      </c>
      <c r="N650" t="s">
        <v>6544</v>
      </c>
      <c r="O650" t="s">
        <v>6545</v>
      </c>
      <c r="P650" t="s">
        <v>19</v>
      </c>
      <c r="Q650" t="s">
        <v>1577</v>
      </c>
      <c r="R650" t="s">
        <v>36</v>
      </c>
      <c r="S650" t="s">
        <v>1693</v>
      </c>
      <c r="T650" t="s">
        <v>2988</v>
      </c>
      <c r="U650" t="s">
        <v>2700</v>
      </c>
    </row>
    <row r="651" spans="1:21" x14ac:dyDescent="0.25">
      <c r="A651" t="s">
        <v>1972</v>
      </c>
      <c r="B651" t="s">
        <v>1973</v>
      </c>
      <c r="C651" t="s">
        <v>1106</v>
      </c>
      <c r="D651" t="s">
        <v>2387</v>
      </c>
      <c r="E651" t="s">
        <v>1322</v>
      </c>
      <c r="F651" t="s">
        <v>200</v>
      </c>
      <c r="G651" t="s">
        <v>1579</v>
      </c>
      <c r="H651" t="s">
        <v>1316</v>
      </c>
      <c r="I651" t="s">
        <v>1100</v>
      </c>
      <c r="J651" t="s">
        <v>711</v>
      </c>
      <c r="K651" t="s">
        <v>1991</v>
      </c>
      <c r="L651" t="s">
        <v>802</v>
      </c>
      <c r="M651" t="s">
        <v>1694</v>
      </c>
      <c r="N651" t="s">
        <v>6546</v>
      </c>
      <c r="O651" t="s">
        <v>6547</v>
      </c>
      <c r="P651" t="s">
        <v>19</v>
      </c>
      <c r="Q651" t="s">
        <v>1608</v>
      </c>
      <c r="R651" t="s">
        <v>34</v>
      </c>
      <c r="S651" t="s">
        <v>1691</v>
      </c>
      <c r="T651" t="s">
        <v>5141</v>
      </c>
      <c r="U651" t="s">
        <v>1974</v>
      </c>
    </row>
    <row r="652" spans="1:21" x14ac:dyDescent="0.25">
      <c r="A652" t="s">
        <v>2919</v>
      </c>
      <c r="B652" t="s">
        <v>2920</v>
      </c>
      <c r="C652" t="s">
        <v>4601</v>
      </c>
      <c r="D652" t="s">
        <v>1371</v>
      </c>
      <c r="E652" t="s">
        <v>125</v>
      </c>
      <c r="F652" t="s">
        <v>200</v>
      </c>
      <c r="G652" t="s">
        <v>1579</v>
      </c>
      <c r="H652" t="s">
        <v>126</v>
      </c>
      <c r="I652" t="s">
        <v>20</v>
      </c>
      <c r="J652" t="s">
        <v>754</v>
      </c>
      <c r="K652" t="s">
        <v>1387</v>
      </c>
      <c r="L652" t="s">
        <v>807</v>
      </c>
      <c r="M652" t="s">
        <v>1690</v>
      </c>
      <c r="N652" t="s">
        <v>5148</v>
      </c>
      <c r="O652" t="s">
        <v>6548</v>
      </c>
      <c r="P652" t="s">
        <v>19</v>
      </c>
      <c r="Q652" t="s">
        <v>1334</v>
      </c>
      <c r="R652" t="s">
        <v>24</v>
      </c>
      <c r="S652" t="s">
        <v>1693</v>
      </c>
      <c r="T652" t="s">
        <v>4664</v>
      </c>
      <c r="U652" t="s">
        <v>2921</v>
      </c>
    </row>
    <row r="653" spans="1:21" x14ac:dyDescent="0.25">
      <c r="A653" t="s">
        <v>1050</v>
      </c>
      <c r="B653" t="s">
        <v>1051</v>
      </c>
      <c r="C653" t="s">
        <v>1012</v>
      </c>
      <c r="D653" t="s">
        <v>2016</v>
      </c>
      <c r="E653" t="s">
        <v>2344</v>
      </c>
      <c r="F653" t="s">
        <v>2118</v>
      </c>
      <c r="G653" t="s">
        <v>1579</v>
      </c>
      <c r="H653" t="s">
        <v>1323</v>
      </c>
      <c r="I653" t="s">
        <v>20</v>
      </c>
      <c r="J653" t="s">
        <v>717</v>
      </c>
      <c r="K653" t="s">
        <v>2249</v>
      </c>
      <c r="L653" t="s">
        <v>2198</v>
      </c>
      <c r="M653" t="s">
        <v>1694</v>
      </c>
      <c r="N653" t="s">
        <v>6549</v>
      </c>
      <c r="O653" t="s">
        <v>6550</v>
      </c>
      <c r="P653" t="s">
        <v>19</v>
      </c>
      <c r="Q653" t="s">
        <v>1364</v>
      </c>
      <c r="R653" t="s">
        <v>30</v>
      </c>
      <c r="S653" t="s">
        <v>1693</v>
      </c>
      <c r="T653" t="s">
        <v>4652</v>
      </c>
      <c r="U653" t="s">
        <v>1052</v>
      </c>
    </row>
    <row r="654" spans="1:21" x14ac:dyDescent="0.25">
      <c r="A654" t="s">
        <v>2802</v>
      </c>
      <c r="B654" t="s">
        <v>2803</v>
      </c>
      <c r="C654" t="s">
        <v>4047</v>
      </c>
      <c r="D654" t="s">
        <v>27</v>
      </c>
      <c r="E654" t="s">
        <v>125</v>
      </c>
      <c r="F654" t="s">
        <v>200</v>
      </c>
      <c r="G654" t="s">
        <v>1579</v>
      </c>
      <c r="H654" t="s">
        <v>1315</v>
      </c>
      <c r="I654" t="s">
        <v>1100</v>
      </c>
      <c r="J654" t="s">
        <v>746</v>
      </c>
      <c r="K654" t="s">
        <v>1372</v>
      </c>
      <c r="L654" t="s">
        <v>1318</v>
      </c>
      <c r="M654" t="s">
        <v>1694</v>
      </c>
      <c r="N654" t="s">
        <v>4653</v>
      </c>
      <c r="O654" t="s">
        <v>6551</v>
      </c>
      <c r="P654" t="s">
        <v>19</v>
      </c>
      <c r="Q654" t="s">
        <v>1079</v>
      </c>
      <c r="R654" t="s">
        <v>18</v>
      </c>
      <c r="S654" t="s">
        <v>1693</v>
      </c>
      <c r="T654" t="s">
        <v>5170</v>
      </c>
      <c r="U654" t="s">
        <v>2804</v>
      </c>
    </row>
    <row r="655" spans="1:21" x14ac:dyDescent="0.25">
      <c r="A655" t="s">
        <v>4344</v>
      </c>
      <c r="B655" t="s">
        <v>4345</v>
      </c>
      <c r="D655" t="s">
        <v>210</v>
      </c>
      <c r="E655" t="s">
        <v>125</v>
      </c>
      <c r="F655" t="s">
        <v>242</v>
      </c>
      <c r="G655" t="s">
        <v>1579</v>
      </c>
      <c r="H655" t="s">
        <v>126</v>
      </c>
      <c r="I655" t="s">
        <v>28</v>
      </c>
      <c r="J655" t="s">
        <v>3758</v>
      </c>
      <c r="K655" t="s">
        <v>808</v>
      </c>
      <c r="M655" t="s">
        <v>1694</v>
      </c>
      <c r="N655" t="s">
        <v>5151</v>
      </c>
      <c r="P655" t="s">
        <v>19</v>
      </c>
      <c r="Q655" t="s">
        <v>1061</v>
      </c>
      <c r="R655" t="s">
        <v>30</v>
      </c>
      <c r="S655" t="s">
        <v>1695</v>
      </c>
      <c r="T655" t="s">
        <v>1580</v>
      </c>
      <c r="U655" t="s">
        <v>4346</v>
      </c>
    </row>
    <row r="656" spans="1:21" x14ac:dyDescent="0.25">
      <c r="A656" t="s">
        <v>1267</v>
      </c>
      <c r="B656" t="s">
        <v>1268</v>
      </c>
      <c r="C656" t="s">
        <v>1012</v>
      </c>
      <c r="D656" t="s">
        <v>1194</v>
      </c>
      <c r="E656" t="s">
        <v>125</v>
      </c>
      <c r="F656" t="s">
        <v>200</v>
      </c>
      <c r="G656" t="s">
        <v>1579</v>
      </c>
      <c r="H656" t="s">
        <v>1315</v>
      </c>
      <c r="I656" t="s">
        <v>20</v>
      </c>
      <c r="J656" t="s">
        <v>713</v>
      </c>
      <c r="K656" t="s">
        <v>1329</v>
      </c>
      <c r="M656" t="s">
        <v>1690</v>
      </c>
      <c r="N656" t="s">
        <v>5151</v>
      </c>
      <c r="P656" t="s">
        <v>19</v>
      </c>
      <c r="Q656" t="s">
        <v>1364</v>
      </c>
      <c r="R656" t="s">
        <v>36</v>
      </c>
      <c r="S656" t="s">
        <v>1691</v>
      </c>
      <c r="T656" t="s">
        <v>2397</v>
      </c>
      <c r="U656" t="s">
        <v>1269</v>
      </c>
    </row>
    <row r="657" spans="1:21" x14ac:dyDescent="0.25">
      <c r="A657" t="s">
        <v>4088</v>
      </c>
      <c r="B657" t="s">
        <v>4089</v>
      </c>
      <c r="D657" t="s">
        <v>1097</v>
      </c>
      <c r="E657" t="s">
        <v>125</v>
      </c>
      <c r="F657" t="s">
        <v>243</v>
      </c>
      <c r="G657" t="s">
        <v>578</v>
      </c>
      <c r="H657" t="s">
        <v>126</v>
      </c>
      <c r="I657" t="s">
        <v>1100</v>
      </c>
      <c r="J657" t="s">
        <v>6552</v>
      </c>
      <c r="K657" t="s">
        <v>808</v>
      </c>
      <c r="M657" t="s">
        <v>1692</v>
      </c>
      <c r="N657" t="s">
        <v>4654</v>
      </c>
      <c r="P657" t="s">
        <v>19</v>
      </c>
      <c r="Q657" t="s">
        <v>126</v>
      </c>
      <c r="R657" t="s">
        <v>36</v>
      </c>
      <c r="S657" t="s">
        <v>1695</v>
      </c>
      <c r="T657" t="s">
        <v>4676</v>
      </c>
      <c r="U657" t="s">
        <v>4090</v>
      </c>
    </row>
    <row r="658" spans="1:21" x14ac:dyDescent="0.25">
      <c r="A658" t="s">
        <v>926</v>
      </c>
      <c r="B658" t="s">
        <v>927</v>
      </c>
      <c r="C658" t="s">
        <v>1012</v>
      </c>
      <c r="D658" t="s">
        <v>6553</v>
      </c>
      <c r="E658" t="s">
        <v>1322</v>
      </c>
      <c r="F658" t="s">
        <v>2389</v>
      </c>
      <c r="G658" t="s">
        <v>1579</v>
      </c>
      <c r="H658" t="s">
        <v>1323</v>
      </c>
      <c r="I658" t="s">
        <v>128</v>
      </c>
      <c r="J658" t="s">
        <v>715</v>
      </c>
      <c r="K658" t="s">
        <v>2438</v>
      </c>
      <c r="L658" t="s">
        <v>1072</v>
      </c>
      <c r="M658" t="s">
        <v>1694</v>
      </c>
      <c r="N658" t="s">
        <v>6554</v>
      </c>
      <c r="O658" t="s">
        <v>3900</v>
      </c>
      <c r="P658" t="s">
        <v>19</v>
      </c>
      <c r="Q658" t="s">
        <v>1364</v>
      </c>
      <c r="R658" t="s">
        <v>34</v>
      </c>
      <c r="S658" t="s">
        <v>1693</v>
      </c>
      <c r="T658" t="s">
        <v>6555</v>
      </c>
      <c r="U658" t="s">
        <v>928</v>
      </c>
    </row>
    <row r="659" spans="1:21" x14ac:dyDescent="0.25">
      <c r="A659" t="s">
        <v>3078</v>
      </c>
      <c r="B659" t="s">
        <v>3079</v>
      </c>
      <c r="D659" t="s">
        <v>210</v>
      </c>
      <c r="E659" t="s">
        <v>125</v>
      </c>
      <c r="F659" t="s">
        <v>200</v>
      </c>
      <c r="G659" t="s">
        <v>28</v>
      </c>
      <c r="H659" t="s">
        <v>1315</v>
      </c>
      <c r="I659" t="s">
        <v>1100</v>
      </c>
      <c r="J659" t="s">
        <v>710</v>
      </c>
      <c r="K659" t="s">
        <v>804</v>
      </c>
      <c r="M659" t="s">
        <v>1692</v>
      </c>
      <c r="N659" t="s">
        <v>5153</v>
      </c>
      <c r="O659" t="s">
        <v>5496</v>
      </c>
      <c r="P659" t="s">
        <v>19</v>
      </c>
      <c r="Q659" t="s">
        <v>126</v>
      </c>
      <c r="R659" t="s">
        <v>60</v>
      </c>
      <c r="S659" t="s">
        <v>1695</v>
      </c>
      <c r="T659" t="s">
        <v>6556</v>
      </c>
      <c r="U659" t="s">
        <v>3080</v>
      </c>
    </row>
    <row r="660" spans="1:21" x14ac:dyDescent="0.25">
      <c r="A660" t="s">
        <v>3008</v>
      </c>
      <c r="B660" t="s">
        <v>3009</v>
      </c>
      <c r="D660" t="s">
        <v>1339</v>
      </c>
      <c r="E660" t="s">
        <v>125</v>
      </c>
      <c r="F660" t="s">
        <v>243</v>
      </c>
      <c r="G660" t="s">
        <v>1579</v>
      </c>
      <c r="H660" t="s">
        <v>1315</v>
      </c>
      <c r="I660" t="s">
        <v>17</v>
      </c>
      <c r="J660" t="s">
        <v>717</v>
      </c>
      <c r="K660" t="s">
        <v>1064</v>
      </c>
      <c r="L660" t="s">
        <v>802</v>
      </c>
      <c r="M660" t="s">
        <v>1692</v>
      </c>
      <c r="N660" t="s">
        <v>5153</v>
      </c>
      <c r="O660" t="s">
        <v>6557</v>
      </c>
      <c r="P660" t="s">
        <v>25</v>
      </c>
      <c r="Q660" t="s">
        <v>1334</v>
      </c>
      <c r="R660" t="s">
        <v>24</v>
      </c>
      <c r="S660" t="s">
        <v>1691</v>
      </c>
      <c r="T660" t="s">
        <v>3424</v>
      </c>
      <c r="U660" t="s">
        <v>3010</v>
      </c>
    </row>
    <row r="661" spans="1:21" x14ac:dyDescent="0.25">
      <c r="A661" t="s">
        <v>570</v>
      </c>
      <c r="B661" t="s">
        <v>571</v>
      </c>
      <c r="C661" t="s">
        <v>1106</v>
      </c>
      <c r="D661" t="s">
        <v>2200</v>
      </c>
      <c r="E661" t="s">
        <v>2192</v>
      </c>
      <c r="F661" t="s">
        <v>2118</v>
      </c>
      <c r="G661" t="s">
        <v>1579</v>
      </c>
      <c r="H661" t="s">
        <v>2101</v>
      </c>
      <c r="I661" t="s">
        <v>1100</v>
      </c>
      <c r="J661" t="s">
        <v>747</v>
      </c>
      <c r="K661" t="s">
        <v>1785</v>
      </c>
      <c r="L661" t="s">
        <v>1324</v>
      </c>
      <c r="M661" t="s">
        <v>1692</v>
      </c>
      <c r="N661" t="s">
        <v>4657</v>
      </c>
      <c r="O661" t="s">
        <v>3144</v>
      </c>
      <c r="P661" t="s">
        <v>19</v>
      </c>
      <c r="Q661" t="s">
        <v>1364</v>
      </c>
      <c r="R661" t="s">
        <v>51</v>
      </c>
      <c r="S661" t="s">
        <v>1691</v>
      </c>
      <c r="T661" t="s">
        <v>3536</v>
      </c>
      <c r="U661" t="s">
        <v>572</v>
      </c>
    </row>
    <row r="662" spans="1:21" x14ac:dyDescent="0.25">
      <c r="A662" t="s">
        <v>361</v>
      </c>
      <c r="B662" t="s">
        <v>362</v>
      </c>
      <c r="C662" t="s">
        <v>1106</v>
      </c>
      <c r="D662" t="s">
        <v>3190</v>
      </c>
      <c r="E662" t="s">
        <v>2426</v>
      </c>
      <c r="F662" t="s">
        <v>2118</v>
      </c>
      <c r="G662" t="s">
        <v>1579</v>
      </c>
      <c r="H662" t="s">
        <v>1323</v>
      </c>
      <c r="I662" t="s">
        <v>128</v>
      </c>
      <c r="J662" t="s">
        <v>718</v>
      </c>
      <c r="K662" t="s">
        <v>1755</v>
      </c>
      <c r="L662" t="s">
        <v>1060</v>
      </c>
      <c r="M662" t="s">
        <v>1690</v>
      </c>
      <c r="N662" t="s">
        <v>4465</v>
      </c>
      <c r="O662" t="s">
        <v>6558</v>
      </c>
      <c r="P662" t="s">
        <v>19</v>
      </c>
      <c r="Q662" t="s">
        <v>1364</v>
      </c>
      <c r="R662" t="s">
        <v>46</v>
      </c>
      <c r="S662" t="s">
        <v>1691</v>
      </c>
      <c r="T662" t="s">
        <v>2983</v>
      </c>
      <c r="U662" t="s">
        <v>363</v>
      </c>
    </row>
    <row r="663" spans="1:21" x14ac:dyDescent="0.25">
      <c r="A663" t="s">
        <v>4084</v>
      </c>
      <c r="B663" t="s">
        <v>4085</v>
      </c>
      <c r="D663" t="s">
        <v>1119</v>
      </c>
      <c r="E663" t="s">
        <v>125</v>
      </c>
      <c r="F663" t="s">
        <v>200</v>
      </c>
      <c r="G663" t="s">
        <v>28</v>
      </c>
      <c r="H663" t="s">
        <v>126</v>
      </c>
      <c r="I663" t="s">
        <v>1100</v>
      </c>
      <c r="J663" t="s">
        <v>5200</v>
      </c>
      <c r="K663" t="s">
        <v>806</v>
      </c>
      <c r="L663" t="s">
        <v>801</v>
      </c>
      <c r="M663" t="s">
        <v>1692</v>
      </c>
      <c r="N663" t="s">
        <v>4465</v>
      </c>
      <c r="O663" t="s">
        <v>6559</v>
      </c>
      <c r="P663" t="s">
        <v>19</v>
      </c>
      <c r="Q663" t="s">
        <v>1079</v>
      </c>
      <c r="R663" t="s">
        <v>18</v>
      </c>
      <c r="S663" t="s">
        <v>1695</v>
      </c>
      <c r="T663" t="s">
        <v>3935</v>
      </c>
      <c r="U663" t="s">
        <v>4086</v>
      </c>
    </row>
    <row r="664" spans="1:21" x14ac:dyDescent="0.25">
      <c r="A664" t="s">
        <v>2688</v>
      </c>
      <c r="B664" t="s">
        <v>2688</v>
      </c>
      <c r="C664" t="s">
        <v>3805</v>
      </c>
      <c r="D664" t="s">
        <v>294</v>
      </c>
      <c r="E664" t="s">
        <v>125</v>
      </c>
      <c r="F664" t="s">
        <v>200</v>
      </c>
      <c r="G664" t="s">
        <v>1368</v>
      </c>
      <c r="H664" t="s">
        <v>1316</v>
      </c>
      <c r="I664" t="s">
        <v>17</v>
      </c>
      <c r="J664" t="s">
        <v>711</v>
      </c>
      <c r="K664" t="s">
        <v>1319</v>
      </c>
      <c r="L664" t="s">
        <v>802</v>
      </c>
      <c r="M664" t="s">
        <v>1692</v>
      </c>
      <c r="N664" t="s">
        <v>6560</v>
      </c>
      <c r="O664" t="s">
        <v>5110</v>
      </c>
      <c r="P664" t="s">
        <v>19</v>
      </c>
      <c r="Q664" t="s">
        <v>1577</v>
      </c>
      <c r="R664" t="s">
        <v>192</v>
      </c>
      <c r="S664" t="s">
        <v>1695</v>
      </c>
      <c r="T664" t="s">
        <v>1345</v>
      </c>
      <c r="U664" t="s">
        <v>2689</v>
      </c>
    </row>
    <row r="665" spans="1:21" x14ac:dyDescent="0.25">
      <c r="A665" t="s">
        <v>3177</v>
      </c>
      <c r="B665" t="s">
        <v>3178</v>
      </c>
      <c r="C665" t="s">
        <v>3090</v>
      </c>
      <c r="D665" t="s">
        <v>1105</v>
      </c>
      <c r="E665" t="s">
        <v>125</v>
      </c>
      <c r="F665" t="s">
        <v>243</v>
      </c>
      <c r="G665" t="s">
        <v>28</v>
      </c>
      <c r="H665" t="s">
        <v>1315</v>
      </c>
      <c r="I665" t="s">
        <v>20</v>
      </c>
      <c r="J665" t="s">
        <v>40</v>
      </c>
      <c r="K665" t="s">
        <v>1063</v>
      </c>
      <c r="L665" t="s">
        <v>801</v>
      </c>
      <c r="M665" t="s">
        <v>1694</v>
      </c>
      <c r="N665" t="s">
        <v>6561</v>
      </c>
      <c r="O665" t="s">
        <v>2932</v>
      </c>
      <c r="P665" t="s">
        <v>1104</v>
      </c>
      <c r="Q665" t="s">
        <v>1061</v>
      </c>
      <c r="R665" t="s">
        <v>34</v>
      </c>
      <c r="S665" t="s">
        <v>1693</v>
      </c>
      <c r="T665" t="s">
        <v>5161</v>
      </c>
      <c r="U665" t="s">
        <v>3179</v>
      </c>
    </row>
    <row r="666" spans="1:21" x14ac:dyDescent="0.25">
      <c r="A666" t="s">
        <v>2238</v>
      </c>
      <c r="B666" t="s">
        <v>2239</v>
      </c>
      <c r="C666" t="s">
        <v>96</v>
      </c>
      <c r="D666" t="s">
        <v>287</v>
      </c>
      <c r="E666" t="s">
        <v>125</v>
      </c>
      <c r="F666" t="s">
        <v>200</v>
      </c>
      <c r="G666" t="s">
        <v>1368</v>
      </c>
      <c r="H666" t="s">
        <v>1315</v>
      </c>
      <c r="I666" t="s">
        <v>1100</v>
      </c>
      <c r="J666" t="s">
        <v>712</v>
      </c>
      <c r="K666" t="s">
        <v>1064</v>
      </c>
      <c r="L666" t="s">
        <v>801</v>
      </c>
      <c r="M666" t="s">
        <v>1694</v>
      </c>
      <c r="N666" t="s">
        <v>5157</v>
      </c>
      <c r="O666" t="s">
        <v>6562</v>
      </c>
      <c r="P666" t="s">
        <v>19</v>
      </c>
      <c r="Q666" t="s">
        <v>126</v>
      </c>
      <c r="R666" t="s">
        <v>30</v>
      </c>
      <c r="S666" t="s">
        <v>1691</v>
      </c>
      <c r="T666" t="s">
        <v>1345</v>
      </c>
      <c r="U666" t="s">
        <v>2240</v>
      </c>
    </row>
    <row r="667" spans="1:21" x14ac:dyDescent="0.25">
      <c r="A667" t="s">
        <v>519</v>
      </c>
      <c r="B667" t="s">
        <v>520</v>
      </c>
      <c r="C667" t="s">
        <v>96</v>
      </c>
      <c r="D667" t="s">
        <v>4655</v>
      </c>
      <c r="E667" t="s">
        <v>2015</v>
      </c>
      <c r="F667" t="s">
        <v>2118</v>
      </c>
      <c r="G667" t="s">
        <v>1579</v>
      </c>
      <c r="H667" t="s">
        <v>1769</v>
      </c>
      <c r="I667" t="s">
        <v>28</v>
      </c>
      <c r="J667" t="s">
        <v>755</v>
      </c>
      <c r="K667" t="s">
        <v>1959</v>
      </c>
      <c r="L667" t="s">
        <v>5156</v>
      </c>
      <c r="M667" t="s">
        <v>1690</v>
      </c>
      <c r="N667" t="s">
        <v>6563</v>
      </c>
      <c r="O667" t="s">
        <v>6564</v>
      </c>
      <c r="P667" t="s">
        <v>19</v>
      </c>
      <c r="Q667" t="s">
        <v>1364</v>
      </c>
      <c r="R667" t="s">
        <v>18</v>
      </c>
      <c r="S667" t="s">
        <v>1691</v>
      </c>
      <c r="T667" t="s">
        <v>4474</v>
      </c>
      <c r="U667" t="s">
        <v>521</v>
      </c>
    </row>
    <row r="668" spans="1:21" x14ac:dyDescent="0.25">
      <c r="A668" t="s">
        <v>2035</v>
      </c>
      <c r="B668" t="s">
        <v>2036</v>
      </c>
      <c r="D668" t="s">
        <v>1111</v>
      </c>
      <c r="E668" t="s">
        <v>125</v>
      </c>
      <c r="F668" t="s">
        <v>200</v>
      </c>
      <c r="G668" t="s">
        <v>28</v>
      </c>
      <c r="H668" t="s">
        <v>1315</v>
      </c>
      <c r="I668" t="s">
        <v>1100</v>
      </c>
      <c r="J668" t="s">
        <v>709</v>
      </c>
      <c r="K668" t="s">
        <v>1083</v>
      </c>
      <c r="M668" t="s">
        <v>1692</v>
      </c>
      <c r="N668" t="s">
        <v>6563</v>
      </c>
      <c r="P668" t="s">
        <v>19</v>
      </c>
      <c r="Q668" t="s">
        <v>126</v>
      </c>
      <c r="R668" t="s">
        <v>36</v>
      </c>
      <c r="S668" t="s">
        <v>1695</v>
      </c>
      <c r="T668" t="s">
        <v>4091</v>
      </c>
      <c r="U668" t="s">
        <v>2037</v>
      </c>
    </row>
    <row r="669" spans="1:21" x14ac:dyDescent="0.25">
      <c r="A669" t="s">
        <v>2302</v>
      </c>
      <c r="B669" t="s">
        <v>2303</v>
      </c>
      <c r="D669" t="s">
        <v>1116</v>
      </c>
      <c r="E669" t="s">
        <v>125</v>
      </c>
      <c r="F669" t="s">
        <v>200</v>
      </c>
      <c r="G669" t="s">
        <v>577</v>
      </c>
      <c r="H669" t="s">
        <v>126</v>
      </c>
      <c r="I669" t="s">
        <v>1100</v>
      </c>
      <c r="J669" t="s">
        <v>3489</v>
      </c>
      <c r="K669" t="s">
        <v>808</v>
      </c>
      <c r="M669" t="s">
        <v>1692</v>
      </c>
      <c r="N669" t="s">
        <v>6565</v>
      </c>
      <c r="P669" t="s">
        <v>19</v>
      </c>
      <c r="Q669" t="s">
        <v>126</v>
      </c>
      <c r="R669" t="s">
        <v>24</v>
      </c>
      <c r="S669" t="s">
        <v>1695</v>
      </c>
      <c r="T669" t="s">
        <v>6566</v>
      </c>
      <c r="U669" t="s">
        <v>2304</v>
      </c>
    </row>
    <row r="670" spans="1:21" x14ac:dyDescent="0.25">
      <c r="A670" t="s">
        <v>168</v>
      </c>
      <c r="B670" t="s">
        <v>169</v>
      </c>
      <c r="C670" t="s">
        <v>1012</v>
      </c>
      <c r="D670" t="s">
        <v>3779</v>
      </c>
      <c r="E670" t="s">
        <v>2072</v>
      </c>
      <c r="F670" t="s">
        <v>2118</v>
      </c>
      <c r="G670" t="s">
        <v>1579</v>
      </c>
      <c r="H670" t="s">
        <v>1363</v>
      </c>
      <c r="I670" t="s">
        <v>28</v>
      </c>
      <c r="J670" t="s">
        <v>713</v>
      </c>
      <c r="K670" t="s">
        <v>1727</v>
      </c>
      <c r="L670" t="s">
        <v>3929</v>
      </c>
      <c r="M670" t="s">
        <v>1690</v>
      </c>
      <c r="N670" t="s">
        <v>6567</v>
      </c>
      <c r="O670" t="s">
        <v>6568</v>
      </c>
      <c r="P670" t="s">
        <v>19</v>
      </c>
      <c r="Q670" t="s">
        <v>1364</v>
      </c>
      <c r="R670" t="s">
        <v>18</v>
      </c>
      <c r="S670" t="s">
        <v>1691</v>
      </c>
      <c r="T670" t="s">
        <v>4650</v>
      </c>
      <c r="U670" t="s">
        <v>170</v>
      </c>
    </row>
    <row r="671" spans="1:21" x14ac:dyDescent="0.25">
      <c r="A671" t="s">
        <v>3939</v>
      </c>
      <c r="B671" t="s">
        <v>3940</v>
      </c>
      <c r="D671" t="s">
        <v>294</v>
      </c>
      <c r="E671" t="s">
        <v>125</v>
      </c>
      <c r="F671" t="s">
        <v>243</v>
      </c>
      <c r="G671" t="s">
        <v>1579</v>
      </c>
      <c r="H671" t="s">
        <v>1315</v>
      </c>
      <c r="I671" t="s">
        <v>20</v>
      </c>
      <c r="J671" t="s">
        <v>5893</v>
      </c>
      <c r="K671" t="s">
        <v>806</v>
      </c>
      <c r="L671" t="s">
        <v>803</v>
      </c>
      <c r="M671" t="s">
        <v>1694</v>
      </c>
      <c r="N671" t="s">
        <v>6569</v>
      </c>
      <c r="O671" t="s">
        <v>6570</v>
      </c>
      <c r="P671" t="s">
        <v>19</v>
      </c>
      <c r="Q671" t="s">
        <v>1061</v>
      </c>
      <c r="R671" t="s">
        <v>71</v>
      </c>
      <c r="S671" t="s">
        <v>1693</v>
      </c>
      <c r="T671" t="s">
        <v>1345</v>
      </c>
      <c r="U671" t="s">
        <v>3941</v>
      </c>
    </row>
    <row r="672" spans="1:21" x14ac:dyDescent="0.25">
      <c r="A672" t="s">
        <v>2419</v>
      </c>
      <c r="B672" t="s">
        <v>2420</v>
      </c>
      <c r="D672" t="s">
        <v>210</v>
      </c>
      <c r="E672" t="s">
        <v>125</v>
      </c>
      <c r="F672" t="s">
        <v>243</v>
      </c>
      <c r="G672" t="s">
        <v>1368</v>
      </c>
      <c r="H672" t="s">
        <v>1315</v>
      </c>
      <c r="I672" t="s">
        <v>128</v>
      </c>
      <c r="J672" t="s">
        <v>755</v>
      </c>
      <c r="K672" t="s">
        <v>1064</v>
      </c>
      <c r="L672" t="s">
        <v>801</v>
      </c>
      <c r="M672" t="s">
        <v>1690</v>
      </c>
      <c r="N672" t="s">
        <v>6571</v>
      </c>
      <c r="O672" t="s">
        <v>5780</v>
      </c>
      <c r="P672" t="s">
        <v>19</v>
      </c>
      <c r="Q672" t="s">
        <v>126</v>
      </c>
      <c r="R672" t="s">
        <v>120</v>
      </c>
      <c r="S672" t="s">
        <v>1691</v>
      </c>
      <c r="T672" t="s">
        <v>5167</v>
      </c>
      <c r="U672" t="s">
        <v>2421</v>
      </c>
    </row>
    <row r="673" spans="1:21" x14ac:dyDescent="0.25">
      <c r="A673" t="s">
        <v>3156</v>
      </c>
      <c r="B673" t="s">
        <v>3157</v>
      </c>
      <c r="C673" t="s">
        <v>4601</v>
      </c>
      <c r="D673" t="s">
        <v>276</v>
      </c>
      <c r="E673" t="s">
        <v>125</v>
      </c>
      <c r="F673" t="s">
        <v>200</v>
      </c>
      <c r="G673" t="s">
        <v>1579</v>
      </c>
      <c r="H673" t="s">
        <v>1315</v>
      </c>
      <c r="I673" t="s">
        <v>17</v>
      </c>
      <c r="J673" t="s">
        <v>755</v>
      </c>
      <c r="K673" t="s">
        <v>1112</v>
      </c>
      <c r="L673" t="s">
        <v>807</v>
      </c>
      <c r="M673" t="s">
        <v>1694</v>
      </c>
      <c r="N673" t="s">
        <v>6571</v>
      </c>
      <c r="O673" t="s">
        <v>6572</v>
      </c>
      <c r="P673" t="s">
        <v>19</v>
      </c>
      <c r="Q673" t="s">
        <v>1061</v>
      </c>
      <c r="R673" t="s">
        <v>60</v>
      </c>
      <c r="S673" t="s">
        <v>1693</v>
      </c>
      <c r="T673" t="s">
        <v>4339</v>
      </c>
      <c r="U673" t="s">
        <v>3158</v>
      </c>
    </row>
    <row r="674" spans="1:21" x14ac:dyDescent="0.25">
      <c r="A674" t="s">
        <v>3005</v>
      </c>
      <c r="B674" t="s">
        <v>3006</v>
      </c>
      <c r="D674" t="s">
        <v>27</v>
      </c>
      <c r="E674" t="s">
        <v>125</v>
      </c>
      <c r="F674" t="s">
        <v>200</v>
      </c>
      <c r="G674" t="s">
        <v>1579</v>
      </c>
      <c r="H674" t="s">
        <v>1315</v>
      </c>
      <c r="I674" t="s">
        <v>20</v>
      </c>
      <c r="J674" t="s">
        <v>2445</v>
      </c>
      <c r="K674" t="s">
        <v>1652</v>
      </c>
      <c r="L674" t="s">
        <v>1072</v>
      </c>
      <c r="M674" t="s">
        <v>1690</v>
      </c>
      <c r="N674" t="s">
        <v>4662</v>
      </c>
      <c r="O674" t="s">
        <v>4537</v>
      </c>
      <c r="P674" t="s">
        <v>19</v>
      </c>
      <c r="Q674" t="s">
        <v>1059</v>
      </c>
      <c r="R674" t="s">
        <v>192</v>
      </c>
      <c r="S674" t="s">
        <v>1691</v>
      </c>
      <c r="T674" t="s">
        <v>6573</v>
      </c>
      <c r="U674" t="s">
        <v>3007</v>
      </c>
    </row>
    <row r="675" spans="1:21" x14ac:dyDescent="0.25">
      <c r="A675" t="s">
        <v>3162</v>
      </c>
      <c r="B675" t="s">
        <v>3163</v>
      </c>
      <c r="C675" t="s">
        <v>1106</v>
      </c>
      <c r="D675" t="s">
        <v>294</v>
      </c>
      <c r="E675" t="s">
        <v>125</v>
      </c>
      <c r="F675" t="s">
        <v>243</v>
      </c>
      <c r="G675" t="s">
        <v>1579</v>
      </c>
      <c r="H675" t="s">
        <v>1315</v>
      </c>
      <c r="I675" t="s">
        <v>1100</v>
      </c>
      <c r="J675" t="s">
        <v>712</v>
      </c>
      <c r="K675" t="s">
        <v>1321</v>
      </c>
      <c r="L675" t="s">
        <v>803</v>
      </c>
      <c r="M675" t="s">
        <v>1692</v>
      </c>
      <c r="N675" t="s">
        <v>6574</v>
      </c>
      <c r="O675" t="s">
        <v>6575</v>
      </c>
      <c r="P675" t="s">
        <v>19</v>
      </c>
      <c r="Q675" t="s">
        <v>1061</v>
      </c>
      <c r="R675" t="s">
        <v>29</v>
      </c>
      <c r="S675" t="s">
        <v>1695</v>
      </c>
      <c r="T675" t="s">
        <v>1377</v>
      </c>
      <c r="U675" t="s">
        <v>3164</v>
      </c>
    </row>
    <row r="676" spans="1:21" x14ac:dyDescent="0.25">
      <c r="A676" t="s">
        <v>1663</v>
      </c>
      <c r="B676" t="s">
        <v>1664</v>
      </c>
      <c r="C676" t="s">
        <v>96</v>
      </c>
      <c r="D676" t="s">
        <v>2270</v>
      </c>
      <c r="E676" t="s">
        <v>125</v>
      </c>
      <c r="F676" t="s">
        <v>2118</v>
      </c>
      <c r="G676" t="s">
        <v>1579</v>
      </c>
      <c r="H676" t="s">
        <v>1316</v>
      </c>
      <c r="I676" t="s">
        <v>28</v>
      </c>
      <c r="J676" t="s">
        <v>409</v>
      </c>
      <c r="K676" t="s">
        <v>1755</v>
      </c>
      <c r="L676" t="s">
        <v>1343</v>
      </c>
      <c r="M676" t="s">
        <v>1690</v>
      </c>
      <c r="N676" t="s">
        <v>5159</v>
      </c>
      <c r="O676" t="s">
        <v>6576</v>
      </c>
      <c r="P676" t="s">
        <v>19</v>
      </c>
      <c r="Q676" t="s">
        <v>1364</v>
      </c>
      <c r="R676" t="s">
        <v>18</v>
      </c>
      <c r="S676" t="s">
        <v>1691</v>
      </c>
      <c r="T676" t="s">
        <v>3247</v>
      </c>
      <c r="U676" t="s">
        <v>1665</v>
      </c>
    </row>
    <row r="677" spans="1:21" x14ac:dyDescent="0.25">
      <c r="A677" t="s">
        <v>2416</v>
      </c>
      <c r="B677" t="s">
        <v>2417</v>
      </c>
      <c r="C677" t="s">
        <v>4047</v>
      </c>
      <c r="D677" t="s">
        <v>2047</v>
      </c>
      <c r="E677" t="s">
        <v>125</v>
      </c>
      <c r="F677" t="s">
        <v>200</v>
      </c>
      <c r="G677" t="s">
        <v>1579</v>
      </c>
      <c r="H677" t="s">
        <v>1316</v>
      </c>
      <c r="I677" t="s">
        <v>28</v>
      </c>
      <c r="J677" t="s">
        <v>747</v>
      </c>
      <c r="K677" t="s">
        <v>1609</v>
      </c>
      <c r="L677" t="s">
        <v>1068</v>
      </c>
      <c r="M677" t="s">
        <v>1690</v>
      </c>
      <c r="N677" t="s">
        <v>6577</v>
      </c>
      <c r="O677" t="s">
        <v>6578</v>
      </c>
      <c r="Q677" t="s">
        <v>1577</v>
      </c>
      <c r="R677" t="s">
        <v>21</v>
      </c>
      <c r="S677" t="s">
        <v>1691</v>
      </c>
      <c r="T677" t="s">
        <v>5163</v>
      </c>
      <c r="U677" t="s">
        <v>2418</v>
      </c>
    </row>
    <row r="678" spans="1:21" x14ac:dyDescent="0.25">
      <c r="A678" t="s">
        <v>951</v>
      </c>
      <c r="B678" t="s">
        <v>952</v>
      </c>
      <c r="D678" t="s">
        <v>1096</v>
      </c>
      <c r="E678" t="s">
        <v>125</v>
      </c>
      <c r="F678" t="s">
        <v>243</v>
      </c>
      <c r="G678" t="s">
        <v>1368</v>
      </c>
      <c r="H678" t="s">
        <v>126</v>
      </c>
      <c r="I678" t="s">
        <v>28</v>
      </c>
      <c r="J678" t="s">
        <v>717</v>
      </c>
      <c r="K678" t="s">
        <v>1362</v>
      </c>
      <c r="L678" t="s">
        <v>803</v>
      </c>
      <c r="M678" t="s">
        <v>1692</v>
      </c>
      <c r="N678" t="s">
        <v>5160</v>
      </c>
      <c r="O678" t="s">
        <v>1008</v>
      </c>
      <c r="P678" t="s">
        <v>19</v>
      </c>
      <c r="Q678" t="s">
        <v>126</v>
      </c>
      <c r="R678" t="s">
        <v>60</v>
      </c>
      <c r="S678" t="s">
        <v>1695</v>
      </c>
      <c r="T678" t="s">
        <v>5177</v>
      </c>
      <c r="U678" t="s">
        <v>953</v>
      </c>
    </row>
    <row r="679" spans="1:21" x14ac:dyDescent="0.25">
      <c r="A679" t="s">
        <v>5180</v>
      </c>
      <c r="B679" t="s">
        <v>5181</v>
      </c>
      <c r="D679" t="s">
        <v>1099</v>
      </c>
      <c r="E679" t="s">
        <v>125</v>
      </c>
      <c r="F679" t="s">
        <v>243</v>
      </c>
      <c r="G679" t="s">
        <v>1579</v>
      </c>
      <c r="H679" t="s">
        <v>1315</v>
      </c>
      <c r="I679" t="s">
        <v>28</v>
      </c>
      <c r="J679" t="s">
        <v>747</v>
      </c>
      <c r="K679" t="s">
        <v>1063</v>
      </c>
      <c r="L679" t="s">
        <v>1068</v>
      </c>
      <c r="M679" t="s">
        <v>1694</v>
      </c>
      <c r="N679" t="s">
        <v>5162</v>
      </c>
      <c r="O679" t="s">
        <v>6579</v>
      </c>
      <c r="P679" t="s">
        <v>19</v>
      </c>
      <c r="Q679" t="s">
        <v>1079</v>
      </c>
      <c r="R679" t="s">
        <v>51</v>
      </c>
      <c r="S679" t="s">
        <v>1695</v>
      </c>
      <c r="T679" t="s">
        <v>6580</v>
      </c>
      <c r="U679" t="s">
        <v>5182</v>
      </c>
    </row>
    <row r="680" spans="1:21" x14ac:dyDescent="0.25">
      <c r="A680" t="s">
        <v>2604</v>
      </c>
      <c r="B680" t="s">
        <v>2605</v>
      </c>
      <c r="C680" t="s">
        <v>3565</v>
      </c>
      <c r="D680" t="s">
        <v>1119</v>
      </c>
      <c r="E680" t="s">
        <v>125</v>
      </c>
      <c r="F680" t="s">
        <v>243</v>
      </c>
      <c r="G680" t="s">
        <v>1579</v>
      </c>
      <c r="H680" t="s">
        <v>1315</v>
      </c>
      <c r="I680" t="s">
        <v>20</v>
      </c>
      <c r="J680" t="s">
        <v>4548</v>
      </c>
      <c r="K680" t="s">
        <v>1064</v>
      </c>
      <c r="L680" t="s">
        <v>803</v>
      </c>
      <c r="M680" t="s">
        <v>1694</v>
      </c>
      <c r="N680" t="s">
        <v>5162</v>
      </c>
      <c r="O680" t="s">
        <v>3506</v>
      </c>
      <c r="P680" t="s">
        <v>19</v>
      </c>
      <c r="Q680" t="s">
        <v>126</v>
      </c>
      <c r="R680" t="s">
        <v>24</v>
      </c>
      <c r="S680" t="s">
        <v>1691</v>
      </c>
      <c r="T680" t="s">
        <v>4682</v>
      </c>
      <c r="U680" t="s">
        <v>2606</v>
      </c>
    </row>
    <row r="681" spans="1:21" x14ac:dyDescent="0.25">
      <c r="A681" t="s">
        <v>5164</v>
      </c>
      <c r="B681" t="s">
        <v>5165</v>
      </c>
      <c r="C681" t="s">
        <v>1070</v>
      </c>
      <c r="D681" t="s">
        <v>1111</v>
      </c>
      <c r="E681" t="s">
        <v>125</v>
      </c>
      <c r="F681" t="s">
        <v>200</v>
      </c>
      <c r="G681" t="s">
        <v>28</v>
      </c>
      <c r="H681" t="s">
        <v>1316</v>
      </c>
      <c r="I681" t="s">
        <v>17</v>
      </c>
      <c r="J681" t="s">
        <v>747</v>
      </c>
      <c r="K681" t="s">
        <v>1319</v>
      </c>
      <c r="L681" t="s">
        <v>802</v>
      </c>
      <c r="M681" t="s">
        <v>1692</v>
      </c>
      <c r="N681" t="s">
        <v>5166</v>
      </c>
      <c r="O681" t="s">
        <v>6581</v>
      </c>
      <c r="P681" t="s">
        <v>19</v>
      </c>
      <c r="Q681" t="s">
        <v>126</v>
      </c>
      <c r="R681" t="s">
        <v>37</v>
      </c>
      <c r="S681" t="s">
        <v>1695</v>
      </c>
      <c r="T681" t="s">
        <v>5167</v>
      </c>
      <c r="U681" t="s">
        <v>5168</v>
      </c>
    </row>
    <row r="682" spans="1:21" x14ac:dyDescent="0.25">
      <c r="A682" t="s">
        <v>3925</v>
      </c>
      <c r="B682" t="s">
        <v>3926</v>
      </c>
      <c r="D682" t="s">
        <v>1089</v>
      </c>
      <c r="E682" t="s">
        <v>125</v>
      </c>
      <c r="F682" t="s">
        <v>242</v>
      </c>
      <c r="G682" t="s">
        <v>1317</v>
      </c>
      <c r="H682" t="s">
        <v>126</v>
      </c>
      <c r="I682" t="s">
        <v>1100</v>
      </c>
      <c r="J682" t="s">
        <v>3908</v>
      </c>
      <c r="K682" t="s">
        <v>808</v>
      </c>
      <c r="M682" t="s">
        <v>1692</v>
      </c>
      <c r="N682" t="s">
        <v>4666</v>
      </c>
      <c r="P682" t="s">
        <v>19</v>
      </c>
      <c r="Q682" t="s">
        <v>126</v>
      </c>
      <c r="R682" t="s">
        <v>29</v>
      </c>
      <c r="S682" t="s">
        <v>1695</v>
      </c>
      <c r="T682" t="s">
        <v>3096</v>
      </c>
      <c r="U682" t="s">
        <v>3927</v>
      </c>
    </row>
    <row r="683" spans="1:21" x14ac:dyDescent="0.25">
      <c r="A683" t="s">
        <v>704</v>
      </c>
      <c r="B683" t="s">
        <v>705</v>
      </c>
      <c r="C683" t="s">
        <v>1106</v>
      </c>
      <c r="D683" t="s">
        <v>6582</v>
      </c>
      <c r="E683" t="s">
        <v>2192</v>
      </c>
      <c r="F683" t="s">
        <v>2389</v>
      </c>
      <c r="G683" t="s">
        <v>1579</v>
      </c>
      <c r="H683" t="s">
        <v>1769</v>
      </c>
      <c r="I683" t="s">
        <v>1100</v>
      </c>
      <c r="J683" t="s">
        <v>714</v>
      </c>
      <c r="K683" t="s">
        <v>1653</v>
      </c>
      <c r="L683" t="s">
        <v>2262</v>
      </c>
      <c r="M683" t="s">
        <v>1690</v>
      </c>
      <c r="N683" t="s">
        <v>4666</v>
      </c>
      <c r="O683" t="s">
        <v>6583</v>
      </c>
      <c r="P683" t="s">
        <v>1104</v>
      </c>
      <c r="Q683" t="s">
        <v>1364</v>
      </c>
      <c r="R683" t="s">
        <v>18</v>
      </c>
      <c r="S683" t="s">
        <v>1691</v>
      </c>
      <c r="T683" t="s">
        <v>2715</v>
      </c>
      <c r="U683" t="s">
        <v>706</v>
      </c>
    </row>
    <row r="684" spans="1:21" x14ac:dyDescent="0.25">
      <c r="A684" t="s">
        <v>2901</v>
      </c>
      <c r="B684" t="s">
        <v>2902</v>
      </c>
      <c r="D684" t="s">
        <v>188</v>
      </c>
      <c r="E684" t="s">
        <v>125</v>
      </c>
      <c r="F684" t="s">
        <v>200</v>
      </c>
      <c r="G684" t="s">
        <v>1579</v>
      </c>
      <c r="H684" t="s">
        <v>1315</v>
      </c>
      <c r="I684" t="s">
        <v>128</v>
      </c>
      <c r="J684" t="s">
        <v>3342</v>
      </c>
      <c r="K684" t="s">
        <v>1063</v>
      </c>
      <c r="L684" t="s">
        <v>801</v>
      </c>
      <c r="M684" t="s">
        <v>1692</v>
      </c>
      <c r="N684" t="s">
        <v>4666</v>
      </c>
      <c r="O684" t="s">
        <v>6584</v>
      </c>
      <c r="Q684" t="s">
        <v>1061</v>
      </c>
      <c r="R684" t="s">
        <v>51</v>
      </c>
      <c r="S684" t="s">
        <v>1695</v>
      </c>
      <c r="T684" t="s">
        <v>1407</v>
      </c>
      <c r="U684" t="s">
        <v>2903</v>
      </c>
    </row>
    <row r="685" spans="1:21" x14ac:dyDescent="0.25">
      <c r="A685" t="s">
        <v>1556</v>
      </c>
      <c r="B685" t="s">
        <v>1557</v>
      </c>
      <c r="C685" t="s">
        <v>1012</v>
      </c>
      <c r="D685" t="s">
        <v>2501</v>
      </c>
      <c r="E685" t="s">
        <v>2714</v>
      </c>
      <c r="F685" t="s">
        <v>2118</v>
      </c>
      <c r="G685" t="s">
        <v>1579</v>
      </c>
      <c r="H685" t="s">
        <v>1323</v>
      </c>
      <c r="I685" t="s">
        <v>17</v>
      </c>
      <c r="J685" t="s">
        <v>745</v>
      </c>
      <c r="K685" t="s">
        <v>2073</v>
      </c>
      <c r="L685" t="s">
        <v>1318</v>
      </c>
      <c r="M685" t="s">
        <v>1694</v>
      </c>
      <c r="N685" t="s">
        <v>6585</v>
      </c>
      <c r="O685" t="s">
        <v>6586</v>
      </c>
      <c r="P685" t="s">
        <v>19</v>
      </c>
      <c r="Q685" t="s">
        <v>1364</v>
      </c>
      <c r="R685" t="s">
        <v>63</v>
      </c>
      <c r="S685" t="s">
        <v>1693</v>
      </c>
      <c r="T685" t="s">
        <v>5171</v>
      </c>
      <c r="U685" t="s">
        <v>1558</v>
      </c>
    </row>
    <row r="686" spans="1:21" x14ac:dyDescent="0.25">
      <c r="A686" t="s">
        <v>3106</v>
      </c>
      <c r="B686" t="s">
        <v>3107</v>
      </c>
      <c r="C686" t="s">
        <v>1374</v>
      </c>
      <c r="D686" t="s">
        <v>3132</v>
      </c>
      <c r="E686" t="s">
        <v>125</v>
      </c>
      <c r="F686" t="s">
        <v>200</v>
      </c>
      <c r="G686" t="s">
        <v>1579</v>
      </c>
      <c r="H686" t="s">
        <v>1315</v>
      </c>
      <c r="I686" t="s">
        <v>28</v>
      </c>
      <c r="J686" t="s">
        <v>755</v>
      </c>
      <c r="K686" t="s">
        <v>805</v>
      </c>
      <c r="L686" t="s">
        <v>1068</v>
      </c>
      <c r="M686" t="s">
        <v>1694</v>
      </c>
      <c r="N686" t="s">
        <v>6587</v>
      </c>
      <c r="O686" t="s">
        <v>6588</v>
      </c>
      <c r="P686" t="s">
        <v>19</v>
      </c>
      <c r="Q686" t="s">
        <v>1079</v>
      </c>
      <c r="R686" t="s">
        <v>30</v>
      </c>
      <c r="S686" t="s">
        <v>1693</v>
      </c>
      <c r="T686" t="s">
        <v>5176</v>
      </c>
      <c r="U686" t="s">
        <v>3108</v>
      </c>
    </row>
    <row r="687" spans="1:21" x14ac:dyDescent="0.25">
      <c r="A687" t="s">
        <v>3084</v>
      </c>
      <c r="B687" t="s">
        <v>3085</v>
      </c>
      <c r="D687" t="s">
        <v>1119</v>
      </c>
      <c r="E687" t="s">
        <v>125</v>
      </c>
      <c r="F687" t="s">
        <v>243</v>
      </c>
      <c r="G687" t="s">
        <v>1579</v>
      </c>
      <c r="H687" t="s">
        <v>126</v>
      </c>
      <c r="I687" t="s">
        <v>1100</v>
      </c>
      <c r="J687" t="s">
        <v>3124</v>
      </c>
      <c r="K687" t="s">
        <v>808</v>
      </c>
      <c r="M687" t="s">
        <v>1690</v>
      </c>
      <c r="N687" t="s">
        <v>6587</v>
      </c>
      <c r="O687" t="s">
        <v>4136</v>
      </c>
      <c r="P687" t="s">
        <v>19</v>
      </c>
      <c r="Q687" t="s">
        <v>126</v>
      </c>
      <c r="R687" t="s">
        <v>36</v>
      </c>
      <c r="S687" t="s">
        <v>1695</v>
      </c>
      <c r="T687" t="s">
        <v>3052</v>
      </c>
      <c r="U687" t="s">
        <v>3086</v>
      </c>
    </row>
    <row r="688" spans="1:21" x14ac:dyDescent="0.25">
      <c r="A688" t="s">
        <v>778</v>
      </c>
      <c r="B688" t="s">
        <v>779</v>
      </c>
      <c r="C688" t="s">
        <v>3805</v>
      </c>
      <c r="D688" t="s">
        <v>1992</v>
      </c>
      <c r="E688" t="s">
        <v>1322</v>
      </c>
      <c r="F688" t="s">
        <v>200</v>
      </c>
      <c r="G688" t="s">
        <v>1579</v>
      </c>
      <c r="H688" t="s">
        <v>1316</v>
      </c>
      <c r="I688" t="s">
        <v>28</v>
      </c>
      <c r="J688" t="s">
        <v>747</v>
      </c>
      <c r="K688" t="s">
        <v>1755</v>
      </c>
      <c r="L688" t="s">
        <v>1338</v>
      </c>
      <c r="M688" t="s">
        <v>1694</v>
      </c>
      <c r="N688" t="s">
        <v>4466</v>
      </c>
      <c r="O688" t="s">
        <v>6589</v>
      </c>
      <c r="P688" t="s">
        <v>19</v>
      </c>
      <c r="Q688" t="s">
        <v>1364</v>
      </c>
      <c r="R688" t="s">
        <v>34</v>
      </c>
      <c r="S688" t="s">
        <v>1693</v>
      </c>
      <c r="T688" t="s">
        <v>4336</v>
      </c>
      <c r="U688" t="s">
        <v>780</v>
      </c>
    </row>
    <row r="689" spans="1:21" x14ac:dyDescent="0.25">
      <c r="A689" t="s">
        <v>1634</v>
      </c>
      <c r="B689" t="s">
        <v>1635</v>
      </c>
      <c r="C689" t="s">
        <v>1012</v>
      </c>
      <c r="D689" t="s">
        <v>3045</v>
      </c>
      <c r="E689" t="s">
        <v>2015</v>
      </c>
      <c r="F689" t="s">
        <v>2118</v>
      </c>
      <c r="G689" t="s">
        <v>1368</v>
      </c>
      <c r="H689" t="s">
        <v>1323</v>
      </c>
      <c r="I689" t="s">
        <v>20</v>
      </c>
      <c r="J689" t="s">
        <v>40</v>
      </c>
      <c r="K689" t="s">
        <v>1959</v>
      </c>
      <c r="L689" t="s">
        <v>1122</v>
      </c>
      <c r="M689" t="s">
        <v>1694</v>
      </c>
      <c r="N689" t="s">
        <v>4466</v>
      </c>
      <c r="O689" t="s">
        <v>5114</v>
      </c>
      <c r="Q689" t="s">
        <v>1577</v>
      </c>
      <c r="R689" t="s">
        <v>24</v>
      </c>
      <c r="S689" t="s">
        <v>1693</v>
      </c>
      <c r="T689" t="s">
        <v>6590</v>
      </c>
      <c r="U689" t="s">
        <v>1636</v>
      </c>
    </row>
    <row r="690" spans="1:21" x14ac:dyDescent="0.25">
      <c r="A690" t="s">
        <v>2258</v>
      </c>
      <c r="B690" t="s">
        <v>2259</v>
      </c>
      <c r="C690" t="s">
        <v>1106</v>
      </c>
      <c r="D690" t="s">
        <v>2270</v>
      </c>
      <c r="E690" t="s">
        <v>2192</v>
      </c>
      <c r="F690" t="s">
        <v>200</v>
      </c>
      <c r="G690" t="s">
        <v>1368</v>
      </c>
      <c r="H690" t="s">
        <v>1769</v>
      </c>
      <c r="I690" t="s">
        <v>128</v>
      </c>
      <c r="J690" t="s">
        <v>713</v>
      </c>
      <c r="K690" t="s">
        <v>1112</v>
      </c>
      <c r="L690" t="s">
        <v>1068</v>
      </c>
      <c r="M690" t="s">
        <v>1692</v>
      </c>
      <c r="N690" t="s">
        <v>4466</v>
      </c>
      <c r="O690" t="s">
        <v>4989</v>
      </c>
      <c r="Q690" t="s">
        <v>1364</v>
      </c>
      <c r="R690" t="s">
        <v>51</v>
      </c>
      <c r="S690" t="s">
        <v>1695</v>
      </c>
      <c r="T690" t="s">
        <v>4331</v>
      </c>
      <c r="U690" t="s">
        <v>2260</v>
      </c>
    </row>
    <row r="691" spans="1:21" x14ac:dyDescent="0.25">
      <c r="A691" t="s">
        <v>1391</v>
      </c>
      <c r="B691" t="s">
        <v>1392</v>
      </c>
      <c r="C691" t="s">
        <v>1012</v>
      </c>
      <c r="D691" t="s">
        <v>2200</v>
      </c>
      <c r="E691" t="s">
        <v>1322</v>
      </c>
      <c r="F691" t="s">
        <v>2118</v>
      </c>
      <c r="G691" t="s">
        <v>1579</v>
      </c>
      <c r="H691" t="s">
        <v>1323</v>
      </c>
      <c r="I691" t="s">
        <v>28</v>
      </c>
      <c r="J691" t="s">
        <v>713</v>
      </c>
      <c r="K691" t="s">
        <v>1372</v>
      </c>
      <c r="L691" t="s">
        <v>1333</v>
      </c>
      <c r="M691" t="s">
        <v>1694</v>
      </c>
      <c r="N691" t="s">
        <v>6591</v>
      </c>
      <c r="O691" t="s">
        <v>6592</v>
      </c>
      <c r="P691" t="s">
        <v>19</v>
      </c>
      <c r="Q691" t="s">
        <v>1364</v>
      </c>
      <c r="R691" t="s">
        <v>18</v>
      </c>
      <c r="S691" t="s">
        <v>1693</v>
      </c>
      <c r="T691" t="s">
        <v>3251</v>
      </c>
      <c r="U691" t="s">
        <v>1393</v>
      </c>
    </row>
    <row r="692" spans="1:21" x14ac:dyDescent="0.25">
      <c r="A692" t="s">
        <v>1550</v>
      </c>
      <c r="B692" t="s">
        <v>1551</v>
      </c>
      <c r="C692" t="s">
        <v>1012</v>
      </c>
      <c r="D692" t="s">
        <v>4325</v>
      </c>
      <c r="E692" t="s">
        <v>2957</v>
      </c>
      <c r="F692" t="s">
        <v>2118</v>
      </c>
      <c r="G692" t="s">
        <v>1579</v>
      </c>
      <c r="H692" t="s">
        <v>1769</v>
      </c>
      <c r="I692" t="s">
        <v>28</v>
      </c>
      <c r="J692" t="s">
        <v>745</v>
      </c>
      <c r="K692" t="s">
        <v>2375</v>
      </c>
      <c r="L692" t="s">
        <v>1610</v>
      </c>
      <c r="M692" t="s">
        <v>1694</v>
      </c>
      <c r="N692" t="s">
        <v>6591</v>
      </c>
      <c r="O692" t="s">
        <v>6593</v>
      </c>
      <c r="P692" t="s">
        <v>19</v>
      </c>
      <c r="Q692" t="s">
        <v>1364</v>
      </c>
      <c r="R692" t="s">
        <v>24</v>
      </c>
      <c r="S692" t="s">
        <v>1693</v>
      </c>
      <c r="T692" t="s">
        <v>4326</v>
      </c>
      <c r="U692" t="s">
        <v>1552</v>
      </c>
    </row>
    <row r="693" spans="1:21" x14ac:dyDescent="0.25">
      <c r="A693" t="s">
        <v>2675</v>
      </c>
      <c r="B693" t="s">
        <v>2676</v>
      </c>
      <c r="C693" t="s">
        <v>96</v>
      </c>
      <c r="D693" t="s">
        <v>1187</v>
      </c>
      <c r="E693" t="s">
        <v>125</v>
      </c>
      <c r="F693" t="s">
        <v>200</v>
      </c>
      <c r="G693" t="s">
        <v>1579</v>
      </c>
      <c r="H693" t="s">
        <v>1315</v>
      </c>
      <c r="I693" t="s">
        <v>17</v>
      </c>
      <c r="J693" t="s">
        <v>718</v>
      </c>
      <c r="K693" t="s">
        <v>1083</v>
      </c>
      <c r="L693" t="s">
        <v>801</v>
      </c>
      <c r="M693" t="s">
        <v>1692</v>
      </c>
      <c r="N693" t="s">
        <v>6594</v>
      </c>
      <c r="O693" t="s">
        <v>6595</v>
      </c>
      <c r="P693" t="s">
        <v>19</v>
      </c>
      <c r="Q693" t="s">
        <v>1079</v>
      </c>
      <c r="R693" t="s">
        <v>21</v>
      </c>
      <c r="S693" t="s">
        <v>1695</v>
      </c>
      <c r="T693" t="s">
        <v>1345</v>
      </c>
      <c r="U693" t="s">
        <v>2677</v>
      </c>
    </row>
    <row r="694" spans="1:21" x14ac:dyDescent="0.25">
      <c r="A694" t="s">
        <v>3456</v>
      </c>
      <c r="B694" t="s">
        <v>3457</v>
      </c>
      <c r="C694" t="s">
        <v>1106</v>
      </c>
      <c r="D694" t="s">
        <v>1116</v>
      </c>
      <c r="E694" t="s">
        <v>125</v>
      </c>
      <c r="F694" t="s">
        <v>243</v>
      </c>
      <c r="G694" t="s">
        <v>1368</v>
      </c>
      <c r="H694" t="s">
        <v>1316</v>
      </c>
      <c r="I694" t="s">
        <v>128</v>
      </c>
      <c r="J694" t="s">
        <v>4321</v>
      </c>
      <c r="K694" t="s">
        <v>1083</v>
      </c>
      <c r="L694" t="s">
        <v>801</v>
      </c>
      <c r="M694" t="s">
        <v>1690</v>
      </c>
      <c r="N694" t="s">
        <v>6594</v>
      </c>
      <c r="O694" t="s">
        <v>6596</v>
      </c>
      <c r="P694" t="s">
        <v>19</v>
      </c>
      <c r="Q694" t="s">
        <v>126</v>
      </c>
      <c r="R694" t="s">
        <v>36</v>
      </c>
      <c r="S694" t="s">
        <v>1695</v>
      </c>
      <c r="T694" t="s">
        <v>4480</v>
      </c>
      <c r="U694" t="s">
        <v>3458</v>
      </c>
    </row>
    <row r="695" spans="1:21" x14ac:dyDescent="0.25">
      <c r="A695" t="s">
        <v>528</v>
      </c>
      <c r="B695" t="s">
        <v>529</v>
      </c>
      <c r="C695" t="s">
        <v>1070</v>
      </c>
      <c r="D695" t="s">
        <v>5046</v>
      </c>
      <c r="E695" t="s">
        <v>2015</v>
      </c>
      <c r="F695" t="s">
        <v>2118</v>
      </c>
      <c r="G695" t="s">
        <v>1579</v>
      </c>
      <c r="H695" t="s">
        <v>1363</v>
      </c>
      <c r="I695" t="s">
        <v>20</v>
      </c>
      <c r="J695" t="s">
        <v>710</v>
      </c>
      <c r="K695" t="s">
        <v>2346</v>
      </c>
      <c r="L695" t="s">
        <v>1122</v>
      </c>
      <c r="M695" t="s">
        <v>1690</v>
      </c>
      <c r="N695" t="s">
        <v>6597</v>
      </c>
      <c r="P695" t="s">
        <v>19</v>
      </c>
      <c r="Q695" t="s">
        <v>1364</v>
      </c>
      <c r="R695" t="s">
        <v>51</v>
      </c>
      <c r="S695" t="s">
        <v>1691</v>
      </c>
      <c r="T695" t="s">
        <v>4087</v>
      </c>
      <c r="U695" t="s">
        <v>530</v>
      </c>
    </row>
    <row r="696" spans="1:21" x14ac:dyDescent="0.25">
      <c r="A696" t="s">
        <v>2103</v>
      </c>
      <c r="B696" t="s">
        <v>2104</v>
      </c>
      <c r="C696" t="s">
        <v>1106</v>
      </c>
      <c r="D696" t="s">
        <v>789</v>
      </c>
      <c r="E696" t="s">
        <v>125</v>
      </c>
      <c r="F696" t="s">
        <v>2118</v>
      </c>
      <c r="G696" t="s">
        <v>1579</v>
      </c>
      <c r="H696" t="s">
        <v>1316</v>
      </c>
      <c r="I696" t="s">
        <v>20</v>
      </c>
      <c r="J696" t="s">
        <v>717</v>
      </c>
      <c r="K696" t="s">
        <v>1319</v>
      </c>
      <c r="L696" t="s">
        <v>800</v>
      </c>
      <c r="M696" t="s">
        <v>1694</v>
      </c>
      <c r="N696" t="s">
        <v>3541</v>
      </c>
      <c r="O696" t="s">
        <v>6598</v>
      </c>
      <c r="P696" t="s">
        <v>19</v>
      </c>
      <c r="Q696" t="s">
        <v>1061</v>
      </c>
      <c r="R696" t="s">
        <v>60</v>
      </c>
      <c r="S696" t="s">
        <v>1693</v>
      </c>
      <c r="T696" t="s">
        <v>2425</v>
      </c>
      <c r="U696" t="s">
        <v>2105</v>
      </c>
    </row>
    <row r="697" spans="1:21" x14ac:dyDescent="0.25">
      <c r="A697" t="s">
        <v>2543</v>
      </c>
      <c r="B697" t="s">
        <v>2543</v>
      </c>
      <c r="D697" t="s">
        <v>228</v>
      </c>
      <c r="E697" t="s">
        <v>125</v>
      </c>
      <c r="F697" t="s">
        <v>242</v>
      </c>
      <c r="G697" t="s">
        <v>28</v>
      </c>
      <c r="H697" t="s">
        <v>126</v>
      </c>
      <c r="I697" t="s">
        <v>1100</v>
      </c>
      <c r="J697" t="s">
        <v>6515</v>
      </c>
      <c r="K697" t="s">
        <v>808</v>
      </c>
      <c r="L697" t="s">
        <v>801</v>
      </c>
      <c r="M697" t="s">
        <v>1692</v>
      </c>
      <c r="N697" t="s">
        <v>3541</v>
      </c>
      <c r="O697" t="s">
        <v>6599</v>
      </c>
      <c r="P697" t="s">
        <v>19</v>
      </c>
      <c r="Q697" t="s">
        <v>126</v>
      </c>
      <c r="R697" t="s">
        <v>37</v>
      </c>
      <c r="S697" t="s">
        <v>1695</v>
      </c>
      <c r="T697" t="s">
        <v>1345</v>
      </c>
      <c r="U697" t="s">
        <v>2544</v>
      </c>
    </row>
    <row r="698" spans="1:21" x14ac:dyDescent="0.25">
      <c r="A698" t="s">
        <v>2999</v>
      </c>
      <c r="B698" t="s">
        <v>3000</v>
      </c>
      <c r="D698" t="s">
        <v>1117</v>
      </c>
      <c r="E698" t="s">
        <v>125</v>
      </c>
      <c r="F698" t="s">
        <v>200</v>
      </c>
      <c r="G698" t="s">
        <v>1579</v>
      </c>
      <c r="H698" t="s">
        <v>1315</v>
      </c>
      <c r="I698" t="s">
        <v>17</v>
      </c>
      <c r="J698" t="s">
        <v>40</v>
      </c>
      <c r="K698" t="s">
        <v>806</v>
      </c>
      <c r="L698" t="s">
        <v>807</v>
      </c>
      <c r="M698" t="s">
        <v>1694</v>
      </c>
      <c r="N698" t="s">
        <v>6600</v>
      </c>
      <c r="O698" t="s">
        <v>6601</v>
      </c>
      <c r="Q698" t="s">
        <v>1079</v>
      </c>
      <c r="R698" t="s">
        <v>30</v>
      </c>
      <c r="S698" t="s">
        <v>1693</v>
      </c>
      <c r="T698" t="s">
        <v>6602</v>
      </c>
      <c r="U698" t="s">
        <v>3001</v>
      </c>
    </row>
    <row r="699" spans="1:21" x14ac:dyDescent="0.25">
      <c r="A699" t="s">
        <v>4118</v>
      </c>
      <c r="B699" t="s">
        <v>4119</v>
      </c>
      <c r="D699" t="s">
        <v>1116</v>
      </c>
      <c r="E699" t="s">
        <v>125</v>
      </c>
      <c r="F699" t="s">
        <v>242</v>
      </c>
      <c r="G699" t="s">
        <v>1579</v>
      </c>
      <c r="H699" t="s">
        <v>126</v>
      </c>
      <c r="I699" t="s">
        <v>128</v>
      </c>
      <c r="J699" t="s">
        <v>3813</v>
      </c>
      <c r="K699" t="s">
        <v>806</v>
      </c>
      <c r="L699" t="s">
        <v>803</v>
      </c>
      <c r="M699" t="s">
        <v>1692</v>
      </c>
      <c r="N699" t="s">
        <v>5175</v>
      </c>
      <c r="O699" t="s">
        <v>1008</v>
      </c>
      <c r="P699" t="s">
        <v>19</v>
      </c>
      <c r="Q699" t="s">
        <v>126</v>
      </c>
      <c r="R699" t="s">
        <v>30</v>
      </c>
      <c r="S699" t="s">
        <v>1693</v>
      </c>
      <c r="T699" t="s">
        <v>1382</v>
      </c>
      <c r="U699" t="s">
        <v>4120</v>
      </c>
    </row>
    <row r="700" spans="1:21" x14ac:dyDescent="0.25">
      <c r="A700" t="s">
        <v>959</v>
      </c>
      <c r="B700" t="s">
        <v>960</v>
      </c>
      <c r="C700" t="s">
        <v>96</v>
      </c>
      <c r="D700" t="s">
        <v>2796</v>
      </c>
      <c r="E700" t="s">
        <v>1322</v>
      </c>
      <c r="F700" t="s">
        <v>2118</v>
      </c>
      <c r="G700" t="s">
        <v>1579</v>
      </c>
      <c r="H700" t="s">
        <v>1316</v>
      </c>
      <c r="I700" t="s">
        <v>1100</v>
      </c>
      <c r="J700" t="s">
        <v>719</v>
      </c>
      <c r="K700" t="s">
        <v>1329</v>
      </c>
      <c r="L700" t="s">
        <v>1333</v>
      </c>
      <c r="M700" t="s">
        <v>1694</v>
      </c>
      <c r="N700" t="s">
        <v>6603</v>
      </c>
      <c r="O700" t="s">
        <v>6604</v>
      </c>
      <c r="P700" t="s">
        <v>19</v>
      </c>
      <c r="Q700" t="s">
        <v>1364</v>
      </c>
      <c r="R700" t="s">
        <v>30</v>
      </c>
      <c r="S700" t="s">
        <v>1693</v>
      </c>
      <c r="T700" t="s">
        <v>6605</v>
      </c>
      <c r="U700" t="s">
        <v>961</v>
      </c>
    </row>
    <row r="701" spans="1:21" x14ac:dyDescent="0.25">
      <c r="A701" t="s">
        <v>496</v>
      </c>
      <c r="B701" t="s">
        <v>497</v>
      </c>
      <c r="D701" t="s">
        <v>2628</v>
      </c>
      <c r="E701" t="s">
        <v>2015</v>
      </c>
      <c r="F701" t="s">
        <v>2389</v>
      </c>
      <c r="G701" t="s">
        <v>1579</v>
      </c>
      <c r="H701" t="s">
        <v>1363</v>
      </c>
      <c r="I701" t="s">
        <v>28</v>
      </c>
      <c r="J701" t="s">
        <v>717</v>
      </c>
      <c r="K701" t="s">
        <v>5173</v>
      </c>
      <c r="L701" t="s">
        <v>1122</v>
      </c>
      <c r="M701" t="s">
        <v>1690</v>
      </c>
      <c r="N701" t="s">
        <v>5178</v>
      </c>
      <c r="O701" t="s">
        <v>3490</v>
      </c>
      <c r="P701" t="s">
        <v>19</v>
      </c>
      <c r="Q701" t="s">
        <v>1364</v>
      </c>
      <c r="R701" t="s">
        <v>60</v>
      </c>
      <c r="S701" t="s">
        <v>1691</v>
      </c>
      <c r="T701" t="s">
        <v>5174</v>
      </c>
      <c r="U701" t="s">
        <v>498</v>
      </c>
    </row>
    <row r="702" spans="1:21" x14ac:dyDescent="0.25">
      <c r="A702" t="s">
        <v>3393</v>
      </c>
      <c r="B702" t="s">
        <v>3394</v>
      </c>
      <c r="D702" t="s">
        <v>1089</v>
      </c>
      <c r="E702" t="s">
        <v>125</v>
      </c>
      <c r="F702" t="s">
        <v>242</v>
      </c>
      <c r="G702" t="s">
        <v>1579</v>
      </c>
      <c r="H702" t="s">
        <v>126</v>
      </c>
      <c r="I702" t="s">
        <v>128</v>
      </c>
      <c r="J702" t="s">
        <v>3252</v>
      </c>
      <c r="K702" t="s">
        <v>1083</v>
      </c>
      <c r="L702" t="s">
        <v>1318</v>
      </c>
      <c r="M702" t="s">
        <v>1690</v>
      </c>
      <c r="N702" t="s">
        <v>5178</v>
      </c>
      <c r="O702" t="s">
        <v>6606</v>
      </c>
      <c r="P702" t="s">
        <v>19</v>
      </c>
      <c r="Q702" t="s">
        <v>126</v>
      </c>
      <c r="R702" t="s">
        <v>18</v>
      </c>
      <c r="S702" t="s">
        <v>1691</v>
      </c>
      <c r="T702" t="s">
        <v>4685</v>
      </c>
      <c r="U702" t="s">
        <v>3395</v>
      </c>
    </row>
    <row r="703" spans="1:21" x14ac:dyDescent="0.25">
      <c r="A703" t="s">
        <v>364</v>
      </c>
      <c r="B703" t="s">
        <v>365</v>
      </c>
      <c r="C703" t="s">
        <v>33</v>
      </c>
      <c r="D703" t="s">
        <v>1118</v>
      </c>
      <c r="E703" t="s">
        <v>125</v>
      </c>
      <c r="F703" t="s">
        <v>243</v>
      </c>
      <c r="G703" t="s">
        <v>577</v>
      </c>
      <c r="H703" t="s">
        <v>126</v>
      </c>
      <c r="I703" t="s">
        <v>1100</v>
      </c>
      <c r="J703" t="s">
        <v>718</v>
      </c>
      <c r="K703" t="s">
        <v>1064</v>
      </c>
      <c r="L703" t="s">
        <v>801</v>
      </c>
      <c r="M703" t="s">
        <v>1692</v>
      </c>
      <c r="N703" t="s">
        <v>4468</v>
      </c>
      <c r="O703" t="s">
        <v>986</v>
      </c>
      <c r="P703" t="s">
        <v>19</v>
      </c>
      <c r="Q703" t="s">
        <v>1061</v>
      </c>
      <c r="R703" t="s">
        <v>60</v>
      </c>
      <c r="S703" t="s">
        <v>1695</v>
      </c>
      <c r="T703" t="s">
        <v>2942</v>
      </c>
      <c r="U703" t="s">
        <v>366</v>
      </c>
    </row>
    <row r="704" spans="1:21" x14ac:dyDescent="0.25">
      <c r="A704" t="s">
        <v>1936</v>
      </c>
      <c r="B704" t="s">
        <v>1937</v>
      </c>
      <c r="D704" t="s">
        <v>1098</v>
      </c>
      <c r="E704" t="s">
        <v>125</v>
      </c>
      <c r="F704" t="s">
        <v>243</v>
      </c>
      <c r="G704" t="s">
        <v>577</v>
      </c>
      <c r="H704" t="s">
        <v>1315</v>
      </c>
      <c r="I704" t="s">
        <v>128</v>
      </c>
      <c r="J704" t="s">
        <v>3489</v>
      </c>
      <c r="K704" t="s">
        <v>806</v>
      </c>
      <c r="M704" t="s">
        <v>1692</v>
      </c>
      <c r="N704" t="s">
        <v>4467</v>
      </c>
      <c r="O704" t="s">
        <v>3226</v>
      </c>
      <c r="P704" t="s">
        <v>19</v>
      </c>
      <c r="Q704" t="s">
        <v>126</v>
      </c>
      <c r="R704" t="s">
        <v>24</v>
      </c>
      <c r="S704" t="s">
        <v>1695</v>
      </c>
      <c r="T704" t="s">
        <v>3357</v>
      </c>
      <c r="U704" t="s">
        <v>1938</v>
      </c>
    </row>
    <row r="705" spans="1:21" x14ac:dyDescent="0.25">
      <c r="A705" t="s">
        <v>5192</v>
      </c>
      <c r="B705" t="s">
        <v>5193</v>
      </c>
      <c r="C705" t="s">
        <v>3090</v>
      </c>
      <c r="D705" t="s">
        <v>27</v>
      </c>
      <c r="E705" t="s">
        <v>125</v>
      </c>
      <c r="F705" t="s">
        <v>243</v>
      </c>
      <c r="G705" t="s">
        <v>1579</v>
      </c>
      <c r="H705" t="s">
        <v>126</v>
      </c>
      <c r="I705" t="s">
        <v>20</v>
      </c>
      <c r="J705" t="s">
        <v>40</v>
      </c>
      <c r="K705" t="s">
        <v>804</v>
      </c>
      <c r="L705" t="s">
        <v>803</v>
      </c>
      <c r="M705" t="s">
        <v>1694</v>
      </c>
      <c r="N705" t="s">
        <v>5179</v>
      </c>
      <c r="O705" t="s">
        <v>6607</v>
      </c>
      <c r="P705" t="s">
        <v>19</v>
      </c>
      <c r="Q705" t="s">
        <v>126</v>
      </c>
      <c r="R705" t="s">
        <v>41</v>
      </c>
      <c r="S705" t="s">
        <v>1695</v>
      </c>
      <c r="T705" t="s">
        <v>1344</v>
      </c>
      <c r="U705" t="s">
        <v>5194</v>
      </c>
    </row>
    <row r="706" spans="1:21" x14ac:dyDescent="0.25">
      <c r="A706" t="s">
        <v>3037</v>
      </c>
      <c r="B706" t="s">
        <v>3038</v>
      </c>
      <c r="C706" t="s">
        <v>3090</v>
      </c>
      <c r="D706" t="s">
        <v>1339</v>
      </c>
      <c r="E706" t="s">
        <v>125</v>
      </c>
      <c r="F706" t="s">
        <v>243</v>
      </c>
      <c r="G706" t="s">
        <v>1317</v>
      </c>
      <c r="H706" t="s">
        <v>126</v>
      </c>
      <c r="I706" t="s">
        <v>1100</v>
      </c>
      <c r="J706" t="s">
        <v>719</v>
      </c>
      <c r="K706" t="s">
        <v>1063</v>
      </c>
      <c r="L706" t="s">
        <v>801</v>
      </c>
      <c r="M706" t="s">
        <v>1692</v>
      </c>
      <c r="N706" t="s">
        <v>6608</v>
      </c>
      <c r="O706" t="s">
        <v>6609</v>
      </c>
      <c r="P706" t="s">
        <v>25</v>
      </c>
      <c r="Q706" t="s">
        <v>1079</v>
      </c>
      <c r="R706" t="s">
        <v>24</v>
      </c>
      <c r="S706" t="s">
        <v>1695</v>
      </c>
      <c r="T706" t="s">
        <v>4488</v>
      </c>
      <c r="U706" t="s">
        <v>3039</v>
      </c>
    </row>
    <row r="707" spans="1:21" x14ac:dyDescent="0.25">
      <c r="A707" t="s">
        <v>817</v>
      </c>
      <c r="B707" t="s">
        <v>818</v>
      </c>
      <c r="C707" t="s">
        <v>1070</v>
      </c>
      <c r="D707" t="s">
        <v>1118</v>
      </c>
      <c r="E707" t="s">
        <v>125</v>
      </c>
      <c r="F707" t="s">
        <v>200</v>
      </c>
      <c r="G707" t="s">
        <v>578</v>
      </c>
      <c r="H707" t="s">
        <v>1315</v>
      </c>
      <c r="I707" t="s">
        <v>20</v>
      </c>
      <c r="J707" t="s">
        <v>3120</v>
      </c>
      <c r="K707" t="s">
        <v>1083</v>
      </c>
      <c r="M707" t="s">
        <v>1692</v>
      </c>
      <c r="N707" t="s">
        <v>3928</v>
      </c>
      <c r="P707" t="s">
        <v>19</v>
      </c>
      <c r="Q707" t="s">
        <v>1079</v>
      </c>
      <c r="R707" t="s">
        <v>30</v>
      </c>
      <c r="S707" t="s">
        <v>1695</v>
      </c>
      <c r="T707" t="s">
        <v>1954</v>
      </c>
      <c r="U707" t="s">
        <v>819</v>
      </c>
    </row>
    <row r="708" spans="1:21" x14ac:dyDescent="0.25">
      <c r="A708" t="s">
        <v>1285</v>
      </c>
      <c r="B708" t="s">
        <v>1286</v>
      </c>
      <c r="C708" t="s">
        <v>1012</v>
      </c>
      <c r="D708" t="s">
        <v>2599</v>
      </c>
      <c r="E708" t="s">
        <v>2616</v>
      </c>
      <c r="F708" t="s">
        <v>2118</v>
      </c>
      <c r="G708" t="s">
        <v>1579</v>
      </c>
      <c r="H708" t="s">
        <v>1323</v>
      </c>
      <c r="I708" t="s">
        <v>17</v>
      </c>
      <c r="J708" t="s">
        <v>717</v>
      </c>
      <c r="K708" t="s">
        <v>4349</v>
      </c>
      <c r="L708" t="s">
        <v>800</v>
      </c>
      <c r="M708" t="s">
        <v>1690</v>
      </c>
      <c r="N708" t="s">
        <v>3928</v>
      </c>
      <c r="O708" t="s">
        <v>6610</v>
      </c>
      <c r="P708" t="s">
        <v>19</v>
      </c>
      <c r="Q708" t="s">
        <v>1364</v>
      </c>
      <c r="R708" t="s">
        <v>34</v>
      </c>
      <c r="S708" t="s">
        <v>1691</v>
      </c>
      <c r="T708" t="s">
        <v>4338</v>
      </c>
      <c r="U708" t="s">
        <v>1287</v>
      </c>
    </row>
    <row r="709" spans="1:21" x14ac:dyDescent="0.25">
      <c r="A709" t="s">
        <v>5135</v>
      </c>
      <c r="B709" t="s">
        <v>5136</v>
      </c>
      <c r="D709" t="s">
        <v>1119</v>
      </c>
      <c r="E709" t="s">
        <v>125</v>
      </c>
      <c r="F709" t="s">
        <v>243</v>
      </c>
      <c r="G709" t="s">
        <v>578</v>
      </c>
      <c r="H709" t="s">
        <v>126</v>
      </c>
      <c r="I709" t="s">
        <v>1100</v>
      </c>
      <c r="J709" t="s">
        <v>750</v>
      </c>
      <c r="K709" t="s">
        <v>1064</v>
      </c>
      <c r="L709" t="s">
        <v>807</v>
      </c>
      <c r="M709" t="s">
        <v>1692</v>
      </c>
      <c r="N709" t="s">
        <v>6611</v>
      </c>
      <c r="O709" t="s">
        <v>1016</v>
      </c>
      <c r="P709" t="s">
        <v>19</v>
      </c>
      <c r="Q709" t="s">
        <v>126</v>
      </c>
      <c r="R709" t="s">
        <v>37</v>
      </c>
      <c r="S709" t="s">
        <v>1695</v>
      </c>
      <c r="T709" t="s">
        <v>6612</v>
      </c>
      <c r="U709" t="s">
        <v>5137</v>
      </c>
    </row>
    <row r="710" spans="1:21" x14ac:dyDescent="0.25">
      <c r="A710" t="s">
        <v>2548</v>
      </c>
      <c r="B710" t="s">
        <v>2548</v>
      </c>
      <c r="D710" t="s">
        <v>228</v>
      </c>
      <c r="E710" t="s">
        <v>125</v>
      </c>
      <c r="F710" t="s">
        <v>242</v>
      </c>
      <c r="G710" t="s">
        <v>578</v>
      </c>
      <c r="H710" t="s">
        <v>126</v>
      </c>
      <c r="I710" t="s">
        <v>1100</v>
      </c>
      <c r="J710" t="s">
        <v>6515</v>
      </c>
      <c r="K710" t="s">
        <v>808</v>
      </c>
      <c r="L710" t="s">
        <v>801</v>
      </c>
      <c r="M710" t="s">
        <v>1692</v>
      </c>
      <c r="N710" t="s">
        <v>6613</v>
      </c>
      <c r="O710" t="s">
        <v>6614</v>
      </c>
      <c r="P710" t="s">
        <v>19</v>
      </c>
      <c r="Q710" t="s">
        <v>126</v>
      </c>
      <c r="R710" t="s">
        <v>37</v>
      </c>
      <c r="S710" t="s">
        <v>1695</v>
      </c>
      <c r="T710" t="s">
        <v>1345</v>
      </c>
      <c r="U710" t="s">
        <v>2549</v>
      </c>
    </row>
    <row r="711" spans="1:21" x14ac:dyDescent="0.25">
      <c r="A711" t="s">
        <v>870</v>
      </c>
      <c r="B711" t="s">
        <v>871</v>
      </c>
      <c r="D711" t="s">
        <v>1110</v>
      </c>
      <c r="E711" t="s">
        <v>125</v>
      </c>
      <c r="F711" t="s">
        <v>243</v>
      </c>
      <c r="G711" t="s">
        <v>577</v>
      </c>
      <c r="H711" t="s">
        <v>126</v>
      </c>
      <c r="I711" t="s">
        <v>128</v>
      </c>
      <c r="J711" t="s">
        <v>3120</v>
      </c>
      <c r="K711" t="s">
        <v>1362</v>
      </c>
      <c r="M711" t="s">
        <v>1692</v>
      </c>
      <c r="N711" t="s">
        <v>6615</v>
      </c>
      <c r="P711" t="s">
        <v>19</v>
      </c>
      <c r="Q711" t="s">
        <v>126</v>
      </c>
      <c r="R711" t="s">
        <v>18</v>
      </c>
      <c r="S711" t="s">
        <v>1695</v>
      </c>
      <c r="T711" t="s">
        <v>5189</v>
      </c>
      <c r="U711" t="s">
        <v>872</v>
      </c>
    </row>
    <row r="712" spans="1:21" x14ac:dyDescent="0.25">
      <c r="A712" t="s">
        <v>2898</v>
      </c>
      <c r="B712" t="s">
        <v>2899</v>
      </c>
      <c r="D712" t="s">
        <v>1111</v>
      </c>
      <c r="E712" t="s">
        <v>125</v>
      </c>
      <c r="F712" t="s">
        <v>200</v>
      </c>
      <c r="G712" t="s">
        <v>1579</v>
      </c>
      <c r="H712" t="s">
        <v>1315</v>
      </c>
      <c r="I712" t="s">
        <v>17</v>
      </c>
      <c r="J712" t="s">
        <v>2935</v>
      </c>
      <c r="K712" t="s">
        <v>804</v>
      </c>
      <c r="L712" t="s">
        <v>800</v>
      </c>
      <c r="M712" t="s">
        <v>1694</v>
      </c>
      <c r="N712" t="s">
        <v>6615</v>
      </c>
      <c r="O712" t="s">
        <v>6616</v>
      </c>
      <c r="Q712" t="s">
        <v>1061</v>
      </c>
      <c r="R712" t="s">
        <v>34</v>
      </c>
      <c r="S712" t="s">
        <v>1695</v>
      </c>
      <c r="T712" t="s">
        <v>6617</v>
      </c>
      <c r="U712" t="s">
        <v>2900</v>
      </c>
    </row>
    <row r="713" spans="1:21" x14ac:dyDescent="0.25">
      <c r="A713" t="s">
        <v>4097</v>
      </c>
      <c r="B713" t="s">
        <v>4098</v>
      </c>
      <c r="D713" t="s">
        <v>1089</v>
      </c>
      <c r="E713" t="s">
        <v>125</v>
      </c>
      <c r="F713" t="s">
        <v>243</v>
      </c>
      <c r="G713" t="s">
        <v>1368</v>
      </c>
      <c r="H713" t="s">
        <v>126</v>
      </c>
      <c r="I713" t="s">
        <v>1100</v>
      </c>
      <c r="J713" t="s">
        <v>4508</v>
      </c>
      <c r="K713" t="s">
        <v>808</v>
      </c>
      <c r="M713" t="s">
        <v>1694</v>
      </c>
      <c r="N713" t="s">
        <v>5184</v>
      </c>
      <c r="P713" t="s">
        <v>19</v>
      </c>
      <c r="Q713" t="s">
        <v>126</v>
      </c>
      <c r="R713" t="s">
        <v>49</v>
      </c>
      <c r="S713" t="s">
        <v>1695</v>
      </c>
      <c r="T713" t="s">
        <v>4099</v>
      </c>
      <c r="U713" t="s">
        <v>4100</v>
      </c>
    </row>
    <row r="714" spans="1:21" x14ac:dyDescent="0.25">
      <c r="A714" t="s">
        <v>273</v>
      </c>
      <c r="B714" t="s">
        <v>274</v>
      </c>
      <c r="C714" t="s">
        <v>1012</v>
      </c>
      <c r="D714" t="s">
        <v>3779</v>
      </c>
      <c r="E714" t="s">
        <v>2174</v>
      </c>
      <c r="F714" t="s">
        <v>2118</v>
      </c>
      <c r="G714" t="s">
        <v>1579</v>
      </c>
      <c r="H714" t="s">
        <v>1316</v>
      </c>
      <c r="I714" t="s">
        <v>128</v>
      </c>
      <c r="J714" t="s">
        <v>745</v>
      </c>
      <c r="K714" t="s">
        <v>2345</v>
      </c>
      <c r="L714" t="s">
        <v>1320</v>
      </c>
      <c r="M714" t="s">
        <v>1694</v>
      </c>
      <c r="N714" t="s">
        <v>4340</v>
      </c>
      <c r="O714" t="s">
        <v>6618</v>
      </c>
      <c r="P714" t="s">
        <v>1104</v>
      </c>
      <c r="Q714" t="s">
        <v>1364</v>
      </c>
      <c r="R714" t="s">
        <v>37</v>
      </c>
      <c r="S714" t="s">
        <v>1693</v>
      </c>
      <c r="T714" t="s">
        <v>3098</v>
      </c>
      <c r="U714" t="s">
        <v>275</v>
      </c>
    </row>
    <row r="715" spans="1:21" x14ac:dyDescent="0.25">
      <c r="A715" t="s">
        <v>659</v>
      </c>
      <c r="B715" t="s">
        <v>660</v>
      </c>
      <c r="D715" t="s">
        <v>1089</v>
      </c>
      <c r="E715" t="s">
        <v>125</v>
      </c>
      <c r="F715" t="s">
        <v>243</v>
      </c>
      <c r="G715" t="s">
        <v>578</v>
      </c>
      <c r="H715" t="s">
        <v>126</v>
      </c>
      <c r="I715" t="s">
        <v>1100</v>
      </c>
      <c r="J715" t="s">
        <v>3500</v>
      </c>
      <c r="K715" t="s">
        <v>808</v>
      </c>
      <c r="M715" t="s">
        <v>1692</v>
      </c>
      <c r="N715" t="s">
        <v>5188</v>
      </c>
      <c r="P715" t="s">
        <v>19</v>
      </c>
      <c r="Q715" t="s">
        <v>126</v>
      </c>
      <c r="R715" t="s">
        <v>24</v>
      </c>
      <c r="S715" t="s">
        <v>1695</v>
      </c>
      <c r="T715" t="s">
        <v>4684</v>
      </c>
      <c r="U715" t="s">
        <v>661</v>
      </c>
    </row>
    <row r="716" spans="1:21" x14ac:dyDescent="0.25">
      <c r="A716" t="s">
        <v>4332</v>
      </c>
      <c r="B716" t="s">
        <v>4333</v>
      </c>
      <c r="C716" t="s">
        <v>4047</v>
      </c>
      <c r="D716" t="s">
        <v>3047</v>
      </c>
      <c r="E716" t="s">
        <v>2153</v>
      </c>
      <c r="F716" t="s">
        <v>2389</v>
      </c>
      <c r="G716" t="s">
        <v>1579</v>
      </c>
      <c r="H716" t="s">
        <v>1323</v>
      </c>
      <c r="I716" t="s">
        <v>20</v>
      </c>
      <c r="J716" t="s">
        <v>40</v>
      </c>
      <c r="K716" t="s">
        <v>1609</v>
      </c>
      <c r="L716" t="s">
        <v>801</v>
      </c>
      <c r="M716" t="s">
        <v>1690</v>
      </c>
      <c r="N716" t="s">
        <v>6619</v>
      </c>
      <c r="O716" t="s">
        <v>5190</v>
      </c>
      <c r="P716" t="s">
        <v>19</v>
      </c>
      <c r="Q716" t="s">
        <v>1079</v>
      </c>
      <c r="R716" t="s">
        <v>71</v>
      </c>
      <c r="S716" t="s">
        <v>1691</v>
      </c>
      <c r="T716" t="s">
        <v>4334</v>
      </c>
      <c r="U716" t="s">
        <v>4335</v>
      </c>
    </row>
    <row r="717" spans="1:21" x14ac:dyDescent="0.25">
      <c r="A717" t="s">
        <v>1564</v>
      </c>
      <c r="B717" t="s">
        <v>1564</v>
      </c>
      <c r="D717" t="s">
        <v>787</v>
      </c>
      <c r="E717" t="s">
        <v>125</v>
      </c>
      <c r="F717" t="s">
        <v>200</v>
      </c>
      <c r="G717" t="s">
        <v>28</v>
      </c>
      <c r="H717" t="s">
        <v>126</v>
      </c>
      <c r="I717" t="s">
        <v>1100</v>
      </c>
      <c r="J717" t="s">
        <v>40</v>
      </c>
      <c r="K717" t="s">
        <v>1375</v>
      </c>
      <c r="M717" t="s">
        <v>1692</v>
      </c>
      <c r="N717" t="s">
        <v>5191</v>
      </c>
      <c r="P717" t="s">
        <v>19</v>
      </c>
      <c r="Q717" t="s">
        <v>126</v>
      </c>
      <c r="R717" t="s">
        <v>36</v>
      </c>
      <c r="S717" t="s">
        <v>1695</v>
      </c>
      <c r="T717" t="s">
        <v>3551</v>
      </c>
      <c r="U717" t="s">
        <v>1565</v>
      </c>
    </row>
    <row r="718" spans="1:21" x14ac:dyDescent="0.25">
      <c r="A718" t="s">
        <v>3062</v>
      </c>
      <c r="B718" t="s">
        <v>3063</v>
      </c>
      <c r="C718" t="s">
        <v>3286</v>
      </c>
      <c r="D718" t="s">
        <v>1084</v>
      </c>
      <c r="E718" t="s">
        <v>125</v>
      </c>
      <c r="F718" t="s">
        <v>200</v>
      </c>
      <c r="G718" t="s">
        <v>1579</v>
      </c>
      <c r="H718" t="s">
        <v>1315</v>
      </c>
      <c r="I718" t="s">
        <v>17</v>
      </c>
      <c r="J718" t="s">
        <v>718</v>
      </c>
      <c r="K718" t="s">
        <v>1083</v>
      </c>
      <c r="L718" t="s">
        <v>1068</v>
      </c>
      <c r="M718" t="s">
        <v>1694</v>
      </c>
      <c r="N718" t="s">
        <v>6620</v>
      </c>
      <c r="O718" t="s">
        <v>6621</v>
      </c>
      <c r="Q718" t="s">
        <v>1061</v>
      </c>
      <c r="R718" t="s">
        <v>18</v>
      </c>
      <c r="S718" t="s">
        <v>1695</v>
      </c>
      <c r="T718" t="s">
        <v>6622</v>
      </c>
      <c r="U718" t="s">
        <v>3064</v>
      </c>
    </row>
    <row r="719" spans="1:21" x14ac:dyDescent="0.25">
      <c r="A719" t="s">
        <v>829</v>
      </c>
      <c r="B719" t="s">
        <v>830</v>
      </c>
      <c r="D719" t="s">
        <v>1097</v>
      </c>
      <c r="E719" t="s">
        <v>125</v>
      </c>
      <c r="F719" t="s">
        <v>243</v>
      </c>
      <c r="G719" t="s">
        <v>577</v>
      </c>
      <c r="H719" t="s">
        <v>126</v>
      </c>
      <c r="I719" t="s">
        <v>1100</v>
      </c>
      <c r="J719" t="s">
        <v>6623</v>
      </c>
      <c r="K719" t="s">
        <v>808</v>
      </c>
      <c r="M719" t="s">
        <v>1692</v>
      </c>
      <c r="N719" t="s">
        <v>6624</v>
      </c>
      <c r="O719" t="s">
        <v>4080</v>
      </c>
      <c r="P719" t="s">
        <v>19</v>
      </c>
      <c r="Q719" t="s">
        <v>126</v>
      </c>
      <c r="R719" t="s">
        <v>60</v>
      </c>
      <c r="S719" t="s">
        <v>1695</v>
      </c>
      <c r="T719" t="s">
        <v>4469</v>
      </c>
      <c r="U719" t="s">
        <v>831</v>
      </c>
    </row>
    <row r="720" spans="1:21" x14ac:dyDescent="0.25">
      <c r="A720" t="s">
        <v>1002</v>
      </c>
      <c r="B720" t="s">
        <v>1003</v>
      </c>
      <c r="C720" t="s">
        <v>1012</v>
      </c>
      <c r="D720" t="s">
        <v>1263</v>
      </c>
      <c r="E720" t="s">
        <v>125</v>
      </c>
      <c r="F720" t="s">
        <v>200</v>
      </c>
      <c r="G720" t="s">
        <v>1579</v>
      </c>
      <c r="H720" t="s">
        <v>1315</v>
      </c>
      <c r="I720" t="s">
        <v>28</v>
      </c>
      <c r="J720" t="s">
        <v>3252</v>
      </c>
      <c r="K720" t="s">
        <v>1127</v>
      </c>
      <c r="L720" t="s">
        <v>803</v>
      </c>
      <c r="M720" t="s">
        <v>1692</v>
      </c>
      <c r="N720" t="s">
        <v>6624</v>
      </c>
      <c r="O720" t="s">
        <v>5036</v>
      </c>
      <c r="P720" t="s">
        <v>19</v>
      </c>
      <c r="Q720" t="s">
        <v>1079</v>
      </c>
      <c r="R720" t="s">
        <v>63</v>
      </c>
      <c r="S720" t="s">
        <v>1695</v>
      </c>
      <c r="T720" t="s">
        <v>2844</v>
      </c>
      <c r="U720" t="s">
        <v>1004</v>
      </c>
    </row>
    <row r="721" spans="1:22" x14ac:dyDescent="0.25">
      <c r="A721" t="s">
        <v>3548</v>
      </c>
      <c r="B721" t="s">
        <v>3549</v>
      </c>
      <c r="C721" t="s">
        <v>217</v>
      </c>
      <c r="D721" t="s">
        <v>1096</v>
      </c>
      <c r="E721" t="s">
        <v>125</v>
      </c>
      <c r="F721" t="s">
        <v>243</v>
      </c>
      <c r="G721" t="s">
        <v>578</v>
      </c>
      <c r="H721" t="s">
        <v>1315</v>
      </c>
      <c r="I721" t="s">
        <v>1100</v>
      </c>
      <c r="J721" t="s">
        <v>712</v>
      </c>
      <c r="K721" t="s">
        <v>1362</v>
      </c>
      <c r="M721" t="s">
        <v>1694</v>
      </c>
      <c r="N721" t="s">
        <v>5195</v>
      </c>
      <c r="P721" t="s">
        <v>19</v>
      </c>
      <c r="Q721" t="s">
        <v>126</v>
      </c>
      <c r="R721" t="s">
        <v>41</v>
      </c>
      <c r="S721" t="s">
        <v>1695</v>
      </c>
      <c r="T721" t="s">
        <v>6625</v>
      </c>
      <c r="U721" t="s">
        <v>3550</v>
      </c>
    </row>
    <row r="722" spans="1:22" x14ac:dyDescent="0.25">
      <c r="A722" t="s">
        <v>4351</v>
      </c>
      <c r="B722" t="s">
        <v>4352</v>
      </c>
      <c r="D722" t="s">
        <v>210</v>
      </c>
      <c r="E722" t="s">
        <v>125</v>
      </c>
      <c r="F722" t="s">
        <v>243</v>
      </c>
      <c r="G722" t="s">
        <v>1579</v>
      </c>
      <c r="H722" t="s">
        <v>126</v>
      </c>
      <c r="I722" t="s">
        <v>20</v>
      </c>
      <c r="J722" t="s">
        <v>4440</v>
      </c>
      <c r="K722" t="s">
        <v>1064</v>
      </c>
      <c r="L722" t="s">
        <v>801</v>
      </c>
      <c r="M722" t="s">
        <v>1690</v>
      </c>
      <c r="N722" t="s">
        <v>5196</v>
      </c>
      <c r="O722" t="s">
        <v>4475</v>
      </c>
      <c r="P722" t="s">
        <v>19</v>
      </c>
      <c r="Q722" t="s">
        <v>126</v>
      </c>
      <c r="R722" t="s">
        <v>36</v>
      </c>
      <c r="S722" t="s">
        <v>1695</v>
      </c>
      <c r="T722" t="s">
        <v>1382</v>
      </c>
      <c r="U722" t="s">
        <v>4353</v>
      </c>
    </row>
    <row r="723" spans="1:22" x14ac:dyDescent="0.25">
      <c r="A723" t="s">
        <v>122</v>
      </c>
      <c r="B723" t="s">
        <v>123</v>
      </c>
      <c r="C723" t="s">
        <v>1012</v>
      </c>
      <c r="D723" t="s">
        <v>1697</v>
      </c>
      <c r="E723" t="s">
        <v>125</v>
      </c>
      <c r="F723" t="s">
        <v>2118</v>
      </c>
      <c r="G723" t="s">
        <v>1579</v>
      </c>
      <c r="H723" t="s">
        <v>1315</v>
      </c>
      <c r="I723" t="s">
        <v>20</v>
      </c>
      <c r="J723" t="s">
        <v>719</v>
      </c>
      <c r="K723" t="s">
        <v>1063</v>
      </c>
      <c r="L723" t="s">
        <v>802</v>
      </c>
      <c r="M723" t="s">
        <v>1690</v>
      </c>
      <c r="N723" t="s">
        <v>4680</v>
      </c>
      <c r="O723" t="s">
        <v>6626</v>
      </c>
      <c r="P723" t="s">
        <v>19</v>
      </c>
      <c r="Q723" t="s">
        <v>126</v>
      </c>
      <c r="R723" t="s">
        <v>60</v>
      </c>
      <c r="S723" t="s">
        <v>1695</v>
      </c>
      <c r="T723" t="s">
        <v>1345</v>
      </c>
      <c r="U723" t="s">
        <v>124</v>
      </c>
    </row>
    <row r="724" spans="1:22" x14ac:dyDescent="0.25">
      <c r="A724" t="s">
        <v>3186</v>
      </c>
      <c r="B724" t="s">
        <v>3187</v>
      </c>
      <c r="D724" t="s">
        <v>1110</v>
      </c>
      <c r="E724" t="s">
        <v>125</v>
      </c>
      <c r="F724" t="s">
        <v>242</v>
      </c>
      <c r="G724" t="s">
        <v>1579</v>
      </c>
      <c r="H724" t="s">
        <v>126</v>
      </c>
      <c r="I724" t="s">
        <v>128</v>
      </c>
      <c r="J724" t="s">
        <v>5302</v>
      </c>
      <c r="K724" t="s">
        <v>805</v>
      </c>
      <c r="L724" t="s">
        <v>803</v>
      </c>
      <c r="M724" t="s">
        <v>1692</v>
      </c>
      <c r="N724" t="s">
        <v>4680</v>
      </c>
      <c r="O724" t="s">
        <v>6627</v>
      </c>
      <c r="P724" t="s">
        <v>19</v>
      </c>
      <c r="Q724" t="s">
        <v>126</v>
      </c>
      <c r="R724" t="s">
        <v>192</v>
      </c>
      <c r="S724" t="s">
        <v>1695</v>
      </c>
      <c r="T724" t="s">
        <v>4492</v>
      </c>
      <c r="U724" t="s">
        <v>3188</v>
      </c>
    </row>
    <row r="725" spans="1:22" x14ac:dyDescent="0.25">
      <c r="A725" t="s">
        <v>2788</v>
      </c>
      <c r="B725" t="s">
        <v>2789</v>
      </c>
      <c r="C725" t="s">
        <v>5158</v>
      </c>
      <c r="D725" t="s">
        <v>2102</v>
      </c>
      <c r="E725" t="s">
        <v>125</v>
      </c>
      <c r="F725" t="s">
        <v>243</v>
      </c>
      <c r="G725" t="s">
        <v>576</v>
      </c>
      <c r="H725" t="s">
        <v>1315</v>
      </c>
      <c r="I725" t="s">
        <v>17</v>
      </c>
      <c r="J725" t="s">
        <v>747</v>
      </c>
      <c r="K725" t="s">
        <v>1083</v>
      </c>
      <c r="L725" t="s">
        <v>807</v>
      </c>
      <c r="M725" t="s">
        <v>1690</v>
      </c>
      <c r="N725" t="s">
        <v>6628</v>
      </c>
      <c r="O725" t="s">
        <v>6526</v>
      </c>
      <c r="Q725" t="s">
        <v>1059</v>
      </c>
      <c r="R725" t="s">
        <v>71</v>
      </c>
      <c r="S725" t="s">
        <v>1691</v>
      </c>
      <c r="T725" t="s">
        <v>5206</v>
      </c>
      <c r="U725" t="s">
        <v>2790</v>
      </c>
    </row>
    <row r="726" spans="1:22" x14ac:dyDescent="0.25">
      <c r="A726" t="s">
        <v>2966</v>
      </c>
      <c r="B726" t="s">
        <v>2967</v>
      </c>
      <c r="D726" t="s">
        <v>1119</v>
      </c>
      <c r="E726" t="s">
        <v>125</v>
      </c>
      <c r="F726" t="s">
        <v>243</v>
      </c>
      <c r="G726" t="s">
        <v>1579</v>
      </c>
      <c r="H726" t="s">
        <v>1315</v>
      </c>
      <c r="I726" t="s">
        <v>1100</v>
      </c>
      <c r="J726" t="s">
        <v>3540</v>
      </c>
      <c r="K726" t="s">
        <v>804</v>
      </c>
      <c r="L726" t="s">
        <v>801</v>
      </c>
      <c r="M726" t="s">
        <v>1692</v>
      </c>
      <c r="N726" t="s">
        <v>5197</v>
      </c>
      <c r="O726" t="s">
        <v>6629</v>
      </c>
      <c r="P726" t="s">
        <v>19</v>
      </c>
      <c r="Q726" t="s">
        <v>126</v>
      </c>
      <c r="R726" t="s">
        <v>34</v>
      </c>
      <c r="S726" t="s">
        <v>1695</v>
      </c>
      <c r="T726" t="s">
        <v>1382</v>
      </c>
      <c r="U726" t="s">
        <v>2968</v>
      </c>
    </row>
    <row r="727" spans="1:22" x14ac:dyDescent="0.25">
      <c r="A727" t="s">
        <v>1226</v>
      </c>
      <c r="B727" t="s">
        <v>1227</v>
      </c>
      <c r="C727" t="s">
        <v>1012</v>
      </c>
      <c r="D727" t="s">
        <v>4910</v>
      </c>
      <c r="E727" t="s">
        <v>2072</v>
      </c>
      <c r="F727" t="s">
        <v>200</v>
      </c>
      <c r="G727" t="s">
        <v>1579</v>
      </c>
      <c r="H727" t="s">
        <v>1323</v>
      </c>
      <c r="I727" t="s">
        <v>17</v>
      </c>
      <c r="J727" t="s">
        <v>40</v>
      </c>
      <c r="K727" t="s">
        <v>1728</v>
      </c>
      <c r="L727" t="s">
        <v>1771</v>
      </c>
      <c r="M727" t="s">
        <v>1690</v>
      </c>
      <c r="N727" t="s">
        <v>4483</v>
      </c>
      <c r="O727" t="s">
        <v>6630</v>
      </c>
      <c r="P727" t="s">
        <v>19</v>
      </c>
      <c r="Q727" t="s">
        <v>1364</v>
      </c>
      <c r="R727" t="s">
        <v>37</v>
      </c>
      <c r="S727" t="s">
        <v>1691</v>
      </c>
      <c r="T727" t="s">
        <v>4484</v>
      </c>
      <c r="U727" t="s">
        <v>1228</v>
      </c>
    </row>
    <row r="728" spans="1:22" x14ac:dyDescent="0.25">
      <c r="A728" t="s">
        <v>2225</v>
      </c>
      <c r="B728" t="s">
        <v>2226</v>
      </c>
      <c r="C728" t="s">
        <v>1012</v>
      </c>
      <c r="D728" t="s">
        <v>333</v>
      </c>
      <c r="E728" t="s">
        <v>125</v>
      </c>
      <c r="F728" t="s">
        <v>200</v>
      </c>
      <c r="G728" t="s">
        <v>3088</v>
      </c>
      <c r="H728" t="s">
        <v>1315</v>
      </c>
      <c r="I728" t="s">
        <v>128</v>
      </c>
      <c r="J728" t="s">
        <v>712</v>
      </c>
      <c r="K728" t="s">
        <v>806</v>
      </c>
      <c r="L728" t="s">
        <v>807</v>
      </c>
      <c r="M728" t="s">
        <v>1694</v>
      </c>
      <c r="N728" t="s">
        <v>5198</v>
      </c>
      <c r="O728" t="s">
        <v>6631</v>
      </c>
      <c r="P728" t="s">
        <v>19</v>
      </c>
      <c r="Q728" t="s">
        <v>1079</v>
      </c>
      <c r="R728" t="s">
        <v>68</v>
      </c>
      <c r="S728" t="s">
        <v>1695</v>
      </c>
      <c r="T728" t="s">
        <v>2301</v>
      </c>
      <c r="U728" t="s">
        <v>2227</v>
      </c>
    </row>
    <row r="729" spans="1:22" x14ac:dyDescent="0.25">
      <c r="A729" t="s">
        <v>4107</v>
      </c>
      <c r="B729" t="s">
        <v>4108</v>
      </c>
      <c r="C729" t="s">
        <v>33</v>
      </c>
      <c r="D729" t="s">
        <v>1067</v>
      </c>
      <c r="E729" t="s">
        <v>125</v>
      </c>
      <c r="F729" t="s">
        <v>243</v>
      </c>
      <c r="G729" t="s">
        <v>1579</v>
      </c>
      <c r="H729" t="s">
        <v>126</v>
      </c>
      <c r="I729" t="s">
        <v>20</v>
      </c>
      <c r="J729" t="s">
        <v>717</v>
      </c>
      <c r="K729" t="s">
        <v>806</v>
      </c>
      <c r="M729" t="s">
        <v>1690</v>
      </c>
      <c r="N729" t="s">
        <v>5199</v>
      </c>
      <c r="O729" t="s">
        <v>3900</v>
      </c>
      <c r="P729" t="s">
        <v>19</v>
      </c>
      <c r="Q729" t="s">
        <v>1059</v>
      </c>
      <c r="R729" t="s">
        <v>34</v>
      </c>
      <c r="S729" t="s">
        <v>1691</v>
      </c>
      <c r="T729" t="s">
        <v>1345</v>
      </c>
      <c r="U729" t="s">
        <v>4109</v>
      </c>
    </row>
    <row r="730" spans="1:22" x14ac:dyDescent="0.25">
      <c r="A730" t="s">
        <v>2158</v>
      </c>
      <c r="B730" t="s">
        <v>2158</v>
      </c>
      <c r="D730" t="s">
        <v>1089</v>
      </c>
      <c r="E730" t="s">
        <v>125</v>
      </c>
      <c r="F730" t="s">
        <v>242</v>
      </c>
      <c r="G730" t="s">
        <v>577</v>
      </c>
      <c r="H730" t="s">
        <v>126</v>
      </c>
      <c r="I730" t="s">
        <v>1100</v>
      </c>
      <c r="J730" t="s">
        <v>6515</v>
      </c>
      <c r="K730" t="s">
        <v>808</v>
      </c>
      <c r="L730" t="s">
        <v>801</v>
      </c>
      <c r="M730" t="s">
        <v>1692</v>
      </c>
      <c r="N730" t="s">
        <v>6632</v>
      </c>
      <c r="O730" t="s">
        <v>6633</v>
      </c>
      <c r="P730" t="s">
        <v>19</v>
      </c>
      <c r="Q730" t="s">
        <v>126</v>
      </c>
      <c r="R730" t="s">
        <v>46</v>
      </c>
      <c r="S730" t="s">
        <v>1695</v>
      </c>
      <c r="T730" t="s">
        <v>3554</v>
      </c>
      <c r="U730" t="s">
        <v>2159</v>
      </c>
    </row>
    <row r="731" spans="1:22" x14ac:dyDescent="0.25">
      <c r="A731" t="s">
        <v>490</v>
      </c>
      <c r="B731" t="s">
        <v>491</v>
      </c>
      <c r="C731" t="s">
        <v>1012</v>
      </c>
      <c r="D731" t="s">
        <v>4618</v>
      </c>
      <c r="E731" t="s">
        <v>2015</v>
      </c>
      <c r="F731" t="s">
        <v>2118</v>
      </c>
      <c r="G731" t="s">
        <v>1579</v>
      </c>
      <c r="H731" t="s">
        <v>1363</v>
      </c>
      <c r="I731" t="s">
        <v>17</v>
      </c>
      <c r="J731" t="s">
        <v>710</v>
      </c>
      <c r="K731" t="s">
        <v>1727</v>
      </c>
      <c r="L731" t="s">
        <v>1122</v>
      </c>
      <c r="M731" t="s">
        <v>1690</v>
      </c>
      <c r="N731" t="s">
        <v>6634</v>
      </c>
      <c r="O731" t="s">
        <v>6635</v>
      </c>
      <c r="P731" t="s">
        <v>19</v>
      </c>
      <c r="Q731" t="s">
        <v>1364</v>
      </c>
      <c r="R731" t="s">
        <v>60</v>
      </c>
      <c r="S731" t="s">
        <v>1691</v>
      </c>
      <c r="T731" t="s">
        <v>4675</v>
      </c>
      <c r="U731" t="s">
        <v>492</v>
      </c>
      <c r="V731" t="s">
        <v>1121</v>
      </c>
    </row>
    <row r="732" spans="1:22" x14ac:dyDescent="0.25">
      <c r="A732" t="s">
        <v>2854</v>
      </c>
      <c r="B732" t="s">
        <v>2854</v>
      </c>
      <c r="D732" t="s">
        <v>1097</v>
      </c>
      <c r="E732" t="s">
        <v>125</v>
      </c>
      <c r="F732" t="s">
        <v>243</v>
      </c>
      <c r="G732" t="s">
        <v>1317</v>
      </c>
      <c r="H732" t="s">
        <v>126</v>
      </c>
      <c r="I732" t="s">
        <v>1100</v>
      </c>
      <c r="J732" t="s">
        <v>3436</v>
      </c>
      <c r="K732" t="s">
        <v>806</v>
      </c>
      <c r="L732" t="s">
        <v>803</v>
      </c>
      <c r="M732" t="s">
        <v>1692</v>
      </c>
      <c r="N732" t="s">
        <v>6636</v>
      </c>
      <c r="O732" t="s">
        <v>1008</v>
      </c>
      <c r="P732" t="s">
        <v>19</v>
      </c>
      <c r="Q732" t="s">
        <v>126</v>
      </c>
      <c r="R732" t="s">
        <v>24</v>
      </c>
      <c r="S732" t="s">
        <v>1695</v>
      </c>
      <c r="T732" t="s">
        <v>4687</v>
      </c>
      <c r="U732" t="s">
        <v>2855</v>
      </c>
    </row>
    <row r="733" spans="1:22" x14ac:dyDescent="0.25">
      <c r="A733" t="s">
        <v>891</v>
      </c>
      <c r="B733" t="s">
        <v>892</v>
      </c>
      <c r="D733" t="s">
        <v>1119</v>
      </c>
      <c r="E733" t="s">
        <v>125</v>
      </c>
      <c r="F733" t="s">
        <v>243</v>
      </c>
      <c r="G733" t="s">
        <v>577</v>
      </c>
      <c r="H733" t="s">
        <v>126</v>
      </c>
      <c r="I733" t="s">
        <v>1100</v>
      </c>
      <c r="J733" t="s">
        <v>3934</v>
      </c>
      <c r="K733" t="s">
        <v>806</v>
      </c>
      <c r="L733" t="s">
        <v>803</v>
      </c>
      <c r="M733" t="s">
        <v>1692</v>
      </c>
      <c r="N733" t="s">
        <v>6637</v>
      </c>
      <c r="O733" t="s">
        <v>1008</v>
      </c>
      <c r="P733" t="s">
        <v>19</v>
      </c>
      <c r="Q733" t="s">
        <v>1061</v>
      </c>
      <c r="R733" t="s">
        <v>60</v>
      </c>
      <c r="S733" t="s">
        <v>1695</v>
      </c>
      <c r="T733" t="s">
        <v>3254</v>
      </c>
      <c r="U733" t="s">
        <v>893</v>
      </c>
    </row>
    <row r="734" spans="1:22" x14ac:dyDescent="0.25">
      <c r="A734" t="s">
        <v>1420</v>
      </c>
      <c r="B734" t="s">
        <v>1421</v>
      </c>
      <c r="C734" t="s">
        <v>1012</v>
      </c>
      <c r="D734" t="s">
        <v>2564</v>
      </c>
      <c r="E734" t="s">
        <v>125</v>
      </c>
      <c r="F734" t="s">
        <v>200</v>
      </c>
      <c r="G734" t="s">
        <v>1579</v>
      </c>
      <c r="H734" t="s">
        <v>1315</v>
      </c>
      <c r="I734" t="s">
        <v>28</v>
      </c>
      <c r="J734" t="s">
        <v>710</v>
      </c>
      <c r="K734" t="s">
        <v>806</v>
      </c>
      <c r="L734" t="s">
        <v>801</v>
      </c>
      <c r="M734" t="s">
        <v>1690</v>
      </c>
      <c r="N734" t="s">
        <v>6638</v>
      </c>
      <c r="O734" t="s">
        <v>6639</v>
      </c>
      <c r="P734" t="s">
        <v>19</v>
      </c>
      <c r="Q734" t="s">
        <v>1364</v>
      </c>
      <c r="R734" t="s">
        <v>68</v>
      </c>
      <c r="S734" t="s">
        <v>1693</v>
      </c>
      <c r="T734" t="s">
        <v>1341</v>
      </c>
      <c r="U734" t="s">
        <v>1422</v>
      </c>
    </row>
    <row r="735" spans="1:22" x14ac:dyDescent="0.25">
      <c r="A735" t="s">
        <v>3002</v>
      </c>
      <c r="B735" t="s">
        <v>3003</v>
      </c>
      <c r="C735" t="s">
        <v>3286</v>
      </c>
      <c r="D735" t="s">
        <v>27</v>
      </c>
      <c r="E735" t="s">
        <v>125</v>
      </c>
      <c r="F735" t="s">
        <v>200</v>
      </c>
      <c r="G735" t="s">
        <v>1579</v>
      </c>
      <c r="H735" t="s">
        <v>1315</v>
      </c>
      <c r="I735" t="s">
        <v>17</v>
      </c>
      <c r="J735" t="s">
        <v>40</v>
      </c>
      <c r="K735" t="s">
        <v>1319</v>
      </c>
      <c r="L735" t="s">
        <v>800</v>
      </c>
      <c r="M735" t="s">
        <v>1694</v>
      </c>
      <c r="N735" t="s">
        <v>6638</v>
      </c>
      <c r="O735" t="s">
        <v>6640</v>
      </c>
      <c r="Q735" t="s">
        <v>1061</v>
      </c>
      <c r="R735" t="s">
        <v>24</v>
      </c>
      <c r="S735" t="s">
        <v>1693</v>
      </c>
      <c r="T735" t="s">
        <v>4691</v>
      </c>
      <c r="U735" t="s">
        <v>3004</v>
      </c>
    </row>
    <row r="736" spans="1:22" x14ac:dyDescent="0.25">
      <c r="A736" t="s">
        <v>858</v>
      </c>
      <c r="B736" t="s">
        <v>859</v>
      </c>
      <c r="D736" t="s">
        <v>1116</v>
      </c>
      <c r="E736" t="s">
        <v>125</v>
      </c>
      <c r="F736" t="s">
        <v>200</v>
      </c>
      <c r="G736" t="s">
        <v>577</v>
      </c>
      <c r="H736" t="s">
        <v>126</v>
      </c>
      <c r="I736" t="s">
        <v>1100</v>
      </c>
      <c r="J736" t="s">
        <v>748</v>
      </c>
      <c r="K736" t="s">
        <v>808</v>
      </c>
      <c r="L736" t="s">
        <v>803</v>
      </c>
      <c r="M736" t="s">
        <v>1692</v>
      </c>
      <c r="N736" t="s">
        <v>6641</v>
      </c>
      <c r="O736" t="s">
        <v>6642</v>
      </c>
      <c r="P736" t="s">
        <v>19</v>
      </c>
      <c r="Q736" t="s">
        <v>126</v>
      </c>
      <c r="R736" t="s">
        <v>71</v>
      </c>
      <c r="S736" t="s">
        <v>1695</v>
      </c>
      <c r="T736" t="s">
        <v>6643</v>
      </c>
      <c r="U736" t="s">
        <v>860</v>
      </c>
    </row>
    <row r="737" spans="1:21" x14ac:dyDescent="0.25">
      <c r="A737" t="s">
        <v>1786</v>
      </c>
      <c r="B737" t="s">
        <v>1787</v>
      </c>
      <c r="C737" t="s">
        <v>4601</v>
      </c>
      <c r="D737" t="s">
        <v>1657</v>
      </c>
      <c r="E737" t="s">
        <v>1322</v>
      </c>
      <c r="F737" t="s">
        <v>200</v>
      </c>
      <c r="G737" t="s">
        <v>1368</v>
      </c>
      <c r="H737" t="s">
        <v>1316</v>
      </c>
      <c r="I737" t="s">
        <v>28</v>
      </c>
      <c r="J737" t="s">
        <v>711</v>
      </c>
      <c r="K737" t="s">
        <v>2099</v>
      </c>
      <c r="L737" t="s">
        <v>802</v>
      </c>
      <c r="M737" t="s">
        <v>1690</v>
      </c>
      <c r="N737" t="s">
        <v>6641</v>
      </c>
      <c r="O737" t="s">
        <v>6644</v>
      </c>
      <c r="P737" t="s">
        <v>19</v>
      </c>
      <c r="Q737" t="s">
        <v>1364</v>
      </c>
      <c r="R737" t="s">
        <v>34</v>
      </c>
      <c r="S737" t="s">
        <v>1691</v>
      </c>
      <c r="T737" t="s">
        <v>4674</v>
      </c>
      <c r="U737" t="s">
        <v>1788</v>
      </c>
    </row>
    <row r="738" spans="1:21" x14ac:dyDescent="0.25">
      <c r="A738" t="s">
        <v>1616</v>
      </c>
      <c r="B738" t="s">
        <v>1617</v>
      </c>
      <c r="C738" t="s">
        <v>1106</v>
      </c>
      <c r="D738" t="s">
        <v>294</v>
      </c>
      <c r="E738" t="s">
        <v>125</v>
      </c>
      <c r="F738" t="s">
        <v>200</v>
      </c>
      <c r="G738" t="s">
        <v>577</v>
      </c>
      <c r="H738" t="s">
        <v>1315</v>
      </c>
      <c r="I738" t="s">
        <v>1100</v>
      </c>
      <c r="J738" t="s">
        <v>5098</v>
      </c>
      <c r="K738" t="s">
        <v>806</v>
      </c>
      <c r="L738" t="s">
        <v>807</v>
      </c>
      <c r="M738" t="s">
        <v>1692</v>
      </c>
      <c r="N738" t="s">
        <v>4341</v>
      </c>
      <c r="P738" t="s">
        <v>19</v>
      </c>
      <c r="Q738" t="s">
        <v>1061</v>
      </c>
      <c r="R738" t="s">
        <v>51</v>
      </c>
      <c r="S738" t="s">
        <v>1695</v>
      </c>
      <c r="T738" t="s">
        <v>2560</v>
      </c>
      <c r="U738" t="s">
        <v>1618</v>
      </c>
    </row>
    <row r="739" spans="1:21" x14ac:dyDescent="0.25">
      <c r="A739" t="s">
        <v>2069</v>
      </c>
      <c r="B739" t="s">
        <v>2069</v>
      </c>
      <c r="D739" t="s">
        <v>1118</v>
      </c>
      <c r="E739" t="s">
        <v>125</v>
      </c>
      <c r="F739" t="s">
        <v>243</v>
      </c>
      <c r="G739" t="s">
        <v>578</v>
      </c>
      <c r="H739" t="s">
        <v>126</v>
      </c>
      <c r="I739" t="s">
        <v>128</v>
      </c>
      <c r="J739" t="s">
        <v>6645</v>
      </c>
      <c r="K739" t="s">
        <v>808</v>
      </c>
      <c r="M739" t="s">
        <v>1692</v>
      </c>
      <c r="N739" t="s">
        <v>5201</v>
      </c>
      <c r="P739" t="s">
        <v>19</v>
      </c>
      <c r="Q739" t="s">
        <v>126</v>
      </c>
      <c r="R739" t="s">
        <v>24</v>
      </c>
      <c r="S739" t="s">
        <v>1695</v>
      </c>
      <c r="T739" t="s">
        <v>1382</v>
      </c>
      <c r="U739" t="s">
        <v>2070</v>
      </c>
    </row>
    <row r="740" spans="1:21" x14ac:dyDescent="0.25">
      <c r="A740" t="s">
        <v>484</v>
      </c>
      <c r="B740" t="s">
        <v>485</v>
      </c>
      <c r="D740" t="s">
        <v>1118</v>
      </c>
      <c r="E740" t="s">
        <v>125</v>
      </c>
      <c r="F740" t="s">
        <v>243</v>
      </c>
      <c r="G740" t="s">
        <v>28</v>
      </c>
      <c r="H740" t="s">
        <v>126</v>
      </c>
      <c r="I740" t="s">
        <v>1100</v>
      </c>
      <c r="J740" t="s">
        <v>3500</v>
      </c>
      <c r="K740" t="s">
        <v>806</v>
      </c>
      <c r="L740" t="s">
        <v>801</v>
      </c>
      <c r="M740" t="s">
        <v>1692</v>
      </c>
      <c r="N740" t="s">
        <v>5203</v>
      </c>
      <c r="O740" t="s">
        <v>986</v>
      </c>
      <c r="P740" t="s">
        <v>19</v>
      </c>
      <c r="Q740" t="s">
        <v>126</v>
      </c>
      <c r="R740" t="s">
        <v>51</v>
      </c>
      <c r="S740" t="s">
        <v>1695</v>
      </c>
      <c r="T740" t="s">
        <v>3255</v>
      </c>
      <c r="U740" t="s">
        <v>486</v>
      </c>
    </row>
    <row r="741" spans="1:21" x14ac:dyDescent="0.25">
      <c r="A741" t="s">
        <v>1789</v>
      </c>
      <c r="B741" t="s">
        <v>1790</v>
      </c>
      <c r="C741" t="s">
        <v>1012</v>
      </c>
      <c r="D741" t="s">
        <v>5204</v>
      </c>
      <c r="E741" t="s">
        <v>2015</v>
      </c>
      <c r="F741" t="s">
        <v>200</v>
      </c>
      <c r="G741" t="s">
        <v>1579</v>
      </c>
      <c r="H741" t="s">
        <v>1323</v>
      </c>
      <c r="I741" t="s">
        <v>128</v>
      </c>
      <c r="J741" t="s">
        <v>712</v>
      </c>
      <c r="K741" t="s">
        <v>2073</v>
      </c>
      <c r="L741" t="s">
        <v>1610</v>
      </c>
      <c r="M741" t="s">
        <v>1690</v>
      </c>
      <c r="N741" t="s">
        <v>6646</v>
      </c>
      <c r="O741" t="s">
        <v>6647</v>
      </c>
      <c r="P741" t="s">
        <v>19</v>
      </c>
      <c r="Q741" t="s">
        <v>1079</v>
      </c>
      <c r="R741" t="s">
        <v>46</v>
      </c>
      <c r="S741" t="s">
        <v>1691</v>
      </c>
      <c r="T741" t="s">
        <v>2337</v>
      </c>
      <c r="U741" t="s">
        <v>1791</v>
      </c>
    </row>
    <row r="742" spans="1:21" x14ac:dyDescent="0.25">
      <c r="A742" t="s">
        <v>3262</v>
      </c>
      <c r="B742" t="s">
        <v>3263</v>
      </c>
      <c r="D742" t="s">
        <v>76</v>
      </c>
      <c r="E742" t="s">
        <v>125</v>
      </c>
      <c r="F742" t="s">
        <v>243</v>
      </c>
      <c r="G742" t="s">
        <v>1579</v>
      </c>
      <c r="H742" t="s">
        <v>126</v>
      </c>
      <c r="I742" t="s">
        <v>28</v>
      </c>
      <c r="J742" t="s">
        <v>712</v>
      </c>
      <c r="K742" t="s">
        <v>808</v>
      </c>
      <c r="L742" t="s">
        <v>807</v>
      </c>
      <c r="M742" t="s">
        <v>1694</v>
      </c>
      <c r="N742" t="s">
        <v>6648</v>
      </c>
      <c r="O742" t="s">
        <v>6649</v>
      </c>
      <c r="P742" t="s">
        <v>19</v>
      </c>
      <c r="Q742" t="s">
        <v>1061</v>
      </c>
      <c r="R742" t="s">
        <v>18</v>
      </c>
      <c r="S742" t="s">
        <v>1695</v>
      </c>
      <c r="T742" t="s">
        <v>1602</v>
      </c>
      <c r="U742" t="s">
        <v>3264</v>
      </c>
    </row>
    <row r="743" spans="1:21" x14ac:dyDescent="0.25">
      <c r="A743" t="s">
        <v>3384</v>
      </c>
      <c r="B743" t="s">
        <v>3385</v>
      </c>
      <c r="D743" t="s">
        <v>210</v>
      </c>
      <c r="E743" t="s">
        <v>125</v>
      </c>
      <c r="F743" t="s">
        <v>242</v>
      </c>
      <c r="G743" t="s">
        <v>1579</v>
      </c>
      <c r="H743" t="s">
        <v>126</v>
      </c>
      <c r="I743" t="s">
        <v>128</v>
      </c>
      <c r="J743" t="s">
        <v>3825</v>
      </c>
      <c r="K743" t="s">
        <v>808</v>
      </c>
      <c r="M743" t="s">
        <v>1692</v>
      </c>
      <c r="N743" t="s">
        <v>6648</v>
      </c>
      <c r="P743" t="s">
        <v>19</v>
      </c>
      <c r="Q743" t="s">
        <v>126</v>
      </c>
      <c r="R743" t="s">
        <v>192</v>
      </c>
      <c r="S743" t="s">
        <v>1695</v>
      </c>
      <c r="T743" t="s">
        <v>1382</v>
      </c>
      <c r="U743" t="s">
        <v>3386</v>
      </c>
    </row>
    <row r="744" spans="1:21" x14ac:dyDescent="0.25">
      <c r="A744" t="s">
        <v>2467</v>
      </c>
      <c r="B744" t="s">
        <v>2466</v>
      </c>
      <c r="D744" t="s">
        <v>1110</v>
      </c>
      <c r="E744" t="s">
        <v>125</v>
      </c>
      <c r="F744" t="s">
        <v>242</v>
      </c>
      <c r="G744" t="s">
        <v>28</v>
      </c>
      <c r="H744" t="s">
        <v>126</v>
      </c>
      <c r="I744" t="s">
        <v>1100</v>
      </c>
      <c r="J744" t="s">
        <v>3854</v>
      </c>
      <c r="K744" t="s">
        <v>808</v>
      </c>
      <c r="M744" t="s">
        <v>1692</v>
      </c>
      <c r="N744" t="s">
        <v>6650</v>
      </c>
      <c r="P744" t="s">
        <v>19</v>
      </c>
      <c r="Q744" t="s">
        <v>126</v>
      </c>
      <c r="R744" t="s">
        <v>49</v>
      </c>
      <c r="S744" t="s">
        <v>1695</v>
      </c>
      <c r="T744" t="s">
        <v>4103</v>
      </c>
      <c r="U744" t="s">
        <v>2465</v>
      </c>
    </row>
    <row r="745" spans="1:21" x14ac:dyDescent="0.25">
      <c r="A745" t="s">
        <v>2282</v>
      </c>
      <c r="B745" t="s">
        <v>2283</v>
      </c>
      <c r="C745" t="s">
        <v>4601</v>
      </c>
      <c r="D745" t="s">
        <v>210</v>
      </c>
      <c r="E745" t="s">
        <v>125</v>
      </c>
      <c r="F745" t="s">
        <v>243</v>
      </c>
      <c r="G745" t="s">
        <v>578</v>
      </c>
      <c r="H745" t="s">
        <v>1315</v>
      </c>
      <c r="I745" t="s">
        <v>1100</v>
      </c>
      <c r="J745" t="s">
        <v>127</v>
      </c>
      <c r="K745" t="s">
        <v>1329</v>
      </c>
      <c r="L745" t="s">
        <v>800</v>
      </c>
      <c r="M745" t="s">
        <v>1692</v>
      </c>
      <c r="N745" t="s">
        <v>6651</v>
      </c>
      <c r="O745" t="s">
        <v>5809</v>
      </c>
      <c r="Q745" t="s">
        <v>1061</v>
      </c>
      <c r="R745" t="s">
        <v>67</v>
      </c>
      <c r="S745" t="s">
        <v>1695</v>
      </c>
      <c r="T745" t="s">
        <v>5209</v>
      </c>
      <c r="U745" t="s">
        <v>2284</v>
      </c>
    </row>
    <row r="746" spans="1:21" x14ac:dyDescent="0.25">
      <c r="A746" t="s">
        <v>2160</v>
      </c>
      <c r="B746" t="s">
        <v>2160</v>
      </c>
      <c r="D746" t="s">
        <v>1118</v>
      </c>
      <c r="E746" t="s">
        <v>125</v>
      </c>
      <c r="F746" t="s">
        <v>242</v>
      </c>
      <c r="G746" t="s">
        <v>578</v>
      </c>
      <c r="H746" t="s">
        <v>126</v>
      </c>
      <c r="I746" t="s">
        <v>1100</v>
      </c>
      <c r="J746" t="s">
        <v>6515</v>
      </c>
      <c r="K746" t="s">
        <v>808</v>
      </c>
      <c r="L746" t="s">
        <v>801</v>
      </c>
      <c r="M746" t="s">
        <v>1692</v>
      </c>
      <c r="N746" t="s">
        <v>5207</v>
      </c>
      <c r="O746" t="s">
        <v>6652</v>
      </c>
      <c r="P746" t="s">
        <v>19</v>
      </c>
      <c r="Q746" t="s">
        <v>126</v>
      </c>
      <c r="R746" t="s">
        <v>46</v>
      </c>
      <c r="S746" t="s">
        <v>1695</v>
      </c>
      <c r="T746" t="s">
        <v>3547</v>
      </c>
      <c r="U746" t="s">
        <v>2161</v>
      </c>
    </row>
    <row r="747" spans="1:21" x14ac:dyDescent="0.25">
      <c r="A747" t="s">
        <v>2497</v>
      </c>
      <c r="B747" t="s">
        <v>2481</v>
      </c>
      <c r="D747" t="s">
        <v>210</v>
      </c>
      <c r="E747" t="s">
        <v>125</v>
      </c>
      <c r="F747" t="s">
        <v>243</v>
      </c>
      <c r="G747" t="s">
        <v>576</v>
      </c>
      <c r="H747" t="s">
        <v>126</v>
      </c>
      <c r="I747" t="s">
        <v>20</v>
      </c>
      <c r="J747" t="s">
        <v>710</v>
      </c>
      <c r="K747" t="s">
        <v>806</v>
      </c>
      <c r="M747" t="s">
        <v>1692</v>
      </c>
      <c r="N747" t="s">
        <v>5207</v>
      </c>
      <c r="P747" t="s">
        <v>19</v>
      </c>
      <c r="Q747" t="s">
        <v>1061</v>
      </c>
      <c r="R747" t="s">
        <v>51</v>
      </c>
      <c r="S747" t="s">
        <v>1695</v>
      </c>
      <c r="T747" t="s">
        <v>4472</v>
      </c>
      <c r="U747" t="s">
        <v>2498</v>
      </c>
    </row>
    <row r="748" spans="1:21" x14ac:dyDescent="0.25">
      <c r="A748" t="s">
        <v>2592</v>
      </c>
      <c r="B748" t="s">
        <v>2593</v>
      </c>
      <c r="C748" t="s">
        <v>4601</v>
      </c>
      <c r="D748" t="s">
        <v>1212</v>
      </c>
      <c r="E748" t="s">
        <v>125</v>
      </c>
      <c r="F748" t="s">
        <v>200</v>
      </c>
      <c r="G748" t="s">
        <v>1579</v>
      </c>
      <c r="H748" t="s">
        <v>1316</v>
      </c>
      <c r="I748" t="s">
        <v>28</v>
      </c>
      <c r="J748" t="s">
        <v>718</v>
      </c>
      <c r="K748" t="s">
        <v>1112</v>
      </c>
      <c r="L748" t="s">
        <v>807</v>
      </c>
      <c r="M748" t="s">
        <v>1694</v>
      </c>
      <c r="N748" t="s">
        <v>5207</v>
      </c>
      <c r="O748" t="s">
        <v>6653</v>
      </c>
      <c r="P748" t="s">
        <v>1756</v>
      </c>
      <c r="Q748" t="s">
        <v>1059</v>
      </c>
      <c r="R748" t="s">
        <v>51</v>
      </c>
      <c r="S748" t="s">
        <v>1693</v>
      </c>
      <c r="T748" t="s">
        <v>6654</v>
      </c>
      <c r="U748" t="s">
        <v>2594</v>
      </c>
    </row>
    <row r="749" spans="1:21" x14ac:dyDescent="0.25">
      <c r="A749" t="s">
        <v>3542</v>
      </c>
      <c r="B749" t="s">
        <v>3543</v>
      </c>
      <c r="D749" t="s">
        <v>1116</v>
      </c>
      <c r="E749" t="s">
        <v>125</v>
      </c>
      <c r="F749" t="s">
        <v>243</v>
      </c>
      <c r="G749" t="s">
        <v>577</v>
      </c>
      <c r="H749" t="s">
        <v>126</v>
      </c>
      <c r="I749" t="s">
        <v>1100</v>
      </c>
      <c r="J749" t="s">
        <v>3847</v>
      </c>
      <c r="K749" t="s">
        <v>1064</v>
      </c>
      <c r="L749" t="s">
        <v>1068</v>
      </c>
      <c r="M749" t="s">
        <v>1692</v>
      </c>
      <c r="N749" t="s">
        <v>5208</v>
      </c>
      <c r="O749" t="s">
        <v>6655</v>
      </c>
      <c r="P749" t="s">
        <v>19</v>
      </c>
      <c r="Q749" t="s">
        <v>1334</v>
      </c>
      <c r="R749" t="s">
        <v>37</v>
      </c>
      <c r="S749" t="s">
        <v>1695</v>
      </c>
      <c r="T749" t="s">
        <v>3544</v>
      </c>
      <c r="U749" t="s">
        <v>3545</v>
      </c>
    </row>
    <row r="750" spans="1:21" x14ac:dyDescent="0.25">
      <c r="A750" t="s">
        <v>305</v>
      </c>
      <c r="B750" t="s">
        <v>306</v>
      </c>
      <c r="C750" t="s">
        <v>4601</v>
      </c>
      <c r="D750" t="s">
        <v>1607</v>
      </c>
      <c r="E750" t="s">
        <v>2015</v>
      </c>
      <c r="F750" t="s">
        <v>200</v>
      </c>
      <c r="G750" t="s">
        <v>1579</v>
      </c>
      <c r="H750" t="s">
        <v>1316</v>
      </c>
      <c r="I750" t="s">
        <v>128</v>
      </c>
      <c r="J750" t="s">
        <v>40</v>
      </c>
      <c r="K750" t="s">
        <v>2801</v>
      </c>
      <c r="L750" t="s">
        <v>4106</v>
      </c>
      <c r="M750" t="s">
        <v>1690</v>
      </c>
      <c r="N750" t="s">
        <v>6656</v>
      </c>
      <c r="O750" t="s">
        <v>6657</v>
      </c>
      <c r="P750" t="s">
        <v>1104</v>
      </c>
      <c r="Q750" t="s">
        <v>1334</v>
      </c>
      <c r="R750" t="s">
        <v>18</v>
      </c>
      <c r="S750" t="s">
        <v>1691</v>
      </c>
      <c r="T750" t="s">
        <v>3429</v>
      </c>
      <c r="U750" t="s">
        <v>307</v>
      </c>
    </row>
    <row r="751" spans="1:21" x14ac:dyDescent="0.25">
      <c r="A751" t="s">
        <v>3420</v>
      </c>
      <c r="B751" t="s">
        <v>3421</v>
      </c>
      <c r="C751" t="s">
        <v>217</v>
      </c>
      <c r="D751" t="s">
        <v>76</v>
      </c>
      <c r="E751" t="s">
        <v>125</v>
      </c>
      <c r="F751" t="s">
        <v>243</v>
      </c>
      <c r="G751" t="s">
        <v>1579</v>
      </c>
      <c r="H751" t="s">
        <v>126</v>
      </c>
      <c r="I751" t="s">
        <v>1100</v>
      </c>
      <c r="J751" t="s">
        <v>5308</v>
      </c>
      <c r="K751" t="s">
        <v>806</v>
      </c>
      <c r="L751" t="s">
        <v>803</v>
      </c>
      <c r="M751" t="s">
        <v>1694</v>
      </c>
      <c r="N751" t="s">
        <v>6658</v>
      </c>
      <c r="O751" t="s">
        <v>6659</v>
      </c>
      <c r="P751" t="s">
        <v>19</v>
      </c>
      <c r="Q751" t="s">
        <v>1061</v>
      </c>
      <c r="R751" t="s">
        <v>62</v>
      </c>
      <c r="S751" t="s">
        <v>1695</v>
      </c>
      <c r="T751" t="s">
        <v>1345</v>
      </c>
      <c r="U751" t="s">
        <v>3422</v>
      </c>
    </row>
    <row r="752" spans="1:21" x14ac:dyDescent="0.25">
      <c r="A752" t="s">
        <v>3945</v>
      </c>
      <c r="B752" t="s">
        <v>3946</v>
      </c>
      <c r="D752" t="s">
        <v>1194</v>
      </c>
      <c r="E752" t="s">
        <v>125</v>
      </c>
      <c r="F752" t="s">
        <v>200</v>
      </c>
      <c r="G752" t="s">
        <v>1368</v>
      </c>
      <c r="H752" t="s">
        <v>1323</v>
      </c>
      <c r="I752" t="s">
        <v>28</v>
      </c>
      <c r="J752" t="s">
        <v>40</v>
      </c>
      <c r="K752" t="s">
        <v>1655</v>
      </c>
      <c r="L752" t="s">
        <v>1950</v>
      </c>
      <c r="M752" t="s">
        <v>1694</v>
      </c>
      <c r="N752" t="s">
        <v>6660</v>
      </c>
      <c r="O752" t="s">
        <v>6661</v>
      </c>
      <c r="Q752" t="s">
        <v>1061</v>
      </c>
      <c r="R752" t="s">
        <v>18</v>
      </c>
      <c r="S752" t="s">
        <v>1693</v>
      </c>
      <c r="T752" t="s">
        <v>4493</v>
      </c>
      <c r="U752" t="s">
        <v>3947</v>
      </c>
    </row>
    <row r="753" spans="1:21" x14ac:dyDescent="0.25">
      <c r="A753" t="s">
        <v>2341</v>
      </c>
      <c r="B753" t="s">
        <v>2342</v>
      </c>
      <c r="C753" t="s">
        <v>1070</v>
      </c>
      <c r="D753" t="s">
        <v>1110</v>
      </c>
      <c r="E753" t="s">
        <v>125</v>
      </c>
      <c r="F753" t="s">
        <v>243</v>
      </c>
      <c r="G753" t="s">
        <v>578</v>
      </c>
      <c r="H753" t="s">
        <v>1315</v>
      </c>
      <c r="I753" t="s">
        <v>17</v>
      </c>
      <c r="J753" t="s">
        <v>127</v>
      </c>
      <c r="K753" t="s">
        <v>1319</v>
      </c>
      <c r="L753" t="s">
        <v>800</v>
      </c>
      <c r="M753" t="s">
        <v>1692</v>
      </c>
      <c r="N753" t="s">
        <v>6662</v>
      </c>
      <c r="O753" t="s">
        <v>6663</v>
      </c>
      <c r="P753" t="s">
        <v>19</v>
      </c>
      <c r="Q753" t="s">
        <v>1608</v>
      </c>
      <c r="R753" t="s">
        <v>67</v>
      </c>
      <c r="S753" t="s">
        <v>1695</v>
      </c>
      <c r="T753" t="s">
        <v>6664</v>
      </c>
      <c r="U753" t="s">
        <v>2343</v>
      </c>
    </row>
    <row r="754" spans="1:21" x14ac:dyDescent="0.25">
      <c r="A754" t="s">
        <v>2384</v>
      </c>
      <c r="B754" t="s">
        <v>2383</v>
      </c>
      <c r="D754" t="s">
        <v>276</v>
      </c>
      <c r="E754" t="s">
        <v>125</v>
      </c>
      <c r="F754" t="s">
        <v>242</v>
      </c>
      <c r="G754" t="s">
        <v>1579</v>
      </c>
      <c r="H754" t="s">
        <v>1315</v>
      </c>
      <c r="I754" t="s">
        <v>28</v>
      </c>
      <c r="J754" t="s">
        <v>719</v>
      </c>
      <c r="K754" t="s">
        <v>1321</v>
      </c>
      <c r="L754" t="s">
        <v>800</v>
      </c>
      <c r="M754" t="s">
        <v>1694</v>
      </c>
      <c r="N754" t="s">
        <v>6662</v>
      </c>
      <c r="O754" t="s">
        <v>6665</v>
      </c>
      <c r="P754" t="s">
        <v>1104</v>
      </c>
      <c r="Q754" t="s">
        <v>1334</v>
      </c>
      <c r="R754" t="s">
        <v>60</v>
      </c>
      <c r="S754" t="s">
        <v>1693</v>
      </c>
      <c r="T754" t="s">
        <v>6666</v>
      </c>
      <c r="U754" t="s">
        <v>2382</v>
      </c>
    </row>
    <row r="755" spans="1:21" x14ac:dyDescent="0.25">
      <c r="A755" t="s">
        <v>2106</v>
      </c>
      <c r="B755" t="s">
        <v>2106</v>
      </c>
      <c r="D755" t="s">
        <v>1111</v>
      </c>
      <c r="E755" t="s">
        <v>125</v>
      </c>
      <c r="F755" t="s">
        <v>243</v>
      </c>
      <c r="G755" t="s">
        <v>28</v>
      </c>
      <c r="H755" t="s">
        <v>126</v>
      </c>
      <c r="I755" t="s">
        <v>1100</v>
      </c>
      <c r="J755" t="s">
        <v>6515</v>
      </c>
      <c r="K755" t="s">
        <v>808</v>
      </c>
      <c r="M755" t="s">
        <v>1692</v>
      </c>
      <c r="N755" t="s">
        <v>4476</v>
      </c>
      <c r="O755" t="s">
        <v>3060</v>
      </c>
      <c r="P755" t="s">
        <v>19</v>
      </c>
      <c r="Q755" t="s">
        <v>1079</v>
      </c>
      <c r="R755" t="s">
        <v>24</v>
      </c>
      <c r="S755" t="s">
        <v>1695</v>
      </c>
      <c r="T755" t="s">
        <v>3061</v>
      </c>
      <c r="U755" t="s">
        <v>2107</v>
      </c>
    </row>
    <row r="756" spans="1:21" x14ac:dyDescent="0.25">
      <c r="A756" t="s">
        <v>3109</v>
      </c>
      <c r="B756" t="s">
        <v>3110</v>
      </c>
      <c r="D756" t="s">
        <v>188</v>
      </c>
      <c r="E756" t="s">
        <v>125</v>
      </c>
      <c r="F756" t="s">
        <v>243</v>
      </c>
      <c r="G756" t="s">
        <v>1317</v>
      </c>
      <c r="H756" t="s">
        <v>1315</v>
      </c>
      <c r="I756" t="s">
        <v>17</v>
      </c>
      <c r="J756" t="s">
        <v>709</v>
      </c>
      <c r="K756" t="s">
        <v>804</v>
      </c>
      <c r="L756" t="s">
        <v>807</v>
      </c>
      <c r="M756" t="s">
        <v>1694</v>
      </c>
      <c r="N756" t="s">
        <v>4342</v>
      </c>
      <c r="O756" t="s">
        <v>6667</v>
      </c>
      <c r="P756" t="s">
        <v>19</v>
      </c>
      <c r="Q756" t="s">
        <v>1079</v>
      </c>
      <c r="R756" t="s">
        <v>51</v>
      </c>
      <c r="S756" t="s">
        <v>1695</v>
      </c>
      <c r="T756" t="s">
        <v>4703</v>
      </c>
      <c r="U756" t="s">
        <v>3111</v>
      </c>
    </row>
    <row r="757" spans="1:21" x14ac:dyDescent="0.25">
      <c r="A757" t="s">
        <v>2503</v>
      </c>
      <c r="B757" t="s">
        <v>2504</v>
      </c>
      <c r="C757" t="s">
        <v>2507</v>
      </c>
      <c r="D757" t="s">
        <v>1118</v>
      </c>
      <c r="E757" t="s">
        <v>125</v>
      </c>
      <c r="F757" t="s">
        <v>200</v>
      </c>
      <c r="G757" t="s">
        <v>578</v>
      </c>
      <c r="H757" t="s">
        <v>126</v>
      </c>
      <c r="I757" t="s">
        <v>1100</v>
      </c>
      <c r="J757" t="s">
        <v>714</v>
      </c>
      <c r="K757" t="s">
        <v>806</v>
      </c>
      <c r="L757" t="s">
        <v>807</v>
      </c>
      <c r="M757" t="s">
        <v>1692</v>
      </c>
      <c r="N757" t="s">
        <v>6668</v>
      </c>
      <c r="O757" t="s">
        <v>1016</v>
      </c>
      <c r="Q757" t="s">
        <v>126</v>
      </c>
      <c r="R757" t="s">
        <v>30</v>
      </c>
      <c r="S757" t="s">
        <v>1695</v>
      </c>
      <c r="T757" t="s">
        <v>5210</v>
      </c>
      <c r="U757" t="s">
        <v>2505</v>
      </c>
    </row>
    <row r="758" spans="1:21" x14ac:dyDescent="0.25">
      <c r="A758" t="s">
        <v>221</v>
      </c>
      <c r="B758" t="s">
        <v>222</v>
      </c>
      <c r="C758" t="s">
        <v>1012</v>
      </c>
      <c r="D758" t="s">
        <v>1578</v>
      </c>
      <c r="E758" t="s">
        <v>1322</v>
      </c>
      <c r="F758" t="s">
        <v>200</v>
      </c>
      <c r="G758" t="s">
        <v>1579</v>
      </c>
      <c r="H758" t="s">
        <v>1316</v>
      </c>
      <c r="I758" t="s">
        <v>28</v>
      </c>
      <c r="J758" t="s">
        <v>719</v>
      </c>
      <c r="K758" t="s">
        <v>1319</v>
      </c>
      <c r="L758" t="s">
        <v>800</v>
      </c>
      <c r="M758" t="s">
        <v>1694</v>
      </c>
      <c r="N758" t="s">
        <v>5211</v>
      </c>
      <c r="O758" t="s">
        <v>5067</v>
      </c>
      <c r="P758" t="s">
        <v>19</v>
      </c>
      <c r="Q758" t="s">
        <v>1608</v>
      </c>
      <c r="R758" t="s">
        <v>62</v>
      </c>
      <c r="S758" t="s">
        <v>1695</v>
      </c>
      <c r="T758" t="s">
        <v>3553</v>
      </c>
      <c r="U758" t="s">
        <v>223</v>
      </c>
    </row>
    <row r="759" spans="1:21" x14ac:dyDescent="0.25">
      <c r="A759" t="s">
        <v>2963</v>
      </c>
      <c r="B759" t="s">
        <v>2964</v>
      </c>
      <c r="C759" t="s">
        <v>4601</v>
      </c>
      <c r="D759" t="s">
        <v>590</v>
      </c>
      <c r="E759" t="s">
        <v>125</v>
      </c>
      <c r="F759" t="s">
        <v>200</v>
      </c>
      <c r="G759" t="s">
        <v>578</v>
      </c>
      <c r="H759" t="s">
        <v>126</v>
      </c>
      <c r="I759" t="s">
        <v>20</v>
      </c>
      <c r="J759" t="s">
        <v>753</v>
      </c>
      <c r="K759" t="s">
        <v>804</v>
      </c>
      <c r="L759" t="s">
        <v>801</v>
      </c>
      <c r="M759" t="s">
        <v>1694</v>
      </c>
      <c r="N759" t="s">
        <v>4096</v>
      </c>
      <c r="O759" t="s">
        <v>6669</v>
      </c>
      <c r="P759" t="s">
        <v>1104</v>
      </c>
      <c r="Q759" t="s">
        <v>1079</v>
      </c>
      <c r="R759" t="s">
        <v>24</v>
      </c>
      <c r="S759" t="s">
        <v>1693</v>
      </c>
      <c r="T759" t="s">
        <v>5214</v>
      </c>
      <c r="U759" t="s">
        <v>2965</v>
      </c>
    </row>
    <row r="760" spans="1:21" x14ac:dyDescent="0.25">
      <c r="A760" t="s">
        <v>2865</v>
      </c>
      <c r="B760" t="s">
        <v>2866</v>
      </c>
      <c r="C760" t="s">
        <v>4047</v>
      </c>
      <c r="D760" t="s">
        <v>2098</v>
      </c>
      <c r="E760" t="s">
        <v>125</v>
      </c>
      <c r="F760" t="s">
        <v>200</v>
      </c>
      <c r="G760" t="s">
        <v>2642</v>
      </c>
      <c r="H760" t="s">
        <v>1315</v>
      </c>
      <c r="I760" t="s">
        <v>20</v>
      </c>
      <c r="J760" t="s">
        <v>711</v>
      </c>
      <c r="K760" t="s">
        <v>1560</v>
      </c>
      <c r="M760" t="s">
        <v>1692</v>
      </c>
      <c r="N760" t="s">
        <v>6670</v>
      </c>
      <c r="P760" t="s">
        <v>1104</v>
      </c>
      <c r="Q760" t="s">
        <v>1059</v>
      </c>
      <c r="R760" t="s">
        <v>34</v>
      </c>
      <c r="S760" t="s">
        <v>1691</v>
      </c>
      <c r="T760" t="s">
        <v>3575</v>
      </c>
      <c r="U760" t="s">
        <v>2867</v>
      </c>
    </row>
    <row r="761" spans="1:21" x14ac:dyDescent="0.25">
      <c r="A761" t="s">
        <v>3595</v>
      </c>
      <c r="B761" t="s">
        <v>3596</v>
      </c>
      <c r="D761" t="s">
        <v>2116</v>
      </c>
      <c r="E761" t="s">
        <v>2261</v>
      </c>
      <c r="F761" t="s">
        <v>200</v>
      </c>
      <c r="G761" t="s">
        <v>1317</v>
      </c>
      <c r="H761" t="s">
        <v>1323</v>
      </c>
      <c r="I761" t="s">
        <v>17</v>
      </c>
      <c r="J761" t="s">
        <v>40</v>
      </c>
      <c r="K761" t="s">
        <v>1728</v>
      </c>
      <c r="L761" t="s">
        <v>1338</v>
      </c>
      <c r="M761" t="s">
        <v>1694</v>
      </c>
      <c r="N761" t="s">
        <v>6670</v>
      </c>
      <c r="O761" t="s">
        <v>6671</v>
      </c>
      <c r="P761" t="s">
        <v>19</v>
      </c>
      <c r="Q761" t="s">
        <v>1577</v>
      </c>
      <c r="R761" t="s">
        <v>60</v>
      </c>
      <c r="S761" t="s">
        <v>1693</v>
      </c>
      <c r="T761" t="s">
        <v>6672</v>
      </c>
      <c r="U761" t="s">
        <v>3597</v>
      </c>
    </row>
    <row r="762" spans="1:21" x14ac:dyDescent="0.25">
      <c r="A762" t="s">
        <v>6673</v>
      </c>
      <c r="B762" t="s">
        <v>6674</v>
      </c>
      <c r="D762" t="s">
        <v>2388</v>
      </c>
      <c r="E762" t="s">
        <v>125</v>
      </c>
      <c r="F762" t="s">
        <v>243</v>
      </c>
      <c r="G762" t="s">
        <v>578</v>
      </c>
      <c r="H762" t="s">
        <v>126</v>
      </c>
      <c r="I762" t="s">
        <v>1100</v>
      </c>
      <c r="J762" t="s">
        <v>40</v>
      </c>
      <c r="K762" t="s">
        <v>1362</v>
      </c>
      <c r="M762" t="s">
        <v>1692</v>
      </c>
      <c r="N762" t="s">
        <v>6675</v>
      </c>
      <c r="P762" t="s">
        <v>19</v>
      </c>
      <c r="Q762" t="s">
        <v>126</v>
      </c>
      <c r="R762" t="s">
        <v>36</v>
      </c>
      <c r="S762" t="s">
        <v>1695</v>
      </c>
      <c r="T762" t="s">
        <v>6676</v>
      </c>
      <c r="U762" t="s">
        <v>6677</v>
      </c>
    </row>
    <row r="763" spans="1:21" x14ac:dyDescent="0.25">
      <c r="A763" t="s">
        <v>3312</v>
      </c>
      <c r="B763" t="s">
        <v>3313</v>
      </c>
      <c r="C763" t="s">
        <v>3285</v>
      </c>
      <c r="D763" t="s">
        <v>76</v>
      </c>
      <c r="E763" t="s">
        <v>125</v>
      </c>
      <c r="F763" t="s">
        <v>243</v>
      </c>
      <c r="G763" t="s">
        <v>1579</v>
      </c>
      <c r="H763" t="s">
        <v>1315</v>
      </c>
      <c r="I763" t="s">
        <v>17</v>
      </c>
      <c r="J763" t="s">
        <v>712</v>
      </c>
      <c r="K763" t="s">
        <v>805</v>
      </c>
      <c r="L763" t="s">
        <v>802</v>
      </c>
      <c r="M763" t="s">
        <v>1692</v>
      </c>
      <c r="N763" t="s">
        <v>6675</v>
      </c>
      <c r="O763" t="s">
        <v>6678</v>
      </c>
      <c r="Q763" t="s">
        <v>1079</v>
      </c>
      <c r="R763" t="s">
        <v>30</v>
      </c>
      <c r="S763" t="s">
        <v>1693</v>
      </c>
      <c r="T763" t="s">
        <v>6679</v>
      </c>
      <c r="U763" t="s">
        <v>3314</v>
      </c>
    </row>
    <row r="764" spans="1:21" x14ac:dyDescent="0.25">
      <c r="A764" t="s">
        <v>2080</v>
      </c>
      <c r="B764" t="s">
        <v>2080</v>
      </c>
      <c r="D764" t="s">
        <v>1118</v>
      </c>
      <c r="E764" t="s">
        <v>125</v>
      </c>
      <c r="F764" t="s">
        <v>243</v>
      </c>
      <c r="G764" t="s">
        <v>28</v>
      </c>
      <c r="H764" t="s">
        <v>126</v>
      </c>
      <c r="I764" t="s">
        <v>128</v>
      </c>
      <c r="J764" t="s">
        <v>6645</v>
      </c>
      <c r="K764" t="s">
        <v>808</v>
      </c>
      <c r="M764" t="s">
        <v>1692</v>
      </c>
      <c r="N764" t="s">
        <v>6680</v>
      </c>
      <c r="P764" t="s">
        <v>19</v>
      </c>
      <c r="Q764" t="s">
        <v>126</v>
      </c>
      <c r="R764" t="s">
        <v>24</v>
      </c>
      <c r="S764" t="s">
        <v>1695</v>
      </c>
      <c r="T764" t="s">
        <v>1382</v>
      </c>
      <c r="U764" t="s">
        <v>2081</v>
      </c>
    </row>
    <row r="765" spans="1:21" x14ac:dyDescent="0.25">
      <c r="A765" t="s">
        <v>3453</v>
      </c>
      <c r="B765" t="s">
        <v>3454</v>
      </c>
      <c r="C765" t="s">
        <v>2507</v>
      </c>
      <c r="D765" t="s">
        <v>1111</v>
      </c>
      <c r="E765" t="s">
        <v>125</v>
      </c>
      <c r="F765" t="s">
        <v>200</v>
      </c>
      <c r="G765" t="s">
        <v>1579</v>
      </c>
      <c r="H765" t="s">
        <v>1315</v>
      </c>
      <c r="I765" t="s">
        <v>17</v>
      </c>
      <c r="J765" t="s">
        <v>754</v>
      </c>
      <c r="K765" t="s">
        <v>1319</v>
      </c>
      <c r="L765" t="s">
        <v>800</v>
      </c>
      <c r="M765" t="s">
        <v>1694</v>
      </c>
      <c r="N765" t="s">
        <v>6680</v>
      </c>
      <c r="O765" t="s">
        <v>6681</v>
      </c>
      <c r="Q765" t="s">
        <v>1061</v>
      </c>
      <c r="R765" t="s">
        <v>18</v>
      </c>
      <c r="S765" t="s">
        <v>1693</v>
      </c>
      <c r="T765" t="s">
        <v>4115</v>
      </c>
      <c r="U765" t="s">
        <v>3455</v>
      </c>
    </row>
    <row r="766" spans="1:21" x14ac:dyDescent="0.25">
      <c r="A766" t="s">
        <v>391</v>
      </c>
      <c r="B766" t="s">
        <v>392</v>
      </c>
      <c r="C766" t="s">
        <v>1012</v>
      </c>
      <c r="D766" t="s">
        <v>2765</v>
      </c>
      <c r="E766" t="s">
        <v>125</v>
      </c>
      <c r="F766" t="s">
        <v>200</v>
      </c>
      <c r="G766" t="s">
        <v>1579</v>
      </c>
      <c r="H766" t="s">
        <v>1316</v>
      </c>
      <c r="I766" t="s">
        <v>20</v>
      </c>
      <c r="J766" t="s">
        <v>710</v>
      </c>
      <c r="K766" t="s">
        <v>1609</v>
      </c>
      <c r="L766" t="s">
        <v>1338</v>
      </c>
      <c r="M766" t="s">
        <v>1690</v>
      </c>
      <c r="N766" t="s">
        <v>6682</v>
      </c>
      <c r="O766" t="s">
        <v>6683</v>
      </c>
      <c r="P766" t="s">
        <v>19</v>
      </c>
      <c r="Q766" t="s">
        <v>1577</v>
      </c>
      <c r="R766" t="s">
        <v>60</v>
      </c>
      <c r="S766" t="s">
        <v>1691</v>
      </c>
      <c r="T766" t="s">
        <v>3145</v>
      </c>
      <c r="U766" t="s">
        <v>393</v>
      </c>
    </row>
    <row r="767" spans="1:21" x14ac:dyDescent="0.25">
      <c r="A767" t="s">
        <v>2132</v>
      </c>
      <c r="B767" t="s">
        <v>2132</v>
      </c>
      <c r="D767" t="s">
        <v>1118</v>
      </c>
      <c r="E767" t="s">
        <v>125</v>
      </c>
      <c r="F767" t="s">
        <v>242</v>
      </c>
      <c r="G767" t="s">
        <v>1317</v>
      </c>
      <c r="H767" t="s">
        <v>126</v>
      </c>
      <c r="I767" t="s">
        <v>1100</v>
      </c>
      <c r="J767" t="s">
        <v>6515</v>
      </c>
      <c r="K767" t="s">
        <v>808</v>
      </c>
      <c r="L767" t="s">
        <v>801</v>
      </c>
      <c r="M767" t="s">
        <v>1692</v>
      </c>
      <c r="N767" t="s">
        <v>6684</v>
      </c>
      <c r="O767" t="s">
        <v>6685</v>
      </c>
      <c r="P767" t="s">
        <v>19</v>
      </c>
      <c r="Q767" t="s">
        <v>126</v>
      </c>
      <c r="R767" t="s">
        <v>46</v>
      </c>
      <c r="S767" t="s">
        <v>1695</v>
      </c>
      <c r="T767" t="s">
        <v>3555</v>
      </c>
      <c r="U767" t="s">
        <v>2133</v>
      </c>
    </row>
    <row r="768" spans="1:21" x14ac:dyDescent="0.25">
      <c r="A768" t="s">
        <v>3146</v>
      </c>
      <c r="B768" t="s">
        <v>3147</v>
      </c>
      <c r="D768" t="s">
        <v>1111</v>
      </c>
      <c r="E768" t="s">
        <v>125</v>
      </c>
      <c r="F768" t="s">
        <v>243</v>
      </c>
      <c r="G768" t="s">
        <v>578</v>
      </c>
      <c r="H768" t="s">
        <v>126</v>
      </c>
      <c r="I768" t="s">
        <v>1100</v>
      </c>
      <c r="J768" t="s">
        <v>4288</v>
      </c>
      <c r="K768" t="s">
        <v>1375</v>
      </c>
      <c r="M768" t="s">
        <v>1692</v>
      </c>
      <c r="N768" t="s">
        <v>5212</v>
      </c>
      <c r="P768" t="s">
        <v>19</v>
      </c>
      <c r="Q768" t="s">
        <v>126</v>
      </c>
      <c r="R768" t="s">
        <v>51</v>
      </c>
      <c r="S768" t="s">
        <v>1695</v>
      </c>
      <c r="T768" t="s">
        <v>4481</v>
      </c>
      <c r="U768" t="s">
        <v>3148</v>
      </c>
    </row>
    <row r="769" spans="1:21" x14ac:dyDescent="0.25">
      <c r="A769" t="s">
        <v>2589</v>
      </c>
      <c r="B769" t="s">
        <v>2590</v>
      </c>
      <c r="D769" t="s">
        <v>1371</v>
      </c>
      <c r="E769" t="s">
        <v>125</v>
      </c>
      <c r="F769" t="s">
        <v>243</v>
      </c>
      <c r="G769" t="s">
        <v>1579</v>
      </c>
      <c r="H769" t="s">
        <v>126</v>
      </c>
      <c r="I769" t="s">
        <v>1100</v>
      </c>
      <c r="J769" t="s">
        <v>712</v>
      </c>
      <c r="K769" t="s">
        <v>808</v>
      </c>
      <c r="M769" t="s">
        <v>1692</v>
      </c>
      <c r="N769" t="s">
        <v>5213</v>
      </c>
      <c r="Q769" t="s">
        <v>1059</v>
      </c>
      <c r="R769" t="s">
        <v>34</v>
      </c>
      <c r="S769" t="s">
        <v>1695</v>
      </c>
      <c r="T769" t="s">
        <v>4359</v>
      </c>
      <c r="U769" t="s">
        <v>2591</v>
      </c>
    </row>
    <row r="770" spans="1:21" x14ac:dyDescent="0.25">
      <c r="A770" t="s">
        <v>2828</v>
      </c>
      <c r="B770" t="s">
        <v>2829</v>
      </c>
      <c r="C770" t="s">
        <v>1012</v>
      </c>
      <c r="D770" t="s">
        <v>1697</v>
      </c>
      <c r="E770" t="s">
        <v>125</v>
      </c>
      <c r="F770" t="s">
        <v>243</v>
      </c>
      <c r="G770" t="s">
        <v>576</v>
      </c>
      <c r="H770" t="s">
        <v>126</v>
      </c>
      <c r="I770" t="s">
        <v>20</v>
      </c>
      <c r="J770" t="s">
        <v>127</v>
      </c>
      <c r="K770" t="s">
        <v>1127</v>
      </c>
      <c r="L770" t="s">
        <v>1072</v>
      </c>
      <c r="M770" t="s">
        <v>1692</v>
      </c>
      <c r="N770" t="s">
        <v>5213</v>
      </c>
      <c r="O770" t="s">
        <v>6686</v>
      </c>
      <c r="P770" t="s">
        <v>19</v>
      </c>
      <c r="Q770" t="s">
        <v>1577</v>
      </c>
      <c r="R770" t="s">
        <v>67</v>
      </c>
      <c r="S770" t="s">
        <v>1695</v>
      </c>
      <c r="T770" t="s">
        <v>4471</v>
      </c>
      <c r="U770" t="s">
        <v>2830</v>
      </c>
    </row>
    <row r="771" spans="1:21" x14ac:dyDescent="0.25">
      <c r="A771" t="s">
        <v>534</v>
      </c>
      <c r="B771" t="s">
        <v>535</v>
      </c>
      <c r="C771" t="s">
        <v>1070</v>
      </c>
      <c r="D771" t="s">
        <v>283</v>
      </c>
      <c r="E771" t="s">
        <v>125</v>
      </c>
      <c r="F771" t="s">
        <v>2118</v>
      </c>
      <c r="G771" t="s">
        <v>2642</v>
      </c>
      <c r="H771" t="s">
        <v>1315</v>
      </c>
      <c r="I771" t="s">
        <v>17</v>
      </c>
      <c r="J771" t="s">
        <v>40</v>
      </c>
      <c r="K771" t="s">
        <v>1127</v>
      </c>
      <c r="L771" t="s">
        <v>1771</v>
      </c>
      <c r="M771" t="s">
        <v>1692</v>
      </c>
      <c r="N771" t="s">
        <v>6687</v>
      </c>
      <c r="O771" t="s">
        <v>6688</v>
      </c>
      <c r="P771" t="s">
        <v>1756</v>
      </c>
      <c r="Q771" t="s">
        <v>1079</v>
      </c>
      <c r="R771" t="s">
        <v>18</v>
      </c>
      <c r="S771" t="s">
        <v>1693</v>
      </c>
      <c r="T771" t="s">
        <v>3419</v>
      </c>
      <c r="U771" t="s">
        <v>536</v>
      </c>
    </row>
    <row r="772" spans="1:21" x14ac:dyDescent="0.25">
      <c r="A772" t="s">
        <v>2323</v>
      </c>
      <c r="B772" t="s">
        <v>2322</v>
      </c>
      <c r="C772" t="s">
        <v>1070</v>
      </c>
      <c r="D772" t="s">
        <v>1071</v>
      </c>
      <c r="E772" t="s">
        <v>125</v>
      </c>
      <c r="F772" t="s">
        <v>243</v>
      </c>
      <c r="G772" t="s">
        <v>578</v>
      </c>
      <c r="H772" t="s">
        <v>126</v>
      </c>
      <c r="I772" t="s">
        <v>1100</v>
      </c>
      <c r="J772" t="s">
        <v>127</v>
      </c>
      <c r="K772" t="s">
        <v>1063</v>
      </c>
      <c r="L772" t="s">
        <v>1338</v>
      </c>
      <c r="M772" t="s">
        <v>1692</v>
      </c>
      <c r="N772" t="s">
        <v>4477</v>
      </c>
      <c r="O772" t="s">
        <v>6689</v>
      </c>
      <c r="P772" t="s">
        <v>25</v>
      </c>
      <c r="Q772" t="s">
        <v>126</v>
      </c>
      <c r="R772" t="s">
        <v>68</v>
      </c>
      <c r="S772" t="s">
        <v>1695</v>
      </c>
      <c r="T772" t="s">
        <v>3552</v>
      </c>
      <c r="U772" t="s">
        <v>2321</v>
      </c>
    </row>
    <row r="773" spans="1:21" x14ac:dyDescent="0.25">
      <c r="A773" t="s">
        <v>2067</v>
      </c>
      <c r="B773" t="s">
        <v>2067</v>
      </c>
      <c r="D773" t="s">
        <v>1118</v>
      </c>
      <c r="E773" t="s">
        <v>125</v>
      </c>
      <c r="F773" t="s">
        <v>243</v>
      </c>
      <c r="G773" t="s">
        <v>28</v>
      </c>
      <c r="H773" t="s">
        <v>126</v>
      </c>
      <c r="I773" t="s">
        <v>128</v>
      </c>
      <c r="J773" t="s">
        <v>6645</v>
      </c>
      <c r="K773" t="s">
        <v>808</v>
      </c>
      <c r="M773" t="s">
        <v>1692</v>
      </c>
      <c r="N773" t="s">
        <v>6690</v>
      </c>
      <c r="P773" t="s">
        <v>19</v>
      </c>
      <c r="Q773" t="s">
        <v>1079</v>
      </c>
      <c r="R773" t="s">
        <v>24</v>
      </c>
      <c r="S773" t="s">
        <v>1695</v>
      </c>
      <c r="T773" t="s">
        <v>1381</v>
      </c>
      <c r="U773" t="s">
        <v>2068</v>
      </c>
    </row>
    <row r="774" spans="1:21" x14ac:dyDescent="0.25">
      <c r="A774" t="s">
        <v>5185</v>
      </c>
      <c r="B774" t="s">
        <v>5186</v>
      </c>
      <c r="D774" t="s">
        <v>1116</v>
      </c>
      <c r="E774" t="s">
        <v>125</v>
      </c>
      <c r="F774" t="s">
        <v>243</v>
      </c>
      <c r="G774" t="s">
        <v>578</v>
      </c>
      <c r="H774" t="s">
        <v>126</v>
      </c>
      <c r="I774" t="s">
        <v>1100</v>
      </c>
      <c r="J774" t="s">
        <v>716</v>
      </c>
      <c r="K774" t="s">
        <v>808</v>
      </c>
      <c r="M774" t="s">
        <v>1692</v>
      </c>
      <c r="N774" t="s">
        <v>6691</v>
      </c>
      <c r="P774" t="s">
        <v>19</v>
      </c>
      <c r="Q774" t="s">
        <v>126</v>
      </c>
      <c r="R774" t="s">
        <v>71</v>
      </c>
      <c r="S774" t="s">
        <v>1695</v>
      </c>
      <c r="T774" t="s">
        <v>6692</v>
      </c>
      <c r="U774" t="s">
        <v>5187</v>
      </c>
    </row>
    <row r="775" spans="1:21" x14ac:dyDescent="0.25">
      <c r="A775" t="s">
        <v>3259</v>
      </c>
      <c r="B775" t="s">
        <v>3260</v>
      </c>
      <c r="D775" t="s">
        <v>199</v>
      </c>
      <c r="E775" t="s">
        <v>125</v>
      </c>
      <c r="F775" t="s">
        <v>200</v>
      </c>
      <c r="G775" t="s">
        <v>1579</v>
      </c>
      <c r="H775" t="s">
        <v>126</v>
      </c>
      <c r="I775" t="s">
        <v>1100</v>
      </c>
      <c r="J775" t="s">
        <v>749</v>
      </c>
      <c r="K775" t="s">
        <v>805</v>
      </c>
      <c r="L775" t="s">
        <v>1068</v>
      </c>
      <c r="M775" t="s">
        <v>1692</v>
      </c>
      <c r="N775" t="s">
        <v>6691</v>
      </c>
      <c r="O775" t="s">
        <v>6693</v>
      </c>
      <c r="P775" t="s">
        <v>25</v>
      </c>
      <c r="Q775" t="s">
        <v>1079</v>
      </c>
      <c r="R775" t="s">
        <v>68</v>
      </c>
      <c r="S775" t="s">
        <v>1693</v>
      </c>
      <c r="T775" t="s">
        <v>4343</v>
      </c>
      <c r="U775" t="s">
        <v>3261</v>
      </c>
    </row>
    <row r="776" spans="1:21" x14ac:dyDescent="0.25">
      <c r="A776" t="s">
        <v>514</v>
      </c>
      <c r="B776" t="s">
        <v>515</v>
      </c>
      <c r="D776" t="s">
        <v>1089</v>
      </c>
      <c r="E776" t="s">
        <v>125</v>
      </c>
      <c r="F776" t="s">
        <v>243</v>
      </c>
      <c r="G776" t="s">
        <v>577</v>
      </c>
      <c r="H776" t="s">
        <v>126</v>
      </c>
      <c r="I776" t="s">
        <v>1100</v>
      </c>
      <c r="J776" t="s">
        <v>3500</v>
      </c>
      <c r="K776" t="s">
        <v>808</v>
      </c>
      <c r="M776" t="s">
        <v>1692</v>
      </c>
      <c r="N776" t="s">
        <v>6694</v>
      </c>
      <c r="P776" t="s">
        <v>19</v>
      </c>
      <c r="Q776" t="s">
        <v>126</v>
      </c>
      <c r="R776" t="s">
        <v>60</v>
      </c>
      <c r="S776" t="s">
        <v>1695</v>
      </c>
      <c r="T776" t="s">
        <v>4478</v>
      </c>
      <c r="U776" t="s">
        <v>516</v>
      </c>
    </row>
    <row r="777" spans="1:21" x14ac:dyDescent="0.25">
      <c r="A777" t="s">
        <v>3588</v>
      </c>
      <c r="B777" t="s">
        <v>3589</v>
      </c>
      <c r="D777" t="s">
        <v>2102</v>
      </c>
      <c r="E777" t="s">
        <v>125</v>
      </c>
      <c r="F777" t="s">
        <v>242</v>
      </c>
      <c r="G777" t="s">
        <v>1579</v>
      </c>
      <c r="H777" t="s">
        <v>1315</v>
      </c>
      <c r="I777" t="s">
        <v>17</v>
      </c>
      <c r="J777" t="s">
        <v>127</v>
      </c>
      <c r="K777" t="s">
        <v>808</v>
      </c>
      <c r="L777" t="s">
        <v>807</v>
      </c>
      <c r="M777" t="s">
        <v>1692</v>
      </c>
      <c r="N777" t="s">
        <v>6694</v>
      </c>
      <c r="O777" t="s">
        <v>6695</v>
      </c>
      <c r="Q777" t="s">
        <v>1061</v>
      </c>
      <c r="R777" t="s">
        <v>37</v>
      </c>
      <c r="S777" t="s">
        <v>1691</v>
      </c>
      <c r="T777" t="s">
        <v>5225</v>
      </c>
      <c r="U777" t="s">
        <v>3590</v>
      </c>
    </row>
    <row r="778" spans="1:21" x14ac:dyDescent="0.25">
      <c r="A778" t="s">
        <v>2523</v>
      </c>
      <c r="B778" t="s">
        <v>2524</v>
      </c>
      <c r="C778" t="s">
        <v>1106</v>
      </c>
      <c r="D778" t="s">
        <v>1578</v>
      </c>
      <c r="E778" t="s">
        <v>125</v>
      </c>
      <c r="F778" t="s">
        <v>200</v>
      </c>
      <c r="G778" t="s">
        <v>1579</v>
      </c>
      <c r="H778" t="s">
        <v>1315</v>
      </c>
      <c r="I778" t="s">
        <v>28</v>
      </c>
      <c r="J778" t="s">
        <v>754</v>
      </c>
      <c r="K778" t="s">
        <v>1112</v>
      </c>
      <c r="L778" t="s">
        <v>1068</v>
      </c>
      <c r="M778" t="s">
        <v>1694</v>
      </c>
      <c r="N778" t="s">
        <v>6696</v>
      </c>
      <c r="O778" t="s">
        <v>6697</v>
      </c>
      <c r="P778" t="s">
        <v>19</v>
      </c>
      <c r="Q778" t="s">
        <v>1364</v>
      </c>
      <c r="R778" t="s">
        <v>51</v>
      </c>
      <c r="S778" t="s">
        <v>1693</v>
      </c>
      <c r="T778" t="s">
        <v>3212</v>
      </c>
      <c r="U778" t="s">
        <v>2525</v>
      </c>
    </row>
    <row r="779" spans="1:21" x14ac:dyDescent="0.25">
      <c r="A779" t="s">
        <v>739</v>
      </c>
      <c r="B779" t="s">
        <v>740</v>
      </c>
      <c r="C779" t="s">
        <v>1012</v>
      </c>
      <c r="D779" t="s">
        <v>2016</v>
      </c>
      <c r="E779" t="s">
        <v>2072</v>
      </c>
      <c r="F779" t="s">
        <v>2118</v>
      </c>
      <c r="G779" t="s">
        <v>1579</v>
      </c>
      <c r="H779" t="s">
        <v>1316</v>
      </c>
      <c r="I779" t="s">
        <v>20</v>
      </c>
      <c r="J779" t="s">
        <v>713</v>
      </c>
      <c r="K779" t="s">
        <v>1321</v>
      </c>
      <c r="L779" t="s">
        <v>800</v>
      </c>
      <c r="M779" t="s">
        <v>1694</v>
      </c>
      <c r="N779" t="s">
        <v>4101</v>
      </c>
      <c r="O779" t="s">
        <v>6698</v>
      </c>
      <c r="P779" t="s">
        <v>19</v>
      </c>
      <c r="Q779" t="s">
        <v>1364</v>
      </c>
      <c r="R779" t="s">
        <v>51</v>
      </c>
      <c r="S779" t="s">
        <v>1693</v>
      </c>
      <c r="T779" t="s">
        <v>3931</v>
      </c>
      <c r="U779" t="s">
        <v>741</v>
      </c>
    </row>
    <row r="780" spans="1:21" x14ac:dyDescent="0.25">
      <c r="A780" t="s">
        <v>2612</v>
      </c>
      <c r="B780" t="s">
        <v>2613</v>
      </c>
      <c r="C780" t="s">
        <v>4047</v>
      </c>
      <c r="D780" t="s">
        <v>3190</v>
      </c>
      <c r="E780" t="s">
        <v>2072</v>
      </c>
      <c r="F780" t="s">
        <v>200</v>
      </c>
      <c r="G780" t="s">
        <v>1579</v>
      </c>
      <c r="H780" t="s">
        <v>1323</v>
      </c>
      <c r="I780" t="s">
        <v>1100</v>
      </c>
      <c r="J780" t="s">
        <v>749</v>
      </c>
      <c r="K780" t="s">
        <v>1319</v>
      </c>
      <c r="L780" t="s">
        <v>1060</v>
      </c>
      <c r="M780" t="s">
        <v>1692</v>
      </c>
      <c r="N780" t="s">
        <v>5215</v>
      </c>
      <c r="O780" t="s">
        <v>6699</v>
      </c>
      <c r="Q780" t="s">
        <v>1577</v>
      </c>
      <c r="R780" t="s">
        <v>68</v>
      </c>
      <c r="S780" t="s">
        <v>1691</v>
      </c>
      <c r="T780" t="s">
        <v>4688</v>
      </c>
      <c r="U780" t="s">
        <v>2614</v>
      </c>
    </row>
    <row r="781" spans="1:21" x14ac:dyDescent="0.25">
      <c r="A781" t="s">
        <v>1675</v>
      </c>
      <c r="B781" t="s">
        <v>1676</v>
      </c>
      <c r="C781" t="s">
        <v>2507</v>
      </c>
      <c r="D781" t="s">
        <v>2098</v>
      </c>
      <c r="E781" t="s">
        <v>125</v>
      </c>
      <c r="F781" t="s">
        <v>2118</v>
      </c>
      <c r="G781" t="s">
        <v>1579</v>
      </c>
      <c r="H781" t="s">
        <v>1316</v>
      </c>
      <c r="I781" t="s">
        <v>17</v>
      </c>
      <c r="J781" t="s">
        <v>40</v>
      </c>
      <c r="K781" t="s">
        <v>1358</v>
      </c>
      <c r="L781" t="s">
        <v>1343</v>
      </c>
      <c r="M781" t="s">
        <v>1694</v>
      </c>
      <c r="N781" t="s">
        <v>6700</v>
      </c>
      <c r="O781" t="s">
        <v>6701</v>
      </c>
      <c r="P781" t="s">
        <v>19</v>
      </c>
      <c r="Q781" t="s">
        <v>1364</v>
      </c>
      <c r="R781" t="s">
        <v>18</v>
      </c>
      <c r="S781" t="s">
        <v>1693</v>
      </c>
      <c r="T781" t="s">
        <v>4683</v>
      </c>
      <c r="U781" t="s">
        <v>1677</v>
      </c>
    </row>
    <row r="782" spans="1:21" x14ac:dyDescent="0.25">
      <c r="A782" t="s">
        <v>618</v>
      </c>
      <c r="B782" t="s">
        <v>619</v>
      </c>
      <c r="C782" t="s">
        <v>1012</v>
      </c>
      <c r="D782" t="s">
        <v>2250</v>
      </c>
      <c r="E782" t="s">
        <v>1322</v>
      </c>
      <c r="F782" t="s">
        <v>200</v>
      </c>
      <c r="G782" t="s">
        <v>1579</v>
      </c>
      <c r="H782" t="s">
        <v>1769</v>
      </c>
      <c r="I782" t="s">
        <v>128</v>
      </c>
      <c r="J782" t="s">
        <v>752</v>
      </c>
      <c r="K782" t="s">
        <v>1112</v>
      </c>
      <c r="L782" t="s">
        <v>1324</v>
      </c>
      <c r="M782" t="s">
        <v>1694</v>
      </c>
      <c r="N782" t="s">
        <v>4347</v>
      </c>
      <c r="O782" t="s">
        <v>6702</v>
      </c>
      <c r="P782" t="s">
        <v>19</v>
      </c>
      <c r="Q782" t="s">
        <v>1364</v>
      </c>
      <c r="R782" t="s">
        <v>30</v>
      </c>
      <c r="S782" t="s">
        <v>1695</v>
      </c>
      <c r="T782" t="s">
        <v>4102</v>
      </c>
      <c r="U782" t="s">
        <v>620</v>
      </c>
    </row>
    <row r="783" spans="1:21" x14ac:dyDescent="0.25">
      <c r="A783" t="s">
        <v>940</v>
      </c>
      <c r="B783" t="s">
        <v>941</v>
      </c>
      <c r="D783" t="s">
        <v>1118</v>
      </c>
      <c r="E783" t="s">
        <v>125</v>
      </c>
      <c r="F783" t="s">
        <v>200</v>
      </c>
      <c r="G783" t="s">
        <v>577</v>
      </c>
      <c r="H783" t="s">
        <v>126</v>
      </c>
      <c r="I783" t="s">
        <v>1100</v>
      </c>
      <c r="J783" t="s">
        <v>3175</v>
      </c>
      <c r="K783" t="s">
        <v>1064</v>
      </c>
      <c r="L783" t="s">
        <v>802</v>
      </c>
      <c r="M783" t="s">
        <v>1692</v>
      </c>
      <c r="N783" t="s">
        <v>4347</v>
      </c>
      <c r="O783" t="s">
        <v>6703</v>
      </c>
      <c r="P783" t="s">
        <v>19</v>
      </c>
      <c r="Q783" t="s">
        <v>126</v>
      </c>
      <c r="R783" t="s">
        <v>18</v>
      </c>
      <c r="S783" t="s">
        <v>1695</v>
      </c>
      <c r="T783" t="s">
        <v>3423</v>
      </c>
      <c r="U783" t="s">
        <v>942</v>
      </c>
    </row>
    <row r="784" spans="1:21" x14ac:dyDescent="0.25">
      <c r="A784" t="s">
        <v>2338</v>
      </c>
      <c r="B784" t="s">
        <v>2339</v>
      </c>
      <c r="C784" t="s">
        <v>2860</v>
      </c>
      <c r="D784" t="s">
        <v>76</v>
      </c>
      <c r="E784" t="s">
        <v>125</v>
      </c>
      <c r="F784" t="s">
        <v>243</v>
      </c>
      <c r="G784" t="s">
        <v>28</v>
      </c>
      <c r="H784" t="s">
        <v>126</v>
      </c>
      <c r="I784" t="s">
        <v>1100</v>
      </c>
      <c r="J784" t="s">
        <v>127</v>
      </c>
      <c r="K784" t="s">
        <v>1112</v>
      </c>
      <c r="L784" t="s">
        <v>800</v>
      </c>
      <c r="M784" t="s">
        <v>1692</v>
      </c>
      <c r="N784" t="s">
        <v>6704</v>
      </c>
      <c r="O784" t="s">
        <v>2435</v>
      </c>
      <c r="P784" t="s">
        <v>19</v>
      </c>
      <c r="Q784" t="s">
        <v>1061</v>
      </c>
      <c r="R784" t="s">
        <v>67</v>
      </c>
      <c r="S784" t="s">
        <v>1695</v>
      </c>
      <c r="T784" t="s">
        <v>6705</v>
      </c>
      <c r="U784" t="s">
        <v>2340</v>
      </c>
    </row>
    <row r="785" spans="1:22" x14ac:dyDescent="0.25">
      <c r="A785" t="s">
        <v>4733</v>
      </c>
      <c r="B785" t="s">
        <v>4734</v>
      </c>
      <c r="D785" t="s">
        <v>3132</v>
      </c>
      <c r="E785" t="s">
        <v>125</v>
      </c>
      <c r="F785" t="s">
        <v>243</v>
      </c>
      <c r="G785" t="s">
        <v>2960</v>
      </c>
      <c r="H785" t="s">
        <v>126</v>
      </c>
      <c r="I785" t="s">
        <v>17</v>
      </c>
      <c r="J785" t="s">
        <v>40</v>
      </c>
      <c r="K785" t="s">
        <v>1063</v>
      </c>
      <c r="M785" t="s">
        <v>1694</v>
      </c>
      <c r="N785" t="s">
        <v>5216</v>
      </c>
      <c r="O785" t="s">
        <v>986</v>
      </c>
      <c r="P785" t="s">
        <v>19</v>
      </c>
      <c r="Q785" t="s">
        <v>1059</v>
      </c>
      <c r="R785" t="s">
        <v>71</v>
      </c>
      <c r="S785" t="s">
        <v>1693</v>
      </c>
      <c r="T785" t="s">
        <v>6706</v>
      </c>
      <c r="U785" t="s">
        <v>4735</v>
      </c>
    </row>
    <row r="786" spans="1:22" x14ac:dyDescent="0.25">
      <c r="A786" t="s">
        <v>1005</v>
      </c>
      <c r="B786" t="s">
        <v>1006</v>
      </c>
      <c r="C786" t="s">
        <v>1012</v>
      </c>
      <c r="D786" t="s">
        <v>3511</v>
      </c>
      <c r="E786" t="s">
        <v>1322</v>
      </c>
      <c r="F786" t="s">
        <v>2118</v>
      </c>
      <c r="G786" t="s">
        <v>1579</v>
      </c>
      <c r="H786" t="s">
        <v>1323</v>
      </c>
      <c r="I786" t="s">
        <v>20</v>
      </c>
      <c r="J786" t="s">
        <v>715</v>
      </c>
      <c r="K786" t="s">
        <v>1329</v>
      </c>
      <c r="L786" t="s">
        <v>1754</v>
      </c>
      <c r="M786" t="s">
        <v>1694</v>
      </c>
      <c r="N786" t="s">
        <v>6707</v>
      </c>
      <c r="O786" t="s">
        <v>6708</v>
      </c>
      <c r="P786" t="s">
        <v>19</v>
      </c>
      <c r="Q786" t="s">
        <v>1364</v>
      </c>
      <c r="R786" t="s">
        <v>30</v>
      </c>
      <c r="S786" t="s">
        <v>1693</v>
      </c>
      <c r="T786" t="s">
        <v>6709</v>
      </c>
      <c r="U786" t="s">
        <v>1007</v>
      </c>
      <c r="V786" t="s">
        <v>1121</v>
      </c>
    </row>
    <row r="787" spans="1:22" x14ac:dyDescent="0.25">
      <c r="A787" t="s">
        <v>2264</v>
      </c>
      <c r="B787" t="s">
        <v>2265</v>
      </c>
      <c r="D787" t="s">
        <v>210</v>
      </c>
      <c r="E787" t="s">
        <v>125</v>
      </c>
      <c r="F787" t="s">
        <v>243</v>
      </c>
      <c r="G787" t="s">
        <v>577</v>
      </c>
      <c r="H787" t="s">
        <v>1315</v>
      </c>
      <c r="I787" t="s">
        <v>20</v>
      </c>
      <c r="J787" t="s">
        <v>409</v>
      </c>
      <c r="K787" t="s">
        <v>806</v>
      </c>
      <c r="L787" t="s">
        <v>803</v>
      </c>
      <c r="M787" t="s">
        <v>1692</v>
      </c>
      <c r="N787" t="s">
        <v>4686</v>
      </c>
      <c r="O787" t="s">
        <v>6710</v>
      </c>
      <c r="P787" t="s">
        <v>1104</v>
      </c>
      <c r="Q787" t="s">
        <v>126</v>
      </c>
      <c r="R787" t="s">
        <v>51</v>
      </c>
      <c r="S787" t="s">
        <v>1695</v>
      </c>
      <c r="T787" t="s">
        <v>4689</v>
      </c>
      <c r="U787" t="s">
        <v>2266</v>
      </c>
    </row>
    <row r="788" spans="1:22" x14ac:dyDescent="0.25">
      <c r="A788" t="s">
        <v>1993</v>
      </c>
      <c r="B788" t="s">
        <v>1994</v>
      </c>
      <c r="D788" t="s">
        <v>1111</v>
      </c>
      <c r="E788" t="s">
        <v>125</v>
      </c>
      <c r="F788" t="s">
        <v>242</v>
      </c>
      <c r="G788" t="s">
        <v>28</v>
      </c>
      <c r="H788" t="s">
        <v>126</v>
      </c>
      <c r="I788" t="s">
        <v>1100</v>
      </c>
      <c r="J788" t="s">
        <v>6645</v>
      </c>
      <c r="K788" t="s">
        <v>808</v>
      </c>
      <c r="L788" t="s">
        <v>801</v>
      </c>
      <c r="M788" t="s">
        <v>1692</v>
      </c>
      <c r="N788" t="s">
        <v>6711</v>
      </c>
      <c r="O788" t="s">
        <v>6712</v>
      </c>
      <c r="P788" t="s">
        <v>19</v>
      </c>
      <c r="Q788" t="s">
        <v>126</v>
      </c>
      <c r="R788" t="s">
        <v>46</v>
      </c>
      <c r="S788" t="s">
        <v>1695</v>
      </c>
      <c r="T788" t="s">
        <v>3556</v>
      </c>
      <c r="U788" t="s">
        <v>1995</v>
      </c>
    </row>
    <row r="789" spans="1:22" x14ac:dyDescent="0.25">
      <c r="A789" t="s">
        <v>3592</v>
      </c>
      <c r="B789" t="s">
        <v>3593</v>
      </c>
      <c r="C789" t="s">
        <v>3286</v>
      </c>
      <c r="D789" t="s">
        <v>1119</v>
      </c>
      <c r="E789" t="s">
        <v>125</v>
      </c>
      <c r="F789" t="s">
        <v>200</v>
      </c>
      <c r="G789" t="s">
        <v>1579</v>
      </c>
      <c r="H789" t="s">
        <v>1316</v>
      </c>
      <c r="I789" t="s">
        <v>17</v>
      </c>
      <c r="J789" t="s">
        <v>718</v>
      </c>
      <c r="K789" t="s">
        <v>1083</v>
      </c>
      <c r="L789" t="s">
        <v>802</v>
      </c>
      <c r="M789" t="s">
        <v>1694</v>
      </c>
      <c r="N789" t="s">
        <v>6713</v>
      </c>
      <c r="O789" t="s">
        <v>6714</v>
      </c>
      <c r="Q789" t="s">
        <v>1061</v>
      </c>
      <c r="R789" t="s">
        <v>24</v>
      </c>
      <c r="S789" t="s">
        <v>1693</v>
      </c>
      <c r="T789" t="s">
        <v>6715</v>
      </c>
      <c r="U789" t="s">
        <v>3594</v>
      </c>
    </row>
    <row r="790" spans="1:22" x14ac:dyDescent="0.25">
      <c r="A790" t="s">
        <v>5217</v>
      </c>
      <c r="B790" t="s">
        <v>5218</v>
      </c>
      <c r="C790" t="s">
        <v>96</v>
      </c>
      <c r="D790" t="s">
        <v>2250</v>
      </c>
      <c r="E790" t="s">
        <v>125</v>
      </c>
      <c r="F790" t="s">
        <v>243</v>
      </c>
      <c r="G790" t="s">
        <v>1579</v>
      </c>
      <c r="H790" t="s">
        <v>126</v>
      </c>
      <c r="I790" t="s">
        <v>20</v>
      </c>
      <c r="J790" t="s">
        <v>747</v>
      </c>
      <c r="K790" t="s">
        <v>1112</v>
      </c>
      <c r="M790" t="s">
        <v>1690</v>
      </c>
      <c r="N790" t="s">
        <v>6716</v>
      </c>
      <c r="O790" t="s">
        <v>4642</v>
      </c>
      <c r="P790" t="s">
        <v>19</v>
      </c>
      <c r="Q790" t="s">
        <v>1608</v>
      </c>
      <c r="R790" t="s">
        <v>18</v>
      </c>
      <c r="S790" t="s">
        <v>1693</v>
      </c>
      <c r="T790" t="s">
        <v>5220</v>
      </c>
      <c r="U790" t="s">
        <v>5221</v>
      </c>
    </row>
    <row r="791" spans="1:22" x14ac:dyDescent="0.25">
      <c r="A791" t="s">
        <v>2360</v>
      </c>
      <c r="B791" t="s">
        <v>2361</v>
      </c>
      <c r="D791" t="s">
        <v>1116</v>
      </c>
      <c r="E791" t="s">
        <v>125</v>
      </c>
      <c r="F791" t="s">
        <v>243</v>
      </c>
      <c r="G791" t="s">
        <v>578</v>
      </c>
      <c r="H791" t="s">
        <v>1315</v>
      </c>
      <c r="I791" t="s">
        <v>1100</v>
      </c>
      <c r="J791" t="s">
        <v>3120</v>
      </c>
      <c r="K791" t="s">
        <v>805</v>
      </c>
      <c r="L791" t="s">
        <v>1068</v>
      </c>
      <c r="M791" t="s">
        <v>1692</v>
      </c>
      <c r="N791" t="s">
        <v>6717</v>
      </c>
      <c r="O791" t="s">
        <v>6718</v>
      </c>
      <c r="P791" t="s">
        <v>19</v>
      </c>
      <c r="Q791" t="s">
        <v>1059</v>
      </c>
      <c r="R791" t="s">
        <v>18</v>
      </c>
      <c r="S791" t="s">
        <v>1695</v>
      </c>
      <c r="T791" t="s">
        <v>6719</v>
      </c>
      <c r="U791" t="s">
        <v>2362</v>
      </c>
    </row>
    <row r="792" spans="1:22" x14ac:dyDescent="0.25">
      <c r="A792" t="s">
        <v>3438</v>
      </c>
      <c r="B792" t="s">
        <v>3439</v>
      </c>
      <c r="D792" t="s">
        <v>1116</v>
      </c>
      <c r="E792" t="s">
        <v>125</v>
      </c>
      <c r="F792" t="s">
        <v>243</v>
      </c>
      <c r="G792" t="s">
        <v>1368</v>
      </c>
      <c r="H792" t="s">
        <v>1315</v>
      </c>
      <c r="I792" t="s">
        <v>17</v>
      </c>
      <c r="J792" t="s">
        <v>745</v>
      </c>
      <c r="K792" t="s">
        <v>1372</v>
      </c>
      <c r="L792" t="s">
        <v>803</v>
      </c>
      <c r="M792" t="s">
        <v>1694</v>
      </c>
      <c r="N792" t="s">
        <v>6720</v>
      </c>
      <c r="O792" t="s">
        <v>6721</v>
      </c>
      <c r="P792" t="s">
        <v>19</v>
      </c>
      <c r="Q792" t="s">
        <v>1059</v>
      </c>
      <c r="R792" t="s">
        <v>62</v>
      </c>
      <c r="S792" t="s">
        <v>1693</v>
      </c>
      <c r="T792" t="s">
        <v>1344</v>
      </c>
      <c r="U792" t="s">
        <v>3440</v>
      </c>
    </row>
    <row r="793" spans="1:22" x14ac:dyDescent="0.25">
      <c r="A793" t="s">
        <v>2995</v>
      </c>
      <c r="B793" t="s">
        <v>2996</v>
      </c>
      <c r="C793" t="s">
        <v>2997</v>
      </c>
      <c r="D793" t="s">
        <v>210</v>
      </c>
      <c r="E793" t="s">
        <v>125</v>
      </c>
      <c r="F793" t="s">
        <v>243</v>
      </c>
      <c r="G793" t="s">
        <v>1579</v>
      </c>
      <c r="H793" t="s">
        <v>1316</v>
      </c>
      <c r="I793" t="s">
        <v>20</v>
      </c>
      <c r="J793" t="s">
        <v>714</v>
      </c>
      <c r="K793" t="s">
        <v>1127</v>
      </c>
      <c r="L793" t="s">
        <v>1068</v>
      </c>
      <c r="M793" t="s">
        <v>1692</v>
      </c>
      <c r="N793" t="s">
        <v>4486</v>
      </c>
      <c r="P793" t="s">
        <v>19</v>
      </c>
      <c r="Q793" t="s">
        <v>1059</v>
      </c>
      <c r="R793" t="s">
        <v>192</v>
      </c>
      <c r="S793" t="s">
        <v>1695</v>
      </c>
      <c r="T793" t="s">
        <v>5226</v>
      </c>
      <c r="U793" t="s">
        <v>2998</v>
      </c>
    </row>
    <row r="794" spans="1:22" x14ac:dyDescent="0.25">
      <c r="A794" t="s">
        <v>2228</v>
      </c>
      <c r="B794" t="s">
        <v>2229</v>
      </c>
      <c r="C794" t="s">
        <v>1374</v>
      </c>
      <c r="D794" t="s">
        <v>1110</v>
      </c>
      <c r="E794" t="s">
        <v>125</v>
      </c>
      <c r="F794" t="s">
        <v>243</v>
      </c>
      <c r="G794" t="s">
        <v>577</v>
      </c>
      <c r="H794" t="s">
        <v>1315</v>
      </c>
      <c r="I794" t="s">
        <v>1100</v>
      </c>
      <c r="J794" t="s">
        <v>127</v>
      </c>
      <c r="K794" t="s">
        <v>1387</v>
      </c>
      <c r="L794" t="s">
        <v>807</v>
      </c>
      <c r="M794" t="s">
        <v>1692</v>
      </c>
      <c r="N794" t="s">
        <v>5219</v>
      </c>
      <c r="O794" t="s">
        <v>6722</v>
      </c>
      <c r="P794" t="s">
        <v>19</v>
      </c>
      <c r="Q794" t="s">
        <v>1061</v>
      </c>
      <c r="R794" t="s">
        <v>67</v>
      </c>
      <c r="S794" t="s">
        <v>1695</v>
      </c>
      <c r="T794" t="s">
        <v>4485</v>
      </c>
      <c r="U794" t="s">
        <v>2230</v>
      </c>
    </row>
    <row r="795" spans="1:22" x14ac:dyDescent="0.25">
      <c r="A795" t="s">
        <v>2925</v>
      </c>
      <c r="B795" t="s">
        <v>2926</v>
      </c>
      <c r="C795" t="s">
        <v>1374</v>
      </c>
      <c r="D795" t="s">
        <v>1187</v>
      </c>
      <c r="E795" t="s">
        <v>125</v>
      </c>
      <c r="F795" t="s">
        <v>200</v>
      </c>
      <c r="G795" t="s">
        <v>1579</v>
      </c>
      <c r="H795" t="s">
        <v>126</v>
      </c>
      <c r="I795" t="s">
        <v>1100</v>
      </c>
      <c r="J795" t="s">
        <v>754</v>
      </c>
      <c r="K795" t="s">
        <v>805</v>
      </c>
      <c r="L795" t="s">
        <v>1343</v>
      </c>
      <c r="M795" t="s">
        <v>1690</v>
      </c>
      <c r="N795" t="s">
        <v>5219</v>
      </c>
      <c r="O795" t="s">
        <v>6723</v>
      </c>
      <c r="Q795" t="s">
        <v>1059</v>
      </c>
      <c r="R795" t="s">
        <v>30</v>
      </c>
      <c r="S795" t="s">
        <v>1693</v>
      </c>
      <c r="T795" t="s">
        <v>4697</v>
      </c>
      <c r="U795" t="s">
        <v>2927</v>
      </c>
    </row>
    <row r="796" spans="1:22" x14ac:dyDescent="0.25">
      <c r="A796" t="s">
        <v>6724</v>
      </c>
      <c r="B796" t="s">
        <v>6725</v>
      </c>
      <c r="D796" t="s">
        <v>1111</v>
      </c>
      <c r="E796" t="s">
        <v>125</v>
      </c>
      <c r="F796" t="s">
        <v>243</v>
      </c>
      <c r="G796" t="s">
        <v>577</v>
      </c>
      <c r="H796" t="s">
        <v>126</v>
      </c>
      <c r="I796" t="s">
        <v>1100</v>
      </c>
      <c r="J796" t="s">
        <v>40</v>
      </c>
      <c r="K796" t="s">
        <v>808</v>
      </c>
      <c r="M796" t="s">
        <v>1692</v>
      </c>
      <c r="N796" t="s">
        <v>6726</v>
      </c>
      <c r="P796" t="s">
        <v>19</v>
      </c>
      <c r="Q796" t="s">
        <v>126</v>
      </c>
      <c r="R796" t="s">
        <v>36</v>
      </c>
      <c r="S796" t="s">
        <v>1695</v>
      </c>
      <c r="T796" t="s">
        <v>6727</v>
      </c>
      <c r="U796" t="s">
        <v>6728</v>
      </c>
    </row>
    <row r="797" spans="1:22" x14ac:dyDescent="0.25">
      <c r="A797" t="s">
        <v>2567</v>
      </c>
      <c r="B797" t="s">
        <v>2568</v>
      </c>
      <c r="C797" t="s">
        <v>5158</v>
      </c>
      <c r="D797" t="s">
        <v>283</v>
      </c>
      <c r="E797" t="s">
        <v>1322</v>
      </c>
      <c r="F797" t="s">
        <v>2118</v>
      </c>
      <c r="G797" t="s">
        <v>1579</v>
      </c>
      <c r="H797" t="s">
        <v>1323</v>
      </c>
      <c r="I797" t="s">
        <v>17</v>
      </c>
      <c r="J797" t="s">
        <v>40</v>
      </c>
      <c r="K797" t="s">
        <v>1321</v>
      </c>
      <c r="L797" t="s">
        <v>1338</v>
      </c>
      <c r="M797" t="s">
        <v>1690</v>
      </c>
      <c r="N797" t="s">
        <v>6729</v>
      </c>
      <c r="O797" t="s">
        <v>6730</v>
      </c>
      <c r="P797" t="s">
        <v>19</v>
      </c>
      <c r="Q797" t="s">
        <v>1079</v>
      </c>
      <c r="R797" t="s">
        <v>46</v>
      </c>
      <c r="S797" t="s">
        <v>1691</v>
      </c>
      <c r="T797" t="s">
        <v>6731</v>
      </c>
      <c r="U797" t="s">
        <v>2569</v>
      </c>
    </row>
    <row r="798" spans="1:22" x14ac:dyDescent="0.25">
      <c r="A798" t="s">
        <v>2595</v>
      </c>
      <c r="B798" t="s">
        <v>2596</v>
      </c>
      <c r="C798" t="s">
        <v>1012</v>
      </c>
      <c r="D798" t="s">
        <v>4527</v>
      </c>
      <c r="E798" t="s">
        <v>125</v>
      </c>
      <c r="F798" t="s">
        <v>200</v>
      </c>
      <c r="G798" t="s">
        <v>577</v>
      </c>
      <c r="H798" t="s">
        <v>1315</v>
      </c>
      <c r="I798" t="s">
        <v>128</v>
      </c>
      <c r="J798" t="s">
        <v>711</v>
      </c>
      <c r="K798" t="s">
        <v>1560</v>
      </c>
      <c r="L798" t="s">
        <v>803</v>
      </c>
      <c r="M798" t="s">
        <v>1692</v>
      </c>
      <c r="N798" t="s">
        <v>6729</v>
      </c>
      <c r="O798" t="s">
        <v>5567</v>
      </c>
      <c r="P798" t="s">
        <v>1104</v>
      </c>
      <c r="Q798" t="s">
        <v>1608</v>
      </c>
      <c r="R798" t="s">
        <v>60</v>
      </c>
      <c r="S798" t="s">
        <v>1693</v>
      </c>
      <c r="T798" t="s">
        <v>5224</v>
      </c>
      <c r="U798" t="s">
        <v>2597</v>
      </c>
    </row>
    <row r="799" spans="1:22" x14ac:dyDescent="0.25">
      <c r="A799" t="s">
        <v>2816</v>
      </c>
      <c r="B799" t="s">
        <v>2817</v>
      </c>
      <c r="C799" t="s">
        <v>1374</v>
      </c>
      <c r="D799" t="s">
        <v>1194</v>
      </c>
      <c r="E799" t="s">
        <v>125</v>
      </c>
      <c r="F799" t="s">
        <v>243</v>
      </c>
      <c r="G799" t="s">
        <v>578</v>
      </c>
      <c r="H799" t="s">
        <v>126</v>
      </c>
      <c r="I799" t="s">
        <v>28</v>
      </c>
      <c r="J799" t="s">
        <v>127</v>
      </c>
      <c r="K799" t="s">
        <v>1083</v>
      </c>
      <c r="L799" t="s">
        <v>801</v>
      </c>
      <c r="M799" t="s">
        <v>1692</v>
      </c>
      <c r="N799" t="s">
        <v>6732</v>
      </c>
      <c r="O799" t="s">
        <v>6733</v>
      </c>
      <c r="P799" t="s">
        <v>19</v>
      </c>
      <c r="Q799" t="s">
        <v>126</v>
      </c>
      <c r="R799" t="s">
        <v>67</v>
      </c>
      <c r="S799" t="s">
        <v>1695</v>
      </c>
      <c r="T799" t="s">
        <v>6734</v>
      </c>
      <c r="U799" t="s">
        <v>2818</v>
      </c>
    </row>
    <row r="800" spans="1:22" x14ac:dyDescent="0.25">
      <c r="A800" t="s">
        <v>3065</v>
      </c>
      <c r="B800" t="s">
        <v>3066</v>
      </c>
      <c r="D800" t="s">
        <v>1095</v>
      </c>
      <c r="E800" t="s">
        <v>125</v>
      </c>
      <c r="F800" t="s">
        <v>242</v>
      </c>
      <c r="G800" t="s">
        <v>1579</v>
      </c>
      <c r="H800" t="s">
        <v>1315</v>
      </c>
      <c r="I800" t="s">
        <v>1100</v>
      </c>
      <c r="J800" t="s">
        <v>755</v>
      </c>
      <c r="K800" t="s">
        <v>1064</v>
      </c>
      <c r="L800" t="s">
        <v>803</v>
      </c>
      <c r="M800" t="s">
        <v>1692</v>
      </c>
      <c r="N800" t="s">
        <v>6732</v>
      </c>
      <c r="O800" t="s">
        <v>6735</v>
      </c>
      <c r="P800" t="s">
        <v>19</v>
      </c>
      <c r="Q800" t="s">
        <v>126</v>
      </c>
      <c r="R800" t="s">
        <v>37</v>
      </c>
      <c r="S800" t="s">
        <v>1691</v>
      </c>
      <c r="T800" t="s">
        <v>4491</v>
      </c>
      <c r="U800" t="s">
        <v>3067</v>
      </c>
    </row>
    <row r="801" spans="1:21" x14ac:dyDescent="0.25">
      <c r="A801" t="s">
        <v>3687</v>
      </c>
      <c r="B801" t="s">
        <v>3688</v>
      </c>
      <c r="C801" t="s">
        <v>1106</v>
      </c>
      <c r="D801" t="s">
        <v>3132</v>
      </c>
      <c r="E801" t="s">
        <v>125</v>
      </c>
      <c r="F801" t="s">
        <v>200</v>
      </c>
      <c r="G801" t="s">
        <v>1579</v>
      </c>
      <c r="H801" t="s">
        <v>1316</v>
      </c>
      <c r="I801" t="s">
        <v>28</v>
      </c>
      <c r="J801" t="s">
        <v>711</v>
      </c>
      <c r="K801" t="s">
        <v>805</v>
      </c>
      <c r="L801" t="s">
        <v>801</v>
      </c>
      <c r="M801" t="s">
        <v>1690</v>
      </c>
      <c r="N801" t="s">
        <v>5223</v>
      </c>
      <c r="O801" t="s">
        <v>6736</v>
      </c>
      <c r="P801" t="s">
        <v>19</v>
      </c>
      <c r="Q801" t="s">
        <v>1334</v>
      </c>
      <c r="R801" t="s">
        <v>34</v>
      </c>
      <c r="S801" t="s">
        <v>1691</v>
      </c>
      <c r="T801" t="s">
        <v>4113</v>
      </c>
      <c r="U801" t="s">
        <v>3689</v>
      </c>
    </row>
    <row r="802" spans="1:21" x14ac:dyDescent="0.25">
      <c r="A802" t="s">
        <v>3165</v>
      </c>
      <c r="B802" t="s">
        <v>3166</v>
      </c>
      <c r="D802" t="s">
        <v>1099</v>
      </c>
      <c r="E802" t="s">
        <v>125</v>
      </c>
      <c r="F802" t="s">
        <v>242</v>
      </c>
      <c r="G802" t="s">
        <v>28</v>
      </c>
      <c r="H802" t="s">
        <v>1315</v>
      </c>
      <c r="I802" t="s">
        <v>1100</v>
      </c>
      <c r="J802" t="s">
        <v>717</v>
      </c>
      <c r="K802" t="s">
        <v>804</v>
      </c>
      <c r="L802" t="s">
        <v>801</v>
      </c>
      <c r="M802" t="s">
        <v>1692</v>
      </c>
      <c r="N802" t="s">
        <v>6737</v>
      </c>
      <c r="O802" t="s">
        <v>5228</v>
      </c>
      <c r="P802" t="s">
        <v>19</v>
      </c>
      <c r="Q802" t="s">
        <v>126</v>
      </c>
      <c r="R802" t="s">
        <v>36</v>
      </c>
      <c r="S802" t="s">
        <v>1695</v>
      </c>
      <c r="T802" t="s">
        <v>5227</v>
      </c>
      <c r="U802" t="s">
        <v>3167</v>
      </c>
    </row>
    <row r="803" spans="1:21" x14ac:dyDescent="0.25">
      <c r="A803" t="s">
        <v>3129</v>
      </c>
      <c r="B803" t="s">
        <v>3130</v>
      </c>
      <c r="D803" t="s">
        <v>1110</v>
      </c>
      <c r="E803" t="s">
        <v>125</v>
      </c>
      <c r="F803" t="s">
        <v>242</v>
      </c>
      <c r="G803" t="s">
        <v>1579</v>
      </c>
      <c r="H803" t="s">
        <v>126</v>
      </c>
      <c r="I803" t="s">
        <v>20</v>
      </c>
      <c r="J803" t="s">
        <v>710</v>
      </c>
      <c r="K803" t="s">
        <v>806</v>
      </c>
      <c r="L803" t="s">
        <v>803</v>
      </c>
      <c r="M803" t="s">
        <v>1692</v>
      </c>
      <c r="N803" t="s">
        <v>6738</v>
      </c>
      <c r="O803" t="s">
        <v>6739</v>
      </c>
      <c r="P803" t="s">
        <v>19</v>
      </c>
      <c r="Q803" t="s">
        <v>1061</v>
      </c>
      <c r="R803" t="s">
        <v>30</v>
      </c>
      <c r="S803" t="s">
        <v>1695</v>
      </c>
      <c r="T803" t="s">
        <v>6740</v>
      </c>
      <c r="U803" t="s">
        <v>3131</v>
      </c>
    </row>
    <row r="804" spans="1:21" x14ac:dyDescent="0.25">
      <c r="A804" t="s">
        <v>3381</v>
      </c>
      <c r="B804" t="s">
        <v>3382</v>
      </c>
      <c r="D804" t="s">
        <v>210</v>
      </c>
      <c r="E804" t="s">
        <v>125</v>
      </c>
      <c r="F804" t="s">
        <v>243</v>
      </c>
      <c r="G804" t="s">
        <v>1579</v>
      </c>
      <c r="H804" t="s">
        <v>1315</v>
      </c>
      <c r="I804" t="s">
        <v>28</v>
      </c>
      <c r="J804" t="s">
        <v>712</v>
      </c>
      <c r="K804" t="s">
        <v>806</v>
      </c>
      <c r="L804" t="s">
        <v>803</v>
      </c>
      <c r="M804" t="s">
        <v>1694</v>
      </c>
      <c r="N804" t="s">
        <v>6741</v>
      </c>
      <c r="O804" t="s">
        <v>6742</v>
      </c>
      <c r="P804" t="s">
        <v>19</v>
      </c>
      <c r="Q804" t="s">
        <v>126</v>
      </c>
      <c r="R804" t="s">
        <v>60</v>
      </c>
      <c r="S804" t="s">
        <v>1693</v>
      </c>
      <c r="T804" t="s">
        <v>1382</v>
      </c>
      <c r="U804" t="s">
        <v>3383</v>
      </c>
    </row>
    <row r="805" spans="1:21" x14ac:dyDescent="0.25">
      <c r="A805" t="s">
        <v>2752</v>
      </c>
      <c r="B805" t="s">
        <v>2753</v>
      </c>
      <c r="C805" t="s">
        <v>96</v>
      </c>
      <c r="D805" t="s">
        <v>1768</v>
      </c>
      <c r="E805" t="s">
        <v>125</v>
      </c>
      <c r="F805" t="s">
        <v>200</v>
      </c>
      <c r="G805" t="s">
        <v>1579</v>
      </c>
      <c r="H805" t="s">
        <v>1316</v>
      </c>
      <c r="I805" t="s">
        <v>128</v>
      </c>
      <c r="J805" t="s">
        <v>747</v>
      </c>
      <c r="K805" t="s">
        <v>1083</v>
      </c>
      <c r="L805" t="s">
        <v>807</v>
      </c>
      <c r="M805" t="s">
        <v>1694</v>
      </c>
      <c r="N805" t="s">
        <v>3846</v>
      </c>
      <c r="O805" t="s">
        <v>6743</v>
      </c>
      <c r="P805" t="s">
        <v>19</v>
      </c>
      <c r="Q805" t="s">
        <v>1334</v>
      </c>
      <c r="R805" t="s">
        <v>68</v>
      </c>
      <c r="S805" t="s">
        <v>1693</v>
      </c>
      <c r="T805" t="s">
        <v>3253</v>
      </c>
      <c r="U805" t="s">
        <v>2754</v>
      </c>
    </row>
    <row r="806" spans="1:21" x14ac:dyDescent="0.25">
      <c r="A806" t="s">
        <v>2182</v>
      </c>
      <c r="B806" t="s">
        <v>2183</v>
      </c>
      <c r="C806" t="s">
        <v>1106</v>
      </c>
      <c r="D806" t="s">
        <v>1116</v>
      </c>
      <c r="E806" t="s">
        <v>125</v>
      </c>
      <c r="F806" t="s">
        <v>200</v>
      </c>
      <c r="G806" t="s">
        <v>577</v>
      </c>
      <c r="H806" t="s">
        <v>126</v>
      </c>
      <c r="I806" t="s">
        <v>1100</v>
      </c>
      <c r="J806" t="s">
        <v>754</v>
      </c>
      <c r="K806" t="s">
        <v>1358</v>
      </c>
      <c r="L806" t="s">
        <v>800</v>
      </c>
      <c r="M806" t="s">
        <v>1692</v>
      </c>
      <c r="N806" t="s">
        <v>4348</v>
      </c>
      <c r="O806" t="s">
        <v>6744</v>
      </c>
      <c r="P806" t="s">
        <v>1104</v>
      </c>
      <c r="Q806" t="s">
        <v>126</v>
      </c>
      <c r="R806" t="s">
        <v>68</v>
      </c>
      <c r="S806" t="s">
        <v>1695</v>
      </c>
      <c r="T806" t="s">
        <v>3848</v>
      </c>
      <c r="U806" t="s">
        <v>2184</v>
      </c>
    </row>
    <row r="807" spans="1:21" x14ac:dyDescent="0.25">
      <c r="A807" t="s">
        <v>3017</v>
      </c>
      <c r="B807" t="s">
        <v>3018</v>
      </c>
      <c r="C807" t="s">
        <v>3019</v>
      </c>
      <c r="D807" t="s">
        <v>76</v>
      </c>
      <c r="E807" t="s">
        <v>125</v>
      </c>
      <c r="F807" t="s">
        <v>243</v>
      </c>
      <c r="G807" t="s">
        <v>1579</v>
      </c>
      <c r="H807" t="s">
        <v>126</v>
      </c>
      <c r="I807" t="s">
        <v>128</v>
      </c>
      <c r="J807" t="s">
        <v>3192</v>
      </c>
      <c r="K807" t="s">
        <v>808</v>
      </c>
      <c r="L807" t="s">
        <v>801</v>
      </c>
      <c r="M807" t="s">
        <v>1694</v>
      </c>
      <c r="N807" t="s">
        <v>6745</v>
      </c>
      <c r="O807" t="s">
        <v>6746</v>
      </c>
      <c r="P807" t="s">
        <v>19</v>
      </c>
      <c r="Q807" t="s">
        <v>1059</v>
      </c>
      <c r="R807" t="s">
        <v>71</v>
      </c>
      <c r="S807" t="s">
        <v>1695</v>
      </c>
      <c r="T807" t="s">
        <v>1345</v>
      </c>
      <c r="U807" t="s">
        <v>3020</v>
      </c>
    </row>
    <row r="808" spans="1:21" x14ac:dyDescent="0.25">
      <c r="A808" t="s">
        <v>4694</v>
      </c>
      <c r="B808" t="s">
        <v>4695</v>
      </c>
      <c r="C808" t="s">
        <v>1062</v>
      </c>
      <c r="D808" t="s">
        <v>1187</v>
      </c>
      <c r="E808" t="s">
        <v>125</v>
      </c>
      <c r="F808" t="s">
        <v>200</v>
      </c>
      <c r="G808" t="s">
        <v>1579</v>
      </c>
      <c r="H808" t="s">
        <v>126</v>
      </c>
      <c r="I808" t="s">
        <v>17</v>
      </c>
      <c r="J808" t="s">
        <v>712</v>
      </c>
      <c r="K808" t="s">
        <v>1372</v>
      </c>
      <c r="L808" t="s">
        <v>1068</v>
      </c>
      <c r="M808" t="s">
        <v>1690</v>
      </c>
      <c r="N808" t="s">
        <v>6747</v>
      </c>
      <c r="O808" t="s">
        <v>6748</v>
      </c>
      <c r="Q808" t="s">
        <v>126</v>
      </c>
      <c r="R808" t="s">
        <v>24</v>
      </c>
      <c r="S808" t="s">
        <v>1691</v>
      </c>
      <c r="T808" t="s">
        <v>1377</v>
      </c>
      <c r="U808" t="s">
        <v>4696</v>
      </c>
    </row>
    <row r="809" spans="1:21" x14ac:dyDescent="0.25">
      <c r="A809" t="s">
        <v>2398</v>
      </c>
      <c r="B809" t="s">
        <v>2399</v>
      </c>
      <c r="D809" t="s">
        <v>1089</v>
      </c>
      <c r="E809" t="s">
        <v>125</v>
      </c>
      <c r="F809" t="s">
        <v>242</v>
      </c>
      <c r="G809" t="s">
        <v>28</v>
      </c>
      <c r="H809" t="s">
        <v>126</v>
      </c>
      <c r="I809" t="s">
        <v>1100</v>
      </c>
      <c r="J809" t="s">
        <v>5314</v>
      </c>
      <c r="K809" t="s">
        <v>808</v>
      </c>
      <c r="M809" t="s">
        <v>1692</v>
      </c>
      <c r="N809" t="s">
        <v>6749</v>
      </c>
      <c r="P809" t="s">
        <v>19</v>
      </c>
      <c r="Q809" t="s">
        <v>126</v>
      </c>
      <c r="R809" t="s">
        <v>18</v>
      </c>
      <c r="S809" t="s">
        <v>1695</v>
      </c>
      <c r="T809" t="s">
        <v>3563</v>
      </c>
      <c r="U809" t="s">
        <v>2400</v>
      </c>
    </row>
    <row r="810" spans="1:21" x14ac:dyDescent="0.25">
      <c r="A810" t="s">
        <v>3654</v>
      </c>
      <c r="B810" t="s">
        <v>3655</v>
      </c>
      <c r="D810" t="s">
        <v>1119</v>
      </c>
      <c r="E810" t="s">
        <v>125</v>
      </c>
      <c r="F810" t="s">
        <v>242</v>
      </c>
      <c r="G810" t="s">
        <v>1579</v>
      </c>
      <c r="H810" t="s">
        <v>126</v>
      </c>
      <c r="I810" t="s">
        <v>128</v>
      </c>
      <c r="J810" t="s">
        <v>40</v>
      </c>
      <c r="K810" t="s">
        <v>1064</v>
      </c>
      <c r="M810" t="s">
        <v>1690</v>
      </c>
      <c r="N810" t="s">
        <v>6750</v>
      </c>
      <c r="P810" t="s">
        <v>19</v>
      </c>
      <c r="Q810" t="s">
        <v>126</v>
      </c>
      <c r="R810" t="s">
        <v>192</v>
      </c>
      <c r="S810" t="s">
        <v>1695</v>
      </c>
      <c r="T810" t="s">
        <v>1381</v>
      </c>
      <c r="U810" t="s">
        <v>3656</v>
      </c>
    </row>
    <row r="811" spans="1:21" x14ac:dyDescent="0.25">
      <c r="A811" t="s">
        <v>4110</v>
      </c>
      <c r="B811" t="s">
        <v>4111</v>
      </c>
      <c r="C811" t="s">
        <v>1070</v>
      </c>
      <c r="D811" t="s">
        <v>1110</v>
      </c>
      <c r="E811" t="s">
        <v>125</v>
      </c>
      <c r="F811" t="s">
        <v>243</v>
      </c>
      <c r="G811" t="s">
        <v>1579</v>
      </c>
      <c r="H811" t="s">
        <v>126</v>
      </c>
      <c r="I811" t="s">
        <v>28</v>
      </c>
      <c r="J811" t="s">
        <v>4508</v>
      </c>
      <c r="K811" t="s">
        <v>808</v>
      </c>
      <c r="M811" t="s">
        <v>1694</v>
      </c>
      <c r="N811" t="s">
        <v>4489</v>
      </c>
      <c r="P811" t="s">
        <v>19</v>
      </c>
      <c r="Q811" t="s">
        <v>126</v>
      </c>
      <c r="R811" t="s">
        <v>18</v>
      </c>
      <c r="S811" t="s">
        <v>1695</v>
      </c>
      <c r="T811" t="s">
        <v>1559</v>
      </c>
      <c r="U811" t="s">
        <v>4112</v>
      </c>
    </row>
    <row r="812" spans="1:21" x14ac:dyDescent="0.25">
      <c r="A812" t="s">
        <v>3276</v>
      </c>
      <c r="B812" t="s">
        <v>3277</v>
      </c>
      <c r="C812" t="s">
        <v>1070</v>
      </c>
      <c r="D812" t="s">
        <v>2014</v>
      </c>
      <c r="E812" t="s">
        <v>125</v>
      </c>
      <c r="F812" t="s">
        <v>243</v>
      </c>
      <c r="G812" t="s">
        <v>1579</v>
      </c>
      <c r="H812" t="s">
        <v>1315</v>
      </c>
      <c r="I812" t="s">
        <v>128</v>
      </c>
      <c r="J812" t="s">
        <v>747</v>
      </c>
      <c r="K812" t="s">
        <v>1112</v>
      </c>
      <c r="L812" t="s">
        <v>1068</v>
      </c>
      <c r="M812" t="s">
        <v>1694</v>
      </c>
      <c r="N812" t="s">
        <v>6751</v>
      </c>
      <c r="O812" t="s">
        <v>6752</v>
      </c>
      <c r="P812" t="s">
        <v>19</v>
      </c>
      <c r="Q812" t="s">
        <v>1061</v>
      </c>
      <c r="R812" t="s">
        <v>68</v>
      </c>
      <c r="S812" t="s">
        <v>1693</v>
      </c>
      <c r="T812" t="s">
        <v>4692</v>
      </c>
      <c r="U812" t="s">
        <v>3278</v>
      </c>
    </row>
    <row r="813" spans="1:21" x14ac:dyDescent="0.25">
      <c r="A813" t="s">
        <v>2126</v>
      </c>
      <c r="B813" t="s">
        <v>2126</v>
      </c>
      <c r="D813" t="s">
        <v>1118</v>
      </c>
      <c r="E813" t="s">
        <v>125</v>
      </c>
      <c r="F813" t="s">
        <v>242</v>
      </c>
      <c r="G813" t="s">
        <v>1317</v>
      </c>
      <c r="H813" t="s">
        <v>126</v>
      </c>
      <c r="I813" t="s">
        <v>1100</v>
      </c>
      <c r="J813" t="s">
        <v>6515</v>
      </c>
      <c r="K813" t="s">
        <v>808</v>
      </c>
      <c r="L813" t="s">
        <v>801</v>
      </c>
      <c r="M813" t="s">
        <v>1692</v>
      </c>
      <c r="N813" t="s">
        <v>6751</v>
      </c>
      <c r="O813" t="s">
        <v>6753</v>
      </c>
      <c r="P813" t="s">
        <v>19</v>
      </c>
      <c r="Q813" t="s">
        <v>126</v>
      </c>
      <c r="R813" t="s">
        <v>46</v>
      </c>
      <c r="S813" t="s">
        <v>1695</v>
      </c>
      <c r="T813" t="s">
        <v>3569</v>
      </c>
      <c r="U813" t="s">
        <v>2127</v>
      </c>
    </row>
    <row r="814" spans="1:21" x14ac:dyDescent="0.25">
      <c r="A814" t="s">
        <v>3364</v>
      </c>
      <c r="B814" t="s">
        <v>3364</v>
      </c>
      <c r="C814" t="s">
        <v>33</v>
      </c>
      <c r="D814" t="s">
        <v>1346</v>
      </c>
      <c r="E814" t="s">
        <v>125</v>
      </c>
      <c r="F814" t="s">
        <v>243</v>
      </c>
      <c r="G814" t="s">
        <v>1579</v>
      </c>
      <c r="H814" t="s">
        <v>1316</v>
      </c>
      <c r="I814" t="s">
        <v>128</v>
      </c>
      <c r="J814" t="s">
        <v>754</v>
      </c>
      <c r="K814" t="s">
        <v>1372</v>
      </c>
      <c r="L814" t="s">
        <v>807</v>
      </c>
      <c r="M814" t="s">
        <v>1694</v>
      </c>
      <c r="N814" t="s">
        <v>5229</v>
      </c>
      <c r="O814" t="s">
        <v>6501</v>
      </c>
      <c r="P814" t="s">
        <v>19</v>
      </c>
      <c r="Q814" t="s">
        <v>1061</v>
      </c>
      <c r="R814" t="s">
        <v>24</v>
      </c>
      <c r="S814" t="s">
        <v>1693</v>
      </c>
      <c r="T814" t="s">
        <v>3576</v>
      </c>
      <c r="U814" t="s">
        <v>3365</v>
      </c>
    </row>
    <row r="815" spans="1:21" x14ac:dyDescent="0.25">
      <c r="A815" t="s">
        <v>2082</v>
      </c>
      <c r="B815" t="s">
        <v>2082</v>
      </c>
      <c r="D815" t="s">
        <v>1118</v>
      </c>
      <c r="E815" t="s">
        <v>125</v>
      </c>
      <c r="F815" t="s">
        <v>243</v>
      </c>
      <c r="G815" t="s">
        <v>577</v>
      </c>
      <c r="H815" t="s">
        <v>126</v>
      </c>
      <c r="I815" t="s">
        <v>128</v>
      </c>
      <c r="J815" t="s">
        <v>6645</v>
      </c>
      <c r="K815" t="s">
        <v>808</v>
      </c>
      <c r="M815" t="s">
        <v>1692</v>
      </c>
      <c r="N815" t="s">
        <v>6754</v>
      </c>
      <c r="P815" t="s">
        <v>19</v>
      </c>
      <c r="Q815" t="s">
        <v>126</v>
      </c>
      <c r="R815" t="s">
        <v>24</v>
      </c>
      <c r="S815" t="s">
        <v>1695</v>
      </c>
      <c r="T815" t="s">
        <v>1381</v>
      </c>
      <c r="U815" t="s">
        <v>2083</v>
      </c>
    </row>
    <row r="816" spans="1:21" x14ac:dyDescent="0.25">
      <c r="A816" t="s">
        <v>2023</v>
      </c>
      <c r="B816" t="s">
        <v>2024</v>
      </c>
      <c r="D816" t="s">
        <v>1118</v>
      </c>
      <c r="E816" t="s">
        <v>125</v>
      </c>
      <c r="F816" t="s">
        <v>242</v>
      </c>
      <c r="G816" t="s">
        <v>577</v>
      </c>
      <c r="H816" t="s">
        <v>1316</v>
      </c>
      <c r="I816" t="s">
        <v>1100</v>
      </c>
      <c r="J816" t="s">
        <v>3854</v>
      </c>
      <c r="K816" t="s">
        <v>1064</v>
      </c>
      <c r="L816" t="s">
        <v>801</v>
      </c>
      <c r="M816" t="s">
        <v>1692</v>
      </c>
      <c r="N816" t="s">
        <v>4690</v>
      </c>
      <c r="O816" t="s">
        <v>6755</v>
      </c>
      <c r="P816" t="s">
        <v>19</v>
      </c>
      <c r="Q816" t="s">
        <v>126</v>
      </c>
      <c r="R816" t="s">
        <v>49</v>
      </c>
      <c r="S816" t="s">
        <v>1695</v>
      </c>
      <c r="T816" t="s">
        <v>3033</v>
      </c>
      <c r="U816" t="s">
        <v>2025</v>
      </c>
    </row>
    <row r="817" spans="1:23" x14ac:dyDescent="0.25">
      <c r="A817" t="s">
        <v>1960</v>
      </c>
      <c r="B817" t="s">
        <v>1961</v>
      </c>
      <c r="D817" t="s">
        <v>1118</v>
      </c>
      <c r="E817" t="s">
        <v>125</v>
      </c>
      <c r="F817" t="s">
        <v>242</v>
      </c>
      <c r="G817" t="s">
        <v>577</v>
      </c>
      <c r="H817" t="s">
        <v>126</v>
      </c>
      <c r="I817" t="s">
        <v>1100</v>
      </c>
      <c r="J817" t="s">
        <v>6645</v>
      </c>
      <c r="K817" t="s">
        <v>806</v>
      </c>
      <c r="L817" t="s">
        <v>807</v>
      </c>
      <c r="M817" t="s">
        <v>1692</v>
      </c>
      <c r="N817" t="s">
        <v>5230</v>
      </c>
      <c r="O817" t="s">
        <v>6756</v>
      </c>
      <c r="P817" t="s">
        <v>19</v>
      </c>
      <c r="Q817" t="s">
        <v>126</v>
      </c>
      <c r="R817" t="s">
        <v>46</v>
      </c>
      <c r="S817" t="s">
        <v>1695</v>
      </c>
      <c r="T817" t="s">
        <v>3560</v>
      </c>
      <c r="U817" t="s">
        <v>1962</v>
      </c>
    </row>
    <row r="818" spans="1:23" x14ac:dyDescent="0.25">
      <c r="A818" t="s">
        <v>2517</v>
      </c>
      <c r="B818" t="s">
        <v>2518</v>
      </c>
      <c r="C818" t="s">
        <v>2516</v>
      </c>
      <c r="D818" t="s">
        <v>1095</v>
      </c>
      <c r="E818" t="s">
        <v>125</v>
      </c>
      <c r="F818" t="s">
        <v>243</v>
      </c>
      <c r="G818" t="s">
        <v>1579</v>
      </c>
      <c r="H818" t="s">
        <v>126</v>
      </c>
      <c r="I818" t="s">
        <v>1100</v>
      </c>
      <c r="J818" t="s">
        <v>3479</v>
      </c>
      <c r="K818" t="s">
        <v>806</v>
      </c>
      <c r="L818" t="s">
        <v>807</v>
      </c>
      <c r="M818" t="s">
        <v>1694</v>
      </c>
      <c r="N818" t="s">
        <v>5230</v>
      </c>
      <c r="O818" t="s">
        <v>6757</v>
      </c>
      <c r="P818" t="s">
        <v>19</v>
      </c>
      <c r="Q818" t="s">
        <v>1334</v>
      </c>
      <c r="R818" t="s">
        <v>68</v>
      </c>
      <c r="S818" t="s">
        <v>1693</v>
      </c>
      <c r="T818" t="s">
        <v>1376</v>
      </c>
      <c r="U818" t="s">
        <v>2519</v>
      </c>
    </row>
    <row r="819" spans="1:23" x14ac:dyDescent="0.25">
      <c r="A819" t="s">
        <v>2992</v>
      </c>
      <c r="B819" t="s">
        <v>2993</v>
      </c>
      <c r="C819" t="s">
        <v>4117</v>
      </c>
      <c r="D819" t="s">
        <v>1110</v>
      </c>
      <c r="E819" t="s">
        <v>125</v>
      </c>
      <c r="F819" t="s">
        <v>243</v>
      </c>
      <c r="G819" t="s">
        <v>1579</v>
      </c>
      <c r="H819" t="s">
        <v>1316</v>
      </c>
      <c r="I819" t="s">
        <v>17</v>
      </c>
      <c r="J819" t="s">
        <v>717</v>
      </c>
      <c r="K819" t="s">
        <v>804</v>
      </c>
      <c r="L819" t="s">
        <v>800</v>
      </c>
      <c r="M819" t="s">
        <v>1694</v>
      </c>
      <c r="N819" t="s">
        <v>6758</v>
      </c>
      <c r="O819" t="s">
        <v>5172</v>
      </c>
      <c r="P819" t="s">
        <v>19</v>
      </c>
      <c r="Q819" t="s">
        <v>1061</v>
      </c>
      <c r="R819" t="s">
        <v>71</v>
      </c>
      <c r="S819" t="s">
        <v>1691</v>
      </c>
      <c r="T819" t="s">
        <v>6759</v>
      </c>
      <c r="U819" t="s">
        <v>2994</v>
      </c>
    </row>
    <row r="820" spans="1:23" x14ac:dyDescent="0.25">
      <c r="A820" t="s">
        <v>2573</v>
      </c>
      <c r="B820" t="s">
        <v>2573</v>
      </c>
      <c r="D820" t="s">
        <v>1119</v>
      </c>
      <c r="E820" t="s">
        <v>125</v>
      </c>
      <c r="F820" t="s">
        <v>242</v>
      </c>
      <c r="G820" t="s">
        <v>1317</v>
      </c>
      <c r="H820" t="s">
        <v>126</v>
      </c>
      <c r="I820" t="s">
        <v>1100</v>
      </c>
      <c r="J820" t="s">
        <v>6515</v>
      </c>
      <c r="K820" t="s">
        <v>808</v>
      </c>
      <c r="L820" t="s">
        <v>801</v>
      </c>
      <c r="M820" t="s">
        <v>1692</v>
      </c>
      <c r="N820" t="s">
        <v>6760</v>
      </c>
      <c r="O820" t="s">
        <v>6761</v>
      </c>
      <c r="P820" t="s">
        <v>19</v>
      </c>
      <c r="Q820" t="s">
        <v>126</v>
      </c>
      <c r="R820" t="s">
        <v>37</v>
      </c>
      <c r="S820" t="s">
        <v>1695</v>
      </c>
      <c r="T820" t="s">
        <v>3852</v>
      </c>
      <c r="U820" t="s">
        <v>2574</v>
      </c>
    </row>
    <row r="821" spans="1:23" x14ac:dyDescent="0.25">
      <c r="A821" t="s">
        <v>1981</v>
      </c>
      <c r="B821" t="s">
        <v>1982</v>
      </c>
      <c r="C821" t="s">
        <v>1062</v>
      </c>
      <c r="D821" t="s">
        <v>787</v>
      </c>
      <c r="E821" t="s">
        <v>125</v>
      </c>
      <c r="F821" t="s">
        <v>242</v>
      </c>
      <c r="G821" t="s">
        <v>1368</v>
      </c>
      <c r="H821" t="s">
        <v>126</v>
      </c>
      <c r="I821" t="s">
        <v>20</v>
      </c>
      <c r="J821" t="s">
        <v>127</v>
      </c>
      <c r="K821" t="s">
        <v>1083</v>
      </c>
      <c r="L821" t="s">
        <v>1060</v>
      </c>
      <c r="M821" t="s">
        <v>1694</v>
      </c>
      <c r="N821" t="s">
        <v>6762</v>
      </c>
      <c r="O821" t="s">
        <v>6763</v>
      </c>
      <c r="P821" t="s">
        <v>19</v>
      </c>
      <c r="Q821" t="s">
        <v>1608</v>
      </c>
      <c r="R821" t="s">
        <v>68</v>
      </c>
      <c r="S821" t="s">
        <v>1693</v>
      </c>
      <c r="T821" t="s">
        <v>2858</v>
      </c>
      <c r="U821" t="s">
        <v>1983</v>
      </c>
    </row>
    <row r="822" spans="1:23" x14ac:dyDescent="0.25">
      <c r="A822" t="s">
        <v>2895</v>
      </c>
      <c r="B822" t="s">
        <v>2896</v>
      </c>
      <c r="D822" t="s">
        <v>1116</v>
      </c>
      <c r="E822" t="s">
        <v>125</v>
      </c>
      <c r="F822" t="s">
        <v>242</v>
      </c>
      <c r="G822" t="s">
        <v>1317</v>
      </c>
      <c r="H822" t="s">
        <v>126</v>
      </c>
      <c r="I822" t="s">
        <v>1100</v>
      </c>
      <c r="J822" t="s">
        <v>5309</v>
      </c>
      <c r="K822" t="s">
        <v>808</v>
      </c>
      <c r="L822" t="s">
        <v>803</v>
      </c>
      <c r="M822" t="s">
        <v>1692</v>
      </c>
      <c r="N822" t="s">
        <v>4693</v>
      </c>
      <c r="O822" t="s">
        <v>6764</v>
      </c>
      <c r="P822" t="s">
        <v>19</v>
      </c>
      <c r="Q822" t="s">
        <v>126</v>
      </c>
      <c r="R822" t="s">
        <v>30</v>
      </c>
      <c r="S822" t="s">
        <v>1695</v>
      </c>
      <c r="T822" t="s">
        <v>5232</v>
      </c>
      <c r="U822" t="s">
        <v>2897</v>
      </c>
    </row>
    <row r="823" spans="1:23" x14ac:dyDescent="0.25">
      <c r="A823" t="s">
        <v>4010</v>
      </c>
      <c r="B823" t="s">
        <v>4010</v>
      </c>
      <c r="C823" t="s">
        <v>4375</v>
      </c>
      <c r="D823" t="s">
        <v>2047</v>
      </c>
      <c r="E823" t="s">
        <v>2072</v>
      </c>
      <c r="F823" t="s">
        <v>200</v>
      </c>
      <c r="G823" t="s">
        <v>28</v>
      </c>
      <c r="H823" t="s">
        <v>1323</v>
      </c>
      <c r="I823" t="s">
        <v>28</v>
      </c>
      <c r="J823" t="s">
        <v>711</v>
      </c>
      <c r="K823" t="s">
        <v>1127</v>
      </c>
      <c r="M823" t="s">
        <v>1694</v>
      </c>
      <c r="N823" t="s">
        <v>4693</v>
      </c>
      <c r="O823" t="s">
        <v>6765</v>
      </c>
      <c r="P823" t="s">
        <v>19</v>
      </c>
      <c r="Q823" t="s">
        <v>1079</v>
      </c>
      <c r="R823" t="s">
        <v>51</v>
      </c>
      <c r="S823" t="s">
        <v>1695</v>
      </c>
      <c r="T823" t="s">
        <v>6766</v>
      </c>
      <c r="U823" t="s">
        <v>4011</v>
      </c>
      <c r="W823" s="5">
        <v>0.05</v>
      </c>
    </row>
    <row r="824" spans="1:23" x14ac:dyDescent="0.25">
      <c r="A824" t="s">
        <v>2368</v>
      </c>
      <c r="B824" t="s">
        <v>2369</v>
      </c>
      <c r="C824" t="s">
        <v>1106</v>
      </c>
      <c r="D824" t="s">
        <v>1572</v>
      </c>
      <c r="E824" t="s">
        <v>125</v>
      </c>
      <c r="F824" t="s">
        <v>200</v>
      </c>
      <c r="G824" t="s">
        <v>578</v>
      </c>
      <c r="H824" t="s">
        <v>1315</v>
      </c>
      <c r="I824" t="s">
        <v>128</v>
      </c>
      <c r="J824" t="s">
        <v>713</v>
      </c>
      <c r="K824" t="s">
        <v>1321</v>
      </c>
      <c r="L824" t="s">
        <v>803</v>
      </c>
      <c r="M824" t="s">
        <v>1690</v>
      </c>
      <c r="N824" t="s">
        <v>6767</v>
      </c>
      <c r="O824" t="s">
        <v>4125</v>
      </c>
      <c r="Q824" t="s">
        <v>1334</v>
      </c>
      <c r="R824" t="s">
        <v>24</v>
      </c>
      <c r="S824" t="s">
        <v>1691</v>
      </c>
      <c r="T824" t="s">
        <v>2862</v>
      </c>
      <c r="U824" t="s">
        <v>2370</v>
      </c>
    </row>
    <row r="825" spans="1:23" x14ac:dyDescent="0.25">
      <c r="A825" t="s">
        <v>3295</v>
      </c>
      <c r="B825" t="s">
        <v>3296</v>
      </c>
      <c r="C825" t="s">
        <v>1012</v>
      </c>
      <c r="D825" t="s">
        <v>1696</v>
      </c>
      <c r="E825" t="s">
        <v>125</v>
      </c>
      <c r="F825" t="s">
        <v>243</v>
      </c>
      <c r="G825" t="s">
        <v>1579</v>
      </c>
      <c r="H825" t="s">
        <v>1316</v>
      </c>
      <c r="I825" t="s">
        <v>20</v>
      </c>
      <c r="J825" t="s">
        <v>747</v>
      </c>
      <c r="K825" t="s">
        <v>1127</v>
      </c>
      <c r="L825" t="s">
        <v>807</v>
      </c>
      <c r="M825" t="s">
        <v>1690</v>
      </c>
      <c r="N825" t="s">
        <v>5233</v>
      </c>
      <c r="O825" t="s">
        <v>6768</v>
      </c>
      <c r="P825" t="s">
        <v>19</v>
      </c>
      <c r="Q825" t="s">
        <v>1061</v>
      </c>
      <c r="R825" t="s">
        <v>51</v>
      </c>
      <c r="S825" t="s">
        <v>1691</v>
      </c>
      <c r="T825" t="s">
        <v>4507</v>
      </c>
      <c r="U825" t="s">
        <v>3297</v>
      </c>
    </row>
    <row r="826" spans="1:23" x14ac:dyDescent="0.25">
      <c r="A826" t="s">
        <v>2084</v>
      </c>
      <c r="B826" t="s">
        <v>2084</v>
      </c>
      <c r="D826" t="s">
        <v>1089</v>
      </c>
      <c r="E826" t="s">
        <v>125</v>
      </c>
      <c r="F826" t="s">
        <v>243</v>
      </c>
      <c r="G826" t="s">
        <v>578</v>
      </c>
      <c r="H826" t="s">
        <v>126</v>
      </c>
      <c r="I826" t="s">
        <v>1100</v>
      </c>
      <c r="J826" t="s">
        <v>6645</v>
      </c>
      <c r="K826" t="s">
        <v>808</v>
      </c>
      <c r="M826" t="s">
        <v>1692</v>
      </c>
      <c r="N826" t="s">
        <v>6769</v>
      </c>
      <c r="P826" t="s">
        <v>19</v>
      </c>
      <c r="Q826" t="s">
        <v>1061</v>
      </c>
      <c r="R826" t="s">
        <v>24</v>
      </c>
      <c r="S826" t="s">
        <v>1695</v>
      </c>
      <c r="T826" t="s">
        <v>3853</v>
      </c>
      <c r="U826" t="s">
        <v>2085</v>
      </c>
    </row>
    <row r="827" spans="1:23" x14ac:dyDescent="0.25">
      <c r="A827" t="s">
        <v>3302</v>
      </c>
      <c r="B827" t="s">
        <v>3303</v>
      </c>
      <c r="C827" t="s">
        <v>3285</v>
      </c>
      <c r="D827" t="s">
        <v>199</v>
      </c>
      <c r="E827" t="s">
        <v>125</v>
      </c>
      <c r="F827" t="s">
        <v>243</v>
      </c>
      <c r="G827" t="s">
        <v>1579</v>
      </c>
      <c r="H827" t="s">
        <v>1315</v>
      </c>
      <c r="I827" t="s">
        <v>20</v>
      </c>
      <c r="J827" t="s">
        <v>745</v>
      </c>
      <c r="K827" t="s">
        <v>805</v>
      </c>
      <c r="L827" t="s">
        <v>802</v>
      </c>
      <c r="M827" t="s">
        <v>1694</v>
      </c>
      <c r="N827" t="s">
        <v>5234</v>
      </c>
      <c r="O827" t="s">
        <v>6770</v>
      </c>
      <c r="P827" t="s">
        <v>19</v>
      </c>
      <c r="Q827" t="s">
        <v>1079</v>
      </c>
      <c r="R827" t="s">
        <v>68</v>
      </c>
      <c r="S827" t="s">
        <v>1693</v>
      </c>
      <c r="T827" t="s">
        <v>5241</v>
      </c>
      <c r="U827" t="s">
        <v>3304</v>
      </c>
    </row>
    <row r="828" spans="1:23" x14ac:dyDescent="0.25">
      <c r="A828" t="s">
        <v>2326</v>
      </c>
      <c r="B828" t="s">
        <v>2325</v>
      </c>
      <c r="C828" t="s">
        <v>1106</v>
      </c>
      <c r="D828" t="s">
        <v>3133</v>
      </c>
      <c r="E828" t="s">
        <v>1322</v>
      </c>
      <c r="F828" t="s">
        <v>200</v>
      </c>
      <c r="G828" t="s">
        <v>1579</v>
      </c>
      <c r="H828" t="s">
        <v>1316</v>
      </c>
      <c r="I828" t="s">
        <v>1100</v>
      </c>
      <c r="J828" t="s">
        <v>711</v>
      </c>
      <c r="K828" t="s">
        <v>804</v>
      </c>
      <c r="L828" t="s">
        <v>800</v>
      </c>
      <c r="M828" t="s">
        <v>1690</v>
      </c>
      <c r="N828" t="s">
        <v>5236</v>
      </c>
      <c r="O828" t="s">
        <v>6771</v>
      </c>
      <c r="P828" t="s">
        <v>19</v>
      </c>
      <c r="Q828" t="s">
        <v>1608</v>
      </c>
      <c r="R828" t="s">
        <v>37</v>
      </c>
      <c r="S828" t="s">
        <v>1691</v>
      </c>
      <c r="T828" t="s">
        <v>6772</v>
      </c>
      <c r="U828" t="s">
        <v>2324</v>
      </c>
      <c r="V828" t="s">
        <v>1121</v>
      </c>
    </row>
    <row r="829" spans="1:23" x14ac:dyDescent="0.25">
      <c r="A829" t="s">
        <v>5244</v>
      </c>
      <c r="B829" t="s">
        <v>5245</v>
      </c>
      <c r="D829" t="s">
        <v>210</v>
      </c>
      <c r="E829" t="s">
        <v>125</v>
      </c>
      <c r="F829" t="s">
        <v>242</v>
      </c>
      <c r="G829" t="s">
        <v>1579</v>
      </c>
      <c r="H829" t="s">
        <v>126</v>
      </c>
      <c r="I829" t="s">
        <v>128</v>
      </c>
      <c r="J829" t="s">
        <v>750</v>
      </c>
      <c r="K829" t="s">
        <v>806</v>
      </c>
      <c r="M829" t="s">
        <v>1690</v>
      </c>
      <c r="N829" t="s">
        <v>6773</v>
      </c>
      <c r="P829" t="s">
        <v>19</v>
      </c>
      <c r="Q829" t="s">
        <v>126</v>
      </c>
      <c r="R829" t="s">
        <v>41</v>
      </c>
      <c r="S829" t="s">
        <v>1691</v>
      </c>
      <c r="T829" t="s">
        <v>1381</v>
      </c>
      <c r="U829" t="s">
        <v>5246</v>
      </c>
    </row>
    <row r="830" spans="1:23" x14ac:dyDescent="0.25">
      <c r="A830" t="s">
        <v>2532</v>
      </c>
      <c r="B830" t="s">
        <v>2533</v>
      </c>
      <c r="C830" t="s">
        <v>2566</v>
      </c>
      <c r="D830" t="s">
        <v>1098</v>
      </c>
      <c r="E830" t="s">
        <v>125</v>
      </c>
      <c r="F830" t="s">
        <v>243</v>
      </c>
      <c r="G830" t="s">
        <v>28</v>
      </c>
      <c r="H830" t="s">
        <v>1315</v>
      </c>
      <c r="I830" t="s">
        <v>17</v>
      </c>
      <c r="J830" t="s">
        <v>718</v>
      </c>
      <c r="K830" t="s">
        <v>1064</v>
      </c>
      <c r="L830" t="s">
        <v>801</v>
      </c>
      <c r="M830" t="s">
        <v>1692</v>
      </c>
      <c r="N830" t="s">
        <v>6773</v>
      </c>
      <c r="O830" t="s">
        <v>6466</v>
      </c>
      <c r="P830" t="s">
        <v>1104</v>
      </c>
      <c r="Q830" t="s">
        <v>126</v>
      </c>
      <c r="R830" t="s">
        <v>34</v>
      </c>
      <c r="S830" t="s">
        <v>1695</v>
      </c>
      <c r="T830" t="s">
        <v>3583</v>
      </c>
      <c r="U830" t="s">
        <v>2534</v>
      </c>
    </row>
    <row r="831" spans="1:23" x14ac:dyDescent="0.25">
      <c r="A831" t="s">
        <v>2088</v>
      </c>
      <c r="B831" t="s">
        <v>2088</v>
      </c>
      <c r="D831" t="s">
        <v>1089</v>
      </c>
      <c r="E831" t="s">
        <v>125</v>
      </c>
      <c r="F831" t="s">
        <v>243</v>
      </c>
      <c r="G831" t="s">
        <v>577</v>
      </c>
      <c r="H831" t="s">
        <v>126</v>
      </c>
      <c r="I831" t="s">
        <v>128</v>
      </c>
      <c r="J831" t="s">
        <v>6645</v>
      </c>
      <c r="K831" t="s">
        <v>808</v>
      </c>
      <c r="M831" t="s">
        <v>1692</v>
      </c>
      <c r="N831" t="s">
        <v>6774</v>
      </c>
      <c r="P831" t="s">
        <v>19</v>
      </c>
      <c r="Q831" t="s">
        <v>1079</v>
      </c>
      <c r="R831" t="s">
        <v>24</v>
      </c>
      <c r="S831" t="s">
        <v>1695</v>
      </c>
      <c r="T831" t="s">
        <v>1345</v>
      </c>
      <c r="U831" t="s">
        <v>2089</v>
      </c>
    </row>
    <row r="832" spans="1:23" x14ac:dyDescent="0.25">
      <c r="A832" t="s">
        <v>3180</v>
      </c>
      <c r="B832" t="s">
        <v>3181</v>
      </c>
      <c r="D832" t="s">
        <v>210</v>
      </c>
      <c r="E832" t="s">
        <v>125</v>
      </c>
      <c r="F832" t="s">
        <v>243</v>
      </c>
      <c r="G832" t="s">
        <v>1579</v>
      </c>
      <c r="H832" t="s">
        <v>1315</v>
      </c>
      <c r="I832" t="s">
        <v>28</v>
      </c>
      <c r="J832" t="s">
        <v>3758</v>
      </c>
      <c r="K832" t="s">
        <v>805</v>
      </c>
      <c r="L832" t="s">
        <v>801</v>
      </c>
      <c r="M832" t="s">
        <v>1694</v>
      </c>
      <c r="N832" t="s">
        <v>4354</v>
      </c>
      <c r="O832" t="s">
        <v>6775</v>
      </c>
      <c r="P832" t="s">
        <v>19</v>
      </c>
      <c r="Q832" t="s">
        <v>126</v>
      </c>
      <c r="R832" t="s">
        <v>60</v>
      </c>
      <c r="S832" t="s">
        <v>1695</v>
      </c>
      <c r="T832" t="s">
        <v>1381</v>
      </c>
      <c r="U832" t="s">
        <v>3182</v>
      </c>
    </row>
    <row r="833" spans="1:22" x14ac:dyDescent="0.25">
      <c r="A833" t="s">
        <v>3623</v>
      </c>
      <c r="B833" t="s">
        <v>3624</v>
      </c>
      <c r="C833" t="s">
        <v>4601</v>
      </c>
      <c r="D833" t="s">
        <v>210</v>
      </c>
      <c r="E833" t="s">
        <v>125</v>
      </c>
      <c r="F833" t="s">
        <v>243</v>
      </c>
      <c r="G833" t="s">
        <v>1579</v>
      </c>
      <c r="H833" t="s">
        <v>126</v>
      </c>
      <c r="I833" t="s">
        <v>28</v>
      </c>
      <c r="J833" t="s">
        <v>3206</v>
      </c>
      <c r="K833" t="s">
        <v>808</v>
      </c>
      <c r="L833" t="s">
        <v>803</v>
      </c>
      <c r="M833" t="s">
        <v>1694</v>
      </c>
      <c r="N833" t="s">
        <v>6776</v>
      </c>
      <c r="P833" t="s">
        <v>19</v>
      </c>
      <c r="Q833" t="s">
        <v>1061</v>
      </c>
      <c r="R833" t="s">
        <v>63</v>
      </c>
      <c r="S833" t="s">
        <v>1695</v>
      </c>
      <c r="T833" t="s">
        <v>4374</v>
      </c>
      <c r="U833" t="s">
        <v>3625</v>
      </c>
    </row>
    <row r="834" spans="1:22" x14ac:dyDescent="0.25">
      <c r="A834" t="s">
        <v>3183</v>
      </c>
      <c r="B834" t="s">
        <v>3184</v>
      </c>
      <c r="C834" t="s">
        <v>3090</v>
      </c>
      <c r="D834" t="s">
        <v>1570</v>
      </c>
      <c r="E834" t="s">
        <v>125</v>
      </c>
      <c r="F834" t="s">
        <v>243</v>
      </c>
      <c r="G834" t="s">
        <v>1579</v>
      </c>
      <c r="H834" t="s">
        <v>1315</v>
      </c>
      <c r="I834" t="s">
        <v>28</v>
      </c>
      <c r="J834" t="s">
        <v>40</v>
      </c>
      <c r="K834" t="s">
        <v>806</v>
      </c>
      <c r="L834" t="s">
        <v>801</v>
      </c>
      <c r="M834" t="s">
        <v>1692</v>
      </c>
      <c r="N834" t="s">
        <v>6776</v>
      </c>
      <c r="O834" t="s">
        <v>4052</v>
      </c>
      <c r="P834" t="s">
        <v>25</v>
      </c>
      <c r="Q834" t="s">
        <v>1061</v>
      </c>
      <c r="R834" t="s">
        <v>34</v>
      </c>
      <c r="S834" t="s">
        <v>1691</v>
      </c>
      <c r="T834" t="s">
        <v>4156</v>
      </c>
      <c r="U834" t="s">
        <v>3185</v>
      </c>
      <c r="V834" t="s">
        <v>1121</v>
      </c>
    </row>
    <row r="835" spans="1:22" x14ac:dyDescent="0.25">
      <c r="A835" t="s">
        <v>4132</v>
      </c>
      <c r="B835" t="s">
        <v>4133</v>
      </c>
      <c r="C835" t="s">
        <v>1106</v>
      </c>
      <c r="D835" t="s">
        <v>1110</v>
      </c>
      <c r="E835" t="s">
        <v>125</v>
      </c>
      <c r="F835" t="s">
        <v>243</v>
      </c>
      <c r="G835" t="s">
        <v>28</v>
      </c>
      <c r="H835" t="s">
        <v>1316</v>
      </c>
      <c r="I835" t="s">
        <v>1100</v>
      </c>
      <c r="J835" t="s">
        <v>717</v>
      </c>
      <c r="K835" t="s">
        <v>1112</v>
      </c>
      <c r="L835" t="s">
        <v>801</v>
      </c>
      <c r="M835" t="s">
        <v>1692</v>
      </c>
      <c r="N835" t="s">
        <v>6776</v>
      </c>
      <c r="O835" t="s">
        <v>6777</v>
      </c>
      <c r="P835" t="s">
        <v>19</v>
      </c>
      <c r="Q835" t="s">
        <v>126</v>
      </c>
      <c r="R835" t="s">
        <v>36</v>
      </c>
      <c r="S835" t="s">
        <v>1693</v>
      </c>
      <c r="T835" t="s">
        <v>6778</v>
      </c>
      <c r="U835" t="s">
        <v>4134</v>
      </c>
    </row>
    <row r="836" spans="1:22" x14ac:dyDescent="0.25">
      <c r="A836" t="s">
        <v>3648</v>
      </c>
      <c r="B836" t="s">
        <v>3649</v>
      </c>
      <c r="D836" t="s">
        <v>1097</v>
      </c>
      <c r="E836" t="s">
        <v>125</v>
      </c>
      <c r="F836" t="s">
        <v>242</v>
      </c>
      <c r="G836" t="s">
        <v>1579</v>
      </c>
      <c r="H836" t="s">
        <v>126</v>
      </c>
      <c r="I836" t="s">
        <v>20</v>
      </c>
      <c r="J836" t="s">
        <v>40</v>
      </c>
      <c r="K836" t="s">
        <v>1064</v>
      </c>
      <c r="M836" t="s">
        <v>1690</v>
      </c>
      <c r="N836" t="s">
        <v>6779</v>
      </c>
      <c r="P836" t="s">
        <v>19</v>
      </c>
      <c r="Q836" t="s">
        <v>126</v>
      </c>
      <c r="R836" t="s">
        <v>41</v>
      </c>
      <c r="S836" t="s">
        <v>1695</v>
      </c>
      <c r="T836" t="s">
        <v>1345</v>
      </c>
      <c r="U836" t="s">
        <v>3650</v>
      </c>
    </row>
    <row r="837" spans="1:22" x14ac:dyDescent="0.25">
      <c r="A837" t="s">
        <v>3651</v>
      </c>
      <c r="B837" t="s">
        <v>3652</v>
      </c>
      <c r="D837" t="s">
        <v>210</v>
      </c>
      <c r="E837" t="s">
        <v>125</v>
      </c>
      <c r="F837" t="s">
        <v>243</v>
      </c>
      <c r="G837" t="s">
        <v>1579</v>
      </c>
      <c r="H837" t="s">
        <v>126</v>
      </c>
      <c r="I837" t="s">
        <v>128</v>
      </c>
      <c r="J837" t="s">
        <v>40</v>
      </c>
      <c r="K837" t="s">
        <v>1064</v>
      </c>
      <c r="M837" t="s">
        <v>1690</v>
      </c>
      <c r="N837" t="s">
        <v>6779</v>
      </c>
      <c r="P837" t="s">
        <v>19</v>
      </c>
      <c r="Q837" t="s">
        <v>126</v>
      </c>
      <c r="R837" t="s">
        <v>21</v>
      </c>
      <c r="S837" t="s">
        <v>1695</v>
      </c>
      <c r="T837" t="s">
        <v>1345</v>
      </c>
      <c r="U837" t="s">
        <v>3653</v>
      </c>
    </row>
    <row r="838" spans="1:22" x14ac:dyDescent="0.25">
      <c r="A838" t="s">
        <v>250</v>
      </c>
      <c r="B838" t="s">
        <v>251</v>
      </c>
      <c r="C838" t="s">
        <v>1012</v>
      </c>
      <c r="D838" t="s">
        <v>1657</v>
      </c>
      <c r="E838" t="s">
        <v>125</v>
      </c>
      <c r="F838" t="s">
        <v>2389</v>
      </c>
      <c r="G838" t="s">
        <v>1579</v>
      </c>
      <c r="H838" t="s">
        <v>1769</v>
      </c>
      <c r="I838" t="s">
        <v>28</v>
      </c>
      <c r="J838" t="s">
        <v>40</v>
      </c>
      <c r="K838" t="s">
        <v>5238</v>
      </c>
      <c r="M838" t="s">
        <v>1694</v>
      </c>
      <c r="N838" t="s">
        <v>5239</v>
      </c>
      <c r="O838" t="s">
        <v>2157</v>
      </c>
      <c r="P838" t="s">
        <v>19</v>
      </c>
      <c r="Q838" t="s">
        <v>1577</v>
      </c>
      <c r="R838" t="s">
        <v>29</v>
      </c>
      <c r="S838" t="s">
        <v>1693</v>
      </c>
      <c r="T838" t="s">
        <v>4350</v>
      </c>
      <c r="U838" t="s">
        <v>252</v>
      </c>
    </row>
    <row r="839" spans="1:22" x14ac:dyDescent="0.25">
      <c r="A839" t="s">
        <v>1312</v>
      </c>
      <c r="B839" t="s">
        <v>1313</v>
      </c>
      <c r="D839" t="s">
        <v>1119</v>
      </c>
      <c r="E839" t="s">
        <v>125</v>
      </c>
      <c r="F839" t="s">
        <v>243</v>
      </c>
      <c r="G839" t="s">
        <v>578</v>
      </c>
      <c r="H839" t="s">
        <v>126</v>
      </c>
      <c r="I839" t="s">
        <v>1100</v>
      </c>
      <c r="J839" t="s">
        <v>748</v>
      </c>
      <c r="K839" t="s">
        <v>1064</v>
      </c>
      <c r="L839" t="s">
        <v>801</v>
      </c>
      <c r="M839" t="s">
        <v>1692</v>
      </c>
      <c r="N839" t="s">
        <v>5239</v>
      </c>
      <c r="O839" t="s">
        <v>986</v>
      </c>
      <c r="P839" t="s">
        <v>19</v>
      </c>
      <c r="Q839" t="s">
        <v>126</v>
      </c>
      <c r="R839" t="s">
        <v>71</v>
      </c>
      <c r="S839" t="s">
        <v>1695</v>
      </c>
      <c r="T839" t="s">
        <v>4704</v>
      </c>
      <c r="U839" t="s">
        <v>1314</v>
      </c>
    </row>
    <row r="840" spans="1:22" x14ac:dyDescent="0.25">
      <c r="A840" t="s">
        <v>2285</v>
      </c>
      <c r="B840" t="s">
        <v>2285</v>
      </c>
      <c r="C840" t="s">
        <v>96</v>
      </c>
      <c r="D840" t="s">
        <v>1186</v>
      </c>
      <c r="E840" t="s">
        <v>125</v>
      </c>
      <c r="F840" t="s">
        <v>200</v>
      </c>
      <c r="G840" t="s">
        <v>577</v>
      </c>
      <c r="H840" t="s">
        <v>126</v>
      </c>
      <c r="I840" t="s">
        <v>1100</v>
      </c>
      <c r="J840" t="s">
        <v>717</v>
      </c>
      <c r="K840" t="s">
        <v>808</v>
      </c>
      <c r="M840" t="s">
        <v>1694</v>
      </c>
      <c r="N840" t="s">
        <v>5239</v>
      </c>
      <c r="Q840" t="s">
        <v>126</v>
      </c>
      <c r="R840" t="s">
        <v>18</v>
      </c>
      <c r="S840" t="s">
        <v>1695</v>
      </c>
      <c r="T840" t="s">
        <v>3562</v>
      </c>
      <c r="U840" t="s">
        <v>2286</v>
      </c>
    </row>
    <row r="841" spans="1:22" x14ac:dyDescent="0.25">
      <c r="A841" t="s">
        <v>2922</v>
      </c>
      <c r="B841" t="s">
        <v>2923</v>
      </c>
      <c r="C841" t="s">
        <v>1062</v>
      </c>
      <c r="D841" t="s">
        <v>210</v>
      </c>
      <c r="E841" t="s">
        <v>125</v>
      </c>
      <c r="F841" t="s">
        <v>242</v>
      </c>
      <c r="G841" t="s">
        <v>1579</v>
      </c>
      <c r="H841" t="s">
        <v>126</v>
      </c>
      <c r="I841" t="s">
        <v>1100</v>
      </c>
      <c r="J841" t="s">
        <v>748</v>
      </c>
      <c r="K841" t="s">
        <v>1083</v>
      </c>
      <c r="M841" t="s">
        <v>1694</v>
      </c>
      <c r="N841" t="s">
        <v>5239</v>
      </c>
      <c r="P841" t="s">
        <v>19</v>
      </c>
      <c r="Q841" t="s">
        <v>126</v>
      </c>
      <c r="R841" t="s">
        <v>51</v>
      </c>
      <c r="S841" t="s">
        <v>1693</v>
      </c>
      <c r="T841" t="s">
        <v>1345</v>
      </c>
      <c r="U841" t="s">
        <v>2924</v>
      </c>
    </row>
    <row r="842" spans="1:22" x14ac:dyDescent="0.25">
      <c r="A842" t="s">
        <v>156</v>
      </c>
      <c r="B842" t="s">
        <v>157</v>
      </c>
      <c r="C842" t="s">
        <v>1062</v>
      </c>
      <c r="D842" t="s">
        <v>2319</v>
      </c>
      <c r="E842" t="s">
        <v>125</v>
      </c>
      <c r="F842" t="s">
        <v>2118</v>
      </c>
      <c r="G842" t="s">
        <v>1579</v>
      </c>
      <c r="H842" t="s">
        <v>1323</v>
      </c>
      <c r="I842" t="s">
        <v>28</v>
      </c>
      <c r="J842" t="s">
        <v>754</v>
      </c>
      <c r="K842" t="s">
        <v>1112</v>
      </c>
      <c r="L842" t="s">
        <v>1343</v>
      </c>
      <c r="M842" t="s">
        <v>1694</v>
      </c>
      <c r="N842" t="s">
        <v>6780</v>
      </c>
      <c r="O842" t="s">
        <v>6781</v>
      </c>
      <c r="P842" t="s">
        <v>19</v>
      </c>
      <c r="Q842" t="s">
        <v>1364</v>
      </c>
      <c r="R842" t="s">
        <v>37</v>
      </c>
      <c r="S842" t="s">
        <v>1693</v>
      </c>
      <c r="T842" t="s">
        <v>3558</v>
      </c>
      <c r="U842" t="s">
        <v>158</v>
      </c>
    </row>
    <row r="843" spans="1:22" x14ac:dyDescent="0.25">
      <c r="A843" t="s">
        <v>1678</v>
      </c>
      <c r="B843" t="s">
        <v>1679</v>
      </c>
      <c r="C843" t="s">
        <v>1374</v>
      </c>
      <c r="D843" t="s">
        <v>287</v>
      </c>
      <c r="E843" t="s">
        <v>125</v>
      </c>
      <c r="F843" t="s">
        <v>243</v>
      </c>
      <c r="G843" t="s">
        <v>28</v>
      </c>
      <c r="H843" t="s">
        <v>126</v>
      </c>
      <c r="I843" t="s">
        <v>20</v>
      </c>
      <c r="J843" t="s">
        <v>3822</v>
      </c>
      <c r="K843" t="s">
        <v>806</v>
      </c>
      <c r="M843" t="s">
        <v>1692</v>
      </c>
      <c r="N843" t="s">
        <v>6780</v>
      </c>
      <c r="O843" t="s">
        <v>2644</v>
      </c>
      <c r="P843" t="s">
        <v>19</v>
      </c>
      <c r="Q843" t="s">
        <v>1608</v>
      </c>
      <c r="R843" t="s">
        <v>49</v>
      </c>
      <c r="S843" t="s">
        <v>1695</v>
      </c>
      <c r="T843" t="s">
        <v>2731</v>
      </c>
      <c r="U843" t="s">
        <v>1680</v>
      </c>
    </row>
    <row r="844" spans="1:22" x14ac:dyDescent="0.25">
      <c r="A844" t="s">
        <v>3620</v>
      </c>
      <c r="B844" t="s">
        <v>3621</v>
      </c>
      <c r="C844" t="s">
        <v>2507</v>
      </c>
      <c r="D844" t="s">
        <v>76</v>
      </c>
      <c r="E844" t="s">
        <v>125</v>
      </c>
      <c r="F844" t="s">
        <v>243</v>
      </c>
      <c r="G844" t="s">
        <v>1579</v>
      </c>
      <c r="H844" t="s">
        <v>1315</v>
      </c>
      <c r="I844" t="s">
        <v>128</v>
      </c>
      <c r="J844" t="s">
        <v>5314</v>
      </c>
      <c r="K844" t="s">
        <v>1064</v>
      </c>
      <c r="L844" t="s">
        <v>803</v>
      </c>
      <c r="M844" t="s">
        <v>1694</v>
      </c>
      <c r="N844" t="s">
        <v>5240</v>
      </c>
      <c r="O844" t="s">
        <v>6782</v>
      </c>
      <c r="P844" t="s">
        <v>19</v>
      </c>
      <c r="Q844" t="s">
        <v>126</v>
      </c>
      <c r="R844" t="s">
        <v>24</v>
      </c>
      <c r="S844" t="s">
        <v>1693</v>
      </c>
      <c r="T844" t="s">
        <v>1345</v>
      </c>
      <c r="U844" t="s">
        <v>3622</v>
      </c>
    </row>
    <row r="845" spans="1:22" x14ac:dyDescent="0.25">
      <c r="A845" t="s">
        <v>1661</v>
      </c>
      <c r="B845" t="s">
        <v>1661</v>
      </c>
      <c r="D845" t="s">
        <v>1097</v>
      </c>
      <c r="E845" t="s">
        <v>125</v>
      </c>
      <c r="F845" t="s">
        <v>243</v>
      </c>
      <c r="G845" t="s">
        <v>578</v>
      </c>
      <c r="H845" t="s">
        <v>126</v>
      </c>
      <c r="I845" t="s">
        <v>1100</v>
      </c>
      <c r="J845" t="s">
        <v>3500</v>
      </c>
      <c r="K845" t="s">
        <v>808</v>
      </c>
      <c r="L845" t="s">
        <v>803</v>
      </c>
      <c r="M845" t="s">
        <v>1692</v>
      </c>
      <c r="N845" t="s">
        <v>5240</v>
      </c>
      <c r="O845" t="s">
        <v>6783</v>
      </c>
      <c r="P845" t="s">
        <v>19</v>
      </c>
      <c r="Q845" t="s">
        <v>126</v>
      </c>
      <c r="R845" t="s">
        <v>36</v>
      </c>
      <c r="S845" t="s">
        <v>1695</v>
      </c>
      <c r="T845" t="s">
        <v>5243</v>
      </c>
      <c r="U845" t="s">
        <v>1662</v>
      </c>
    </row>
    <row r="846" spans="1:22" x14ac:dyDescent="0.25">
      <c r="A846" t="s">
        <v>1916</v>
      </c>
      <c r="B846" t="s">
        <v>1917</v>
      </c>
      <c r="C846" t="s">
        <v>1106</v>
      </c>
      <c r="D846" t="s">
        <v>2098</v>
      </c>
      <c r="E846" t="s">
        <v>1322</v>
      </c>
      <c r="F846" t="s">
        <v>200</v>
      </c>
      <c r="G846" t="s">
        <v>1579</v>
      </c>
      <c r="H846" t="s">
        <v>1316</v>
      </c>
      <c r="I846" t="s">
        <v>1100</v>
      </c>
      <c r="J846" t="s">
        <v>711</v>
      </c>
      <c r="K846" t="s">
        <v>1785</v>
      </c>
      <c r="L846" t="s">
        <v>800</v>
      </c>
      <c r="M846" t="s">
        <v>1690</v>
      </c>
      <c r="N846" t="s">
        <v>5240</v>
      </c>
      <c r="O846" t="s">
        <v>6784</v>
      </c>
      <c r="P846" t="s">
        <v>19</v>
      </c>
      <c r="Q846" t="s">
        <v>1364</v>
      </c>
      <c r="R846" t="s">
        <v>34</v>
      </c>
      <c r="S846" t="s">
        <v>1691</v>
      </c>
      <c r="T846" t="s">
        <v>3557</v>
      </c>
      <c r="U846" t="s">
        <v>1918</v>
      </c>
    </row>
    <row r="847" spans="1:22" x14ac:dyDescent="0.25">
      <c r="A847" t="s">
        <v>3126</v>
      </c>
      <c r="B847" t="s">
        <v>3127</v>
      </c>
      <c r="C847" t="s">
        <v>3285</v>
      </c>
      <c r="D847" t="s">
        <v>230</v>
      </c>
      <c r="E847" t="s">
        <v>125</v>
      </c>
      <c r="F847" t="s">
        <v>200</v>
      </c>
      <c r="G847" t="s">
        <v>1579</v>
      </c>
      <c r="H847" t="s">
        <v>1315</v>
      </c>
      <c r="I847" t="s">
        <v>17</v>
      </c>
      <c r="J847" t="s">
        <v>712</v>
      </c>
      <c r="K847" t="s">
        <v>804</v>
      </c>
      <c r="L847" t="s">
        <v>807</v>
      </c>
      <c r="M847" t="s">
        <v>1694</v>
      </c>
      <c r="N847" t="s">
        <v>5242</v>
      </c>
      <c r="O847" t="s">
        <v>6785</v>
      </c>
      <c r="P847" t="s">
        <v>19</v>
      </c>
      <c r="Q847" t="s">
        <v>1079</v>
      </c>
      <c r="R847" t="s">
        <v>30</v>
      </c>
      <c r="S847" t="s">
        <v>1693</v>
      </c>
      <c r="T847" t="s">
        <v>6786</v>
      </c>
      <c r="U847" t="s">
        <v>3128</v>
      </c>
    </row>
    <row r="848" spans="1:22" x14ac:dyDescent="0.25">
      <c r="A848" t="s">
        <v>3724</v>
      </c>
      <c r="B848" t="s">
        <v>3725</v>
      </c>
      <c r="C848" t="s">
        <v>4601</v>
      </c>
      <c r="D848" t="s">
        <v>287</v>
      </c>
      <c r="E848" t="s">
        <v>125</v>
      </c>
      <c r="F848" t="s">
        <v>243</v>
      </c>
      <c r="G848" t="s">
        <v>1368</v>
      </c>
      <c r="H848" t="s">
        <v>1315</v>
      </c>
      <c r="I848" t="s">
        <v>28</v>
      </c>
      <c r="J848" t="s">
        <v>712</v>
      </c>
      <c r="K848" t="s">
        <v>804</v>
      </c>
      <c r="L848" t="s">
        <v>803</v>
      </c>
      <c r="M848" t="s">
        <v>1694</v>
      </c>
      <c r="N848" t="s">
        <v>4698</v>
      </c>
      <c r="O848" t="s">
        <v>6787</v>
      </c>
      <c r="P848" t="s">
        <v>19</v>
      </c>
      <c r="Q848" t="s">
        <v>126</v>
      </c>
      <c r="R848" t="s">
        <v>34</v>
      </c>
      <c r="S848" t="s">
        <v>1693</v>
      </c>
      <c r="T848" t="s">
        <v>1376</v>
      </c>
      <c r="U848" t="s">
        <v>3726</v>
      </c>
    </row>
    <row r="849" spans="1:22" x14ac:dyDescent="0.25">
      <c r="A849" t="s">
        <v>2798</v>
      </c>
      <c r="B849" t="s">
        <v>2799</v>
      </c>
      <c r="D849" t="s">
        <v>2388</v>
      </c>
      <c r="E849" t="s">
        <v>125</v>
      </c>
      <c r="F849" t="s">
        <v>200</v>
      </c>
      <c r="G849" t="s">
        <v>578</v>
      </c>
      <c r="H849" t="s">
        <v>126</v>
      </c>
      <c r="I849" t="s">
        <v>20</v>
      </c>
      <c r="J849" t="s">
        <v>3342</v>
      </c>
      <c r="K849" t="s">
        <v>808</v>
      </c>
      <c r="M849" t="s">
        <v>1692</v>
      </c>
      <c r="N849" t="s">
        <v>3850</v>
      </c>
      <c r="P849" t="s">
        <v>19</v>
      </c>
      <c r="Q849" t="s">
        <v>126</v>
      </c>
      <c r="R849" t="s">
        <v>18</v>
      </c>
      <c r="S849" t="s">
        <v>1695</v>
      </c>
      <c r="T849" t="s">
        <v>5252</v>
      </c>
      <c r="U849" t="s">
        <v>2800</v>
      </c>
    </row>
    <row r="850" spans="1:22" x14ac:dyDescent="0.25">
      <c r="A850" t="s">
        <v>3318</v>
      </c>
      <c r="B850" t="s">
        <v>3319</v>
      </c>
      <c r="D850" t="s">
        <v>1097</v>
      </c>
      <c r="E850" t="s">
        <v>125</v>
      </c>
      <c r="F850" t="s">
        <v>243</v>
      </c>
      <c r="G850" t="s">
        <v>1579</v>
      </c>
      <c r="H850" t="s">
        <v>126</v>
      </c>
      <c r="I850" t="s">
        <v>28</v>
      </c>
      <c r="J850" t="s">
        <v>3908</v>
      </c>
      <c r="K850" t="s">
        <v>806</v>
      </c>
      <c r="M850" t="s">
        <v>1690</v>
      </c>
      <c r="N850" t="s">
        <v>3850</v>
      </c>
      <c r="O850" t="s">
        <v>3530</v>
      </c>
      <c r="P850" t="s">
        <v>19</v>
      </c>
      <c r="Q850" t="s">
        <v>1061</v>
      </c>
      <c r="R850" t="s">
        <v>24</v>
      </c>
      <c r="S850" t="s">
        <v>1691</v>
      </c>
      <c r="T850" t="s">
        <v>3747</v>
      </c>
      <c r="U850" t="s">
        <v>3320</v>
      </c>
    </row>
    <row r="851" spans="1:22" x14ac:dyDescent="0.25">
      <c r="A851" t="s">
        <v>3696</v>
      </c>
      <c r="B851" t="s">
        <v>3697</v>
      </c>
      <c r="C851" t="s">
        <v>3698</v>
      </c>
      <c r="D851" t="s">
        <v>287</v>
      </c>
      <c r="E851" t="s">
        <v>125</v>
      </c>
      <c r="F851" t="s">
        <v>243</v>
      </c>
      <c r="G851" t="s">
        <v>1579</v>
      </c>
      <c r="H851" t="s">
        <v>126</v>
      </c>
      <c r="I851" t="s">
        <v>28</v>
      </c>
      <c r="J851" t="s">
        <v>40</v>
      </c>
      <c r="K851" t="s">
        <v>804</v>
      </c>
      <c r="L851" t="s">
        <v>801</v>
      </c>
      <c r="M851" t="s">
        <v>1694</v>
      </c>
      <c r="N851" t="s">
        <v>4699</v>
      </c>
      <c r="O851" t="s">
        <v>6788</v>
      </c>
      <c r="Q851" t="s">
        <v>126</v>
      </c>
      <c r="R851" t="s">
        <v>62</v>
      </c>
      <c r="S851" t="s">
        <v>1693</v>
      </c>
      <c r="T851" t="s">
        <v>5253</v>
      </c>
      <c r="U851" t="s">
        <v>3699</v>
      </c>
    </row>
    <row r="852" spans="1:22" x14ac:dyDescent="0.25">
      <c r="A852" t="s">
        <v>3604</v>
      </c>
      <c r="B852" t="s">
        <v>3605</v>
      </c>
      <c r="C852" t="s">
        <v>1012</v>
      </c>
      <c r="D852" t="s">
        <v>2014</v>
      </c>
      <c r="E852" t="s">
        <v>125</v>
      </c>
      <c r="F852" t="s">
        <v>243</v>
      </c>
      <c r="G852" t="s">
        <v>1579</v>
      </c>
      <c r="H852" t="s">
        <v>1315</v>
      </c>
      <c r="I852" t="s">
        <v>20</v>
      </c>
      <c r="J852" t="s">
        <v>747</v>
      </c>
      <c r="K852" t="s">
        <v>1372</v>
      </c>
      <c r="L852" t="s">
        <v>800</v>
      </c>
      <c r="M852" t="s">
        <v>1694</v>
      </c>
      <c r="N852" t="s">
        <v>6789</v>
      </c>
      <c r="O852" t="s">
        <v>6790</v>
      </c>
      <c r="P852" t="s">
        <v>19</v>
      </c>
      <c r="Q852" t="s">
        <v>126</v>
      </c>
      <c r="R852" t="s">
        <v>18</v>
      </c>
      <c r="S852" t="s">
        <v>1693</v>
      </c>
      <c r="T852" t="s">
        <v>4701</v>
      </c>
      <c r="U852" t="s">
        <v>3606</v>
      </c>
    </row>
    <row r="853" spans="1:22" x14ac:dyDescent="0.25">
      <c r="A853" t="s">
        <v>3159</v>
      </c>
      <c r="B853" t="s">
        <v>3160</v>
      </c>
      <c r="C853" t="s">
        <v>1012</v>
      </c>
      <c r="D853" t="s">
        <v>76</v>
      </c>
      <c r="E853" t="s">
        <v>125</v>
      </c>
      <c r="F853" t="s">
        <v>242</v>
      </c>
      <c r="G853" t="s">
        <v>1579</v>
      </c>
      <c r="H853" t="s">
        <v>1315</v>
      </c>
      <c r="I853" t="s">
        <v>128</v>
      </c>
      <c r="J853" t="s">
        <v>40</v>
      </c>
      <c r="K853" t="s">
        <v>1387</v>
      </c>
      <c r="L853" t="s">
        <v>803</v>
      </c>
      <c r="M853" t="s">
        <v>1692</v>
      </c>
      <c r="N853" t="s">
        <v>6791</v>
      </c>
      <c r="O853" t="s">
        <v>6284</v>
      </c>
      <c r="P853" t="s">
        <v>19</v>
      </c>
      <c r="Q853" t="s">
        <v>126</v>
      </c>
      <c r="R853" t="s">
        <v>29</v>
      </c>
      <c r="S853" t="s">
        <v>1695</v>
      </c>
      <c r="T853" t="s">
        <v>1345</v>
      </c>
      <c r="U853" t="s">
        <v>3161</v>
      </c>
    </row>
    <row r="854" spans="1:22" x14ac:dyDescent="0.25">
      <c r="A854" t="s">
        <v>3256</v>
      </c>
      <c r="B854" t="s">
        <v>3257</v>
      </c>
      <c r="C854" t="s">
        <v>96</v>
      </c>
      <c r="D854" t="s">
        <v>2014</v>
      </c>
      <c r="E854" t="s">
        <v>2015</v>
      </c>
      <c r="F854" t="s">
        <v>243</v>
      </c>
      <c r="G854" t="s">
        <v>1579</v>
      </c>
      <c r="H854" t="s">
        <v>1316</v>
      </c>
      <c r="I854" t="s">
        <v>20</v>
      </c>
      <c r="J854" t="s">
        <v>715</v>
      </c>
      <c r="K854" t="s">
        <v>1358</v>
      </c>
      <c r="L854" t="s">
        <v>807</v>
      </c>
      <c r="M854" t="s">
        <v>1694</v>
      </c>
      <c r="N854" t="s">
        <v>4490</v>
      </c>
      <c r="O854" t="s">
        <v>6792</v>
      </c>
      <c r="P854" t="s">
        <v>19</v>
      </c>
      <c r="Q854" t="s">
        <v>1334</v>
      </c>
      <c r="R854" t="s">
        <v>49</v>
      </c>
      <c r="S854" t="s">
        <v>1693</v>
      </c>
      <c r="T854" t="s">
        <v>6793</v>
      </c>
      <c r="U854" t="s">
        <v>3258</v>
      </c>
    </row>
    <row r="855" spans="1:22" x14ac:dyDescent="0.25">
      <c r="A855" t="s">
        <v>3375</v>
      </c>
      <c r="B855" t="s">
        <v>3376</v>
      </c>
      <c r="C855" t="s">
        <v>217</v>
      </c>
      <c r="D855" t="s">
        <v>283</v>
      </c>
      <c r="E855" t="s">
        <v>125</v>
      </c>
      <c r="F855" t="s">
        <v>243</v>
      </c>
      <c r="G855" t="s">
        <v>576</v>
      </c>
      <c r="H855" t="s">
        <v>126</v>
      </c>
      <c r="I855" t="s">
        <v>20</v>
      </c>
      <c r="J855" t="s">
        <v>40</v>
      </c>
      <c r="K855" t="s">
        <v>808</v>
      </c>
      <c r="M855" t="s">
        <v>1690</v>
      </c>
      <c r="N855" t="s">
        <v>4490</v>
      </c>
      <c r="P855" t="s">
        <v>19</v>
      </c>
      <c r="Q855" t="s">
        <v>126</v>
      </c>
      <c r="R855" t="s">
        <v>34</v>
      </c>
      <c r="S855" t="s">
        <v>1695</v>
      </c>
      <c r="T855" t="s">
        <v>2984</v>
      </c>
      <c r="U855" t="s">
        <v>3377</v>
      </c>
    </row>
    <row r="856" spans="1:22" x14ac:dyDescent="0.25">
      <c r="A856" t="s">
        <v>1922</v>
      </c>
      <c r="B856" t="s">
        <v>1923</v>
      </c>
      <c r="C856" t="s">
        <v>1012</v>
      </c>
      <c r="D856" t="s">
        <v>3901</v>
      </c>
      <c r="E856" t="s">
        <v>2616</v>
      </c>
      <c r="F856" t="s">
        <v>200</v>
      </c>
      <c r="G856" t="s">
        <v>1579</v>
      </c>
      <c r="H856" t="s">
        <v>1316</v>
      </c>
      <c r="I856" t="s">
        <v>28</v>
      </c>
      <c r="J856" t="s">
        <v>712</v>
      </c>
      <c r="K856" t="s">
        <v>1655</v>
      </c>
      <c r="L856" t="s">
        <v>1072</v>
      </c>
      <c r="M856" t="s">
        <v>1690</v>
      </c>
      <c r="N856" t="s">
        <v>4490</v>
      </c>
      <c r="O856" t="s">
        <v>6794</v>
      </c>
      <c r="P856" t="s">
        <v>19</v>
      </c>
      <c r="Q856" t="s">
        <v>1364</v>
      </c>
      <c r="R856" t="s">
        <v>49</v>
      </c>
      <c r="S856" t="s">
        <v>1691</v>
      </c>
      <c r="T856" t="s">
        <v>2716</v>
      </c>
      <c r="U856" t="s">
        <v>1924</v>
      </c>
    </row>
    <row r="857" spans="1:22" x14ac:dyDescent="0.25">
      <c r="A857" t="s">
        <v>2464</v>
      </c>
      <c r="B857" t="s">
        <v>2463</v>
      </c>
      <c r="D857" t="s">
        <v>1111</v>
      </c>
      <c r="E857" t="s">
        <v>125</v>
      </c>
      <c r="F857" t="s">
        <v>242</v>
      </c>
      <c r="G857" t="s">
        <v>28</v>
      </c>
      <c r="H857" t="s">
        <v>126</v>
      </c>
      <c r="I857" t="s">
        <v>1100</v>
      </c>
      <c r="J857" t="s">
        <v>3854</v>
      </c>
      <c r="K857" t="s">
        <v>808</v>
      </c>
      <c r="M857" t="s">
        <v>1692</v>
      </c>
      <c r="N857" t="s">
        <v>5247</v>
      </c>
      <c r="O857" t="s">
        <v>3235</v>
      </c>
      <c r="P857" t="s">
        <v>19</v>
      </c>
      <c r="Q857" t="s">
        <v>126</v>
      </c>
      <c r="R857" t="s">
        <v>49</v>
      </c>
      <c r="S857" t="s">
        <v>1695</v>
      </c>
      <c r="T857" t="s">
        <v>3268</v>
      </c>
      <c r="U857" t="s">
        <v>2462</v>
      </c>
    </row>
    <row r="858" spans="1:22" x14ac:dyDescent="0.25">
      <c r="A858" t="s">
        <v>2267</v>
      </c>
      <c r="B858" t="s">
        <v>2268</v>
      </c>
      <c r="D858" t="s">
        <v>1119</v>
      </c>
      <c r="E858" t="s">
        <v>125</v>
      </c>
      <c r="F858" t="s">
        <v>243</v>
      </c>
      <c r="G858" t="s">
        <v>576</v>
      </c>
      <c r="H858" t="s">
        <v>126</v>
      </c>
      <c r="I858" t="s">
        <v>1100</v>
      </c>
      <c r="J858" t="s">
        <v>409</v>
      </c>
      <c r="K858" t="s">
        <v>806</v>
      </c>
      <c r="L858" t="s">
        <v>803</v>
      </c>
      <c r="M858" t="s">
        <v>1692</v>
      </c>
      <c r="N858" t="s">
        <v>4700</v>
      </c>
      <c r="O858" t="s">
        <v>6795</v>
      </c>
      <c r="P858" t="s">
        <v>25</v>
      </c>
      <c r="Q858" t="s">
        <v>1061</v>
      </c>
      <c r="R858" t="s">
        <v>51</v>
      </c>
      <c r="S858" t="s">
        <v>1695</v>
      </c>
      <c r="T858" t="s">
        <v>4710</v>
      </c>
      <c r="U858" t="s">
        <v>2269</v>
      </c>
    </row>
    <row r="859" spans="1:22" x14ac:dyDescent="0.25">
      <c r="A859" t="s">
        <v>2951</v>
      </c>
      <c r="B859" t="s">
        <v>2952</v>
      </c>
      <c r="D859" t="s">
        <v>1118</v>
      </c>
      <c r="E859" t="s">
        <v>125</v>
      </c>
      <c r="F859" t="s">
        <v>242</v>
      </c>
      <c r="G859" t="s">
        <v>28</v>
      </c>
      <c r="H859" t="s">
        <v>126</v>
      </c>
      <c r="I859" t="s">
        <v>28</v>
      </c>
      <c r="J859" t="s">
        <v>3803</v>
      </c>
      <c r="K859" t="s">
        <v>808</v>
      </c>
      <c r="M859" t="s">
        <v>1692</v>
      </c>
      <c r="N859" t="s">
        <v>4700</v>
      </c>
      <c r="P859" t="s">
        <v>19</v>
      </c>
      <c r="Q859" t="s">
        <v>126</v>
      </c>
      <c r="R859" t="s">
        <v>71</v>
      </c>
      <c r="S859" t="s">
        <v>1695</v>
      </c>
      <c r="T859" t="s">
        <v>4706</v>
      </c>
      <c r="U859" t="s">
        <v>2953</v>
      </c>
    </row>
    <row r="860" spans="1:22" x14ac:dyDescent="0.25">
      <c r="A860" t="s">
        <v>3305</v>
      </c>
      <c r="B860" t="s">
        <v>3306</v>
      </c>
      <c r="D860" t="s">
        <v>257</v>
      </c>
      <c r="E860" t="s">
        <v>125</v>
      </c>
      <c r="F860" t="s">
        <v>243</v>
      </c>
      <c r="G860" t="s">
        <v>1579</v>
      </c>
      <c r="H860" t="s">
        <v>126</v>
      </c>
      <c r="I860" t="s">
        <v>28</v>
      </c>
      <c r="J860" t="s">
        <v>6250</v>
      </c>
      <c r="K860" t="s">
        <v>808</v>
      </c>
      <c r="L860" t="s">
        <v>803</v>
      </c>
      <c r="M860" t="s">
        <v>1692</v>
      </c>
      <c r="N860" t="s">
        <v>4700</v>
      </c>
      <c r="O860" t="s">
        <v>6511</v>
      </c>
      <c r="P860" t="s">
        <v>19</v>
      </c>
      <c r="Q860" t="s">
        <v>126</v>
      </c>
      <c r="R860" t="s">
        <v>62</v>
      </c>
      <c r="S860" t="s">
        <v>1691</v>
      </c>
      <c r="T860" t="s">
        <v>1345</v>
      </c>
      <c r="U860" t="s">
        <v>3307</v>
      </c>
    </row>
    <row r="861" spans="1:22" x14ac:dyDescent="0.25">
      <c r="A861" t="s">
        <v>609</v>
      </c>
      <c r="B861" t="s">
        <v>610</v>
      </c>
      <c r="C861" t="s">
        <v>33</v>
      </c>
      <c r="D861" t="s">
        <v>1118</v>
      </c>
      <c r="E861" t="s">
        <v>125</v>
      </c>
      <c r="F861" t="s">
        <v>242</v>
      </c>
      <c r="G861" t="s">
        <v>577</v>
      </c>
      <c r="H861" t="s">
        <v>126</v>
      </c>
      <c r="I861" t="s">
        <v>1100</v>
      </c>
      <c r="J861" t="s">
        <v>718</v>
      </c>
      <c r="K861" t="s">
        <v>808</v>
      </c>
      <c r="M861" t="s">
        <v>1692</v>
      </c>
      <c r="N861" t="s">
        <v>6796</v>
      </c>
      <c r="P861" t="s">
        <v>19</v>
      </c>
      <c r="Q861" t="s">
        <v>126</v>
      </c>
      <c r="R861" t="s">
        <v>60</v>
      </c>
      <c r="S861" t="s">
        <v>1695</v>
      </c>
      <c r="T861" t="s">
        <v>3587</v>
      </c>
      <c r="U861" t="s">
        <v>611</v>
      </c>
    </row>
    <row r="862" spans="1:22" x14ac:dyDescent="0.25">
      <c r="A862" t="s">
        <v>2692</v>
      </c>
      <c r="B862" t="s">
        <v>2693</v>
      </c>
      <c r="D862" t="s">
        <v>1904</v>
      </c>
      <c r="E862" t="s">
        <v>1322</v>
      </c>
      <c r="F862" t="s">
        <v>200</v>
      </c>
      <c r="G862" t="s">
        <v>1579</v>
      </c>
      <c r="H862" t="s">
        <v>1316</v>
      </c>
      <c r="I862" t="s">
        <v>128</v>
      </c>
      <c r="J862" t="s">
        <v>714</v>
      </c>
      <c r="K862" t="s">
        <v>1653</v>
      </c>
      <c r="L862" t="s">
        <v>801</v>
      </c>
      <c r="M862" t="s">
        <v>1690</v>
      </c>
      <c r="N862" t="s">
        <v>5248</v>
      </c>
      <c r="O862" t="s">
        <v>6797</v>
      </c>
      <c r="P862" t="s">
        <v>19</v>
      </c>
      <c r="Q862" t="s">
        <v>1577</v>
      </c>
      <c r="R862" t="s">
        <v>120</v>
      </c>
      <c r="S862" t="s">
        <v>1691</v>
      </c>
      <c r="T862" t="s">
        <v>3933</v>
      </c>
      <c r="U862" t="s">
        <v>2694</v>
      </c>
    </row>
    <row r="863" spans="1:22" x14ac:dyDescent="0.25">
      <c r="A863" t="s">
        <v>3081</v>
      </c>
      <c r="B863" t="s">
        <v>3082</v>
      </c>
      <c r="C863" t="s">
        <v>3090</v>
      </c>
      <c r="D863" t="s">
        <v>228</v>
      </c>
      <c r="E863" t="s">
        <v>125</v>
      </c>
      <c r="F863" t="s">
        <v>243</v>
      </c>
      <c r="G863" t="s">
        <v>1579</v>
      </c>
      <c r="H863" t="s">
        <v>1316</v>
      </c>
      <c r="I863" t="s">
        <v>28</v>
      </c>
      <c r="J863" t="s">
        <v>3119</v>
      </c>
      <c r="K863" t="s">
        <v>808</v>
      </c>
      <c r="L863" t="s">
        <v>801</v>
      </c>
      <c r="M863" t="s">
        <v>1692</v>
      </c>
      <c r="N863" t="s">
        <v>6798</v>
      </c>
      <c r="O863" t="s">
        <v>6799</v>
      </c>
      <c r="P863" t="s">
        <v>19</v>
      </c>
      <c r="Q863" t="s">
        <v>1079</v>
      </c>
      <c r="R863" t="s">
        <v>71</v>
      </c>
      <c r="S863" t="s">
        <v>1695</v>
      </c>
      <c r="T863" t="s">
        <v>4702</v>
      </c>
      <c r="U863" t="s">
        <v>3083</v>
      </c>
    </row>
    <row r="864" spans="1:22" x14ac:dyDescent="0.25">
      <c r="A864" t="s">
        <v>1681</v>
      </c>
      <c r="B864" t="s">
        <v>1682</v>
      </c>
      <c r="D864" t="s">
        <v>1110</v>
      </c>
      <c r="E864" t="s">
        <v>125</v>
      </c>
      <c r="F864" t="s">
        <v>243</v>
      </c>
      <c r="G864" t="s">
        <v>578</v>
      </c>
      <c r="H864" t="s">
        <v>1315</v>
      </c>
      <c r="I864" t="s">
        <v>1100</v>
      </c>
      <c r="J864" t="s">
        <v>712</v>
      </c>
      <c r="K864" t="s">
        <v>1064</v>
      </c>
      <c r="L864" t="s">
        <v>801</v>
      </c>
      <c r="M864" t="s">
        <v>1692</v>
      </c>
      <c r="N864" t="s">
        <v>6800</v>
      </c>
      <c r="O864" t="s">
        <v>6801</v>
      </c>
      <c r="P864" t="s">
        <v>19</v>
      </c>
      <c r="Q864" t="s">
        <v>126</v>
      </c>
      <c r="R864" t="s">
        <v>30</v>
      </c>
      <c r="S864" t="s">
        <v>1695</v>
      </c>
      <c r="T864" t="s">
        <v>6802</v>
      </c>
      <c r="U864" t="s">
        <v>1683</v>
      </c>
      <c r="V864" t="s">
        <v>1121</v>
      </c>
    </row>
    <row r="865" spans="1:21" x14ac:dyDescent="0.25">
      <c r="A865" t="s">
        <v>3193</v>
      </c>
      <c r="B865" t="s">
        <v>3194</v>
      </c>
      <c r="C865" t="s">
        <v>3285</v>
      </c>
      <c r="D865" t="s">
        <v>1069</v>
      </c>
      <c r="E865" t="s">
        <v>125</v>
      </c>
      <c r="F865" t="s">
        <v>200</v>
      </c>
      <c r="G865" t="s">
        <v>1579</v>
      </c>
      <c r="H865" t="s">
        <v>1315</v>
      </c>
      <c r="I865" t="s">
        <v>28</v>
      </c>
      <c r="J865" t="s">
        <v>718</v>
      </c>
      <c r="K865" t="s">
        <v>1127</v>
      </c>
      <c r="L865" t="s">
        <v>807</v>
      </c>
      <c r="M865" t="s">
        <v>1694</v>
      </c>
      <c r="N865" t="s">
        <v>6803</v>
      </c>
      <c r="O865" t="s">
        <v>6804</v>
      </c>
      <c r="P865" t="s">
        <v>19</v>
      </c>
      <c r="Q865" t="s">
        <v>1079</v>
      </c>
      <c r="R865" t="s">
        <v>68</v>
      </c>
      <c r="S865" t="s">
        <v>1693</v>
      </c>
      <c r="T865" t="s">
        <v>6805</v>
      </c>
      <c r="U865" t="s">
        <v>3195</v>
      </c>
    </row>
    <row r="866" spans="1:21" x14ac:dyDescent="0.25">
      <c r="A866" t="s">
        <v>3578</v>
      </c>
      <c r="B866" t="s">
        <v>3579</v>
      </c>
      <c r="D866" t="s">
        <v>1118</v>
      </c>
      <c r="E866" t="s">
        <v>125</v>
      </c>
      <c r="F866" t="s">
        <v>242</v>
      </c>
      <c r="G866" t="s">
        <v>1579</v>
      </c>
      <c r="H866" t="s">
        <v>126</v>
      </c>
      <c r="I866" t="s">
        <v>17</v>
      </c>
      <c r="J866" t="s">
        <v>3820</v>
      </c>
      <c r="K866" t="s">
        <v>804</v>
      </c>
      <c r="L866" t="s">
        <v>803</v>
      </c>
      <c r="M866" t="s">
        <v>1694</v>
      </c>
      <c r="N866" t="s">
        <v>6803</v>
      </c>
      <c r="O866" t="s">
        <v>6806</v>
      </c>
      <c r="P866" t="s">
        <v>19</v>
      </c>
      <c r="Q866" t="s">
        <v>1079</v>
      </c>
      <c r="R866" t="s">
        <v>68</v>
      </c>
      <c r="S866" t="s">
        <v>1693</v>
      </c>
      <c r="T866" t="s">
        <v>6807</v>
      </c>
      <c r="U866" t="s">
        <v>3580</v>
      </c>
    </row>
    <row r="867" spans="1:21" x14ac:dyDescent="0.25">
      <c r="A867" t="s">
        <v>3657</v>
      </c>
      <c r="B867" t="s">
        <v>3658</v>
      </c>
      <c r="D867" t="s">
        <v>1098</v>
      </c>
      <c r="E867" t="s">
        <v>125</v>
      </c>
      <c r="F867" t="s">
        <v>3863</v>
      </c>
      <c r="G867" t="s">
        <v>1579</v>
      </c>
      <c r="H867" t="s">
        <v>126</v>
      </c>
      <c r="I867" t="s">
        <v>128</v>
      </c>
      <c r="J867" t="s">
        <v>40</v>
      </c>
      <c r="K867" t="s">
        <v>1064</v>
      </c>
      <c r="M867" t="s">
        <v>1690</v>
      </c>
      <c r="N867" t="s">
        <v>5249</v>
      </c>
      <c r="P867" t="s">
        <v>19</v>
      </c>
      <c r="Q867" t="s">
        <v>126</v>
      </c>
      <c r="R867" t="s">
        <v>67</v>
      </c>
      <c r="S867" t="s">
        <v>1695</v>
      </c>
      <c r="T867" t="s">
        <v>1381</v>
      </c>
      <c r="U867" t="s">
        <v>3659</v>
      </c>
    </row>
    <row r="868" spans="1:21" x14ac:dyDescent="0.25">
      <c r="A868" t="s">
        <v>2058</v>
      </c>
      <c r="B868" t="s">
        <v>2059</v>
      </c>
      <c r="D868" t="s">
        <v>1089</v>
      </c>
      <c r="E868" t="s">
        <v>125</v>
      </c>
      <c r="F868" t="s">
        <v>243</v>
      </c>
      <c r="G868" t="s">
        <v>578</v>
      </c>
      <c r="H868" t="s">
        <v>126</v>
      </c>
      <c r="I868" t="s">
        <v>20</v>
      </c>
      <c r="J868" t="s">
        <v>6645</v>
      </c>
      <c r="K868" t="s">
        <v>806</v>
      </c>
      <c r="L868" t="s">
        <v>801</v>
      </c>
      <c r="M868" t="s">
        <v>1692</v>
      </c>
      <c r="N868" t="s">
        <v>6808</v>
      </c>
      <c r="O868" t="s">
        <v>6809</v>
      </c>
      <c r="P868" t="s">
        <v>19</v>
      </c>
      <c r="Q868" t="s">
        <v>1079</v>
      </c>
      <c r="R868" t="s">
        <v>46</v>
      </c>
      <c r="S868" t="s">
        <v>1695</v>
      </c>
      <c r="T868" t="s">
        <v>3564</v>
      </c>
      <c r="U868" t="s">
        <v>2060</v>
      </c>
    </row>
    <row r="869" spans="1:21" x14ac:dyDescent="0.25">
      <c r="A869" t="s">
        <v>1139</v>
      </c>
      <c r="B869" t="s">
        <v>1140</v>
      </c>
      <c r="D869" t="s">
        <v>1110</v>
      </c>
      <c r="E869" t="s">
        <v>125</v>
      </c>
      <c r="F869" t="s">
        <v>200</v>
      </c>
      <c r="G869" t="s">
        <v>28</v>
      </c>
      <c r="H869" t="s">
        <v>126</v>
      </c>
      <c r="I869" t="s">
        <v>1100</v>
      </c>
      <c r="J869" t="s">
        <v>748</v>
      </c>
      <c r="K869" t="s">
        <v>808</v>
      </c>
      <c r="M869" t="s">
        <v>1692</v>
      </c>
      <c r="N869" t="s">
        <v>6810</v>
      </c>
      <c r="O869" t="s">
        <v>4497</v>
      </c>
      <c r="P869" t="s">
        <v>19</v>
      </c>
      <c r="Q869" t="s">
        <v>126</v>
      </c>
      <c r="R869" t="s">
        <v>37</v>
      </c>
      <c r="S869" t="s">
        <v>1695</v>
      </c>
      <c r="T869" t="s">
        <v>4498</v>
      </c>
      <c r="U869" t="s">
        <v>1141</v>
      </c>
    </row>
    <row r="870" spans="1:21" x14ac:dyDescent="0.25">
      <c r="A870" t="s">
        <v>4127</v>
      </c>
      <c r="B870" t="s">
        <v>4128</v>
      </c>
      <c r="C870" t="s">
        <v>1012</v>
      </c>
      <c r="D870" t="s">
        <v>1187</v>
      </c>
      <c r="E870" t="s">
        <v>125</v>
      </c>
      <c r="F870" t="s">
        <v>243</v>
      </c>
      <c r="G870" t="s">
        <v>577</v>
      </c>
      <c r="H870" t="s">
        <v>126</v>
      </c>
      <c r="I870" t="s">
        <v>17</v>
      </c>
      <c r="J870" t="s">
        <v>40</v>
      </c>
      <c r="K870" t="s">
        <v>1112</v>
      </c>
      <c r="L870" t="s">
        <v>807</v>
      </c>
      <c r="M870" t="s">
        <v>1694</v>
      </c>
      <c r="N870" t="s">
        <v>5250</v>
      </c>
      <c r="O870" t="s">
        <v>6811</v>
      </c>
      <c r="P870" t="s">
        <v>19</v>
      </c>
      <c r="Q870" t="s">
        <v>1079</v>
      </c>
      <c r="R870" t="s">
        <v>120</v>
      </c>
      <c r="S870" t="s">
        <v>1693</v>
      </c>
      <c r="T870" t="s">
        <v>4505</v>
      </c>
      <c r="U870" t="s">
        <v>4129</v>
      </c>
    </row>
    <row r="871" spans="1:21" x14ac:dyDescent="0.25">
      <c r="A871" t="s">
        <v>2454</v>
      </c>
      <c r="B871" t="s">
        <v>2454</v>
      </c>
      <c r="D871" t="s">
        <v>1089</v>
      </c>
      <c r="E871" t="s">
        <v>125</v>
      </c>
      <c r="F871" t="s">
        <v>242</v>
      </c>
      <c r="G871" t="s">
        <v>577</v>
      </c>
      <c r="H871" t="s">
        <v>126</v>
      </c>
      <c r="I871" t="s">
        <v>1100</v>
      </c>
      <c r="J871" t="s">
        <v>6515</v>
      </c>
      <c r="K871" t="s">
        <v>808</v>
      </c>
      <c r="L871" t="s">
        <v>801</v>
      </c>
      <c r="M871" t="s">
        <v>1692</v>
      </c>
      <c r="N871" t="s">
        <v>5251</v>
      </c>
      <c r="O871" t="s">
        <v>6812</v>
      </c>
      <c r="P871" t="s">
        <v>19</v>
      </c>
      <c r="Q871" t="s">
        <v>126</v>
      </c>
      <c r="R871" t="s">
        <v>46</v>
      </c>
      <c r="S871" t="s">
        <v>1695</v>
      </c>
      <c r="T871" t="s">
        <v>1345</v>
      </c>
      <c r="U871" t="s">
        <v>2453</v>
      </c>
    </row>
    <row r="872" spans="1:21" x14ac:dyDescent="0.25">
      <c r="A872" t="s">
        <v>6813</v>
      </c>
      <c r="B872" t="s">
        <v>6814</v>
      </c>
      <c r="D872" t="s">
        <v>1069</v>
      </c>
      <c r="E872" t="s">
        <v>125</v>
      </c>
      <c r="F872" t="s">
        <v>243</v>
      </c>
      <c r="G872" t="s">
        <v>1368</v>
      </c>
      <c r="H872" t="s">
        <v>1315</v>
      </c>
      <c r="I872" t="s">
        <v>20</v>
      </c>
      <c r="J872" t="s">
        <v>710</v>
      </c>
      <c r="K872" t="s">
        <v>804</v>
      </c>
      <c r="L872" t="s">
        <v>801</v>
      </c>
      <c r="M872" t="s">
        <v>1694</v>
      </c>
      <c r="N872" t="s">
        <v>5251</v>
      </c>
      <c r="O872" t="s">
        <v>6815</v>
      </c>
      <c r="P872" t="s">
        <v>19</v>
      </c>
      <c r="Q872" t="s">
        <v>1334</v>
      </c>
      <c r="R872" t="s">
        <v>34</v>
      </c>
      <c r="S872" t="s">
        <v>1695</v>
      </c>
      <c r="T872" t="s">
        <v>1345</v>
      </c>
      <c r="U872" t="s">
        <v>6816</v>
      </c>
    </row>
    <row r="873" spans="1:21" x14ac:dyDescent="0.25">
      <c r="A873" t="s">
        <v>3706</v>
      </c>
      <c r="B873" t="s">
        <v>3707</v>
      </c>
      <c r="C873" t="s">
        <v>3698</v>
      </c>
      <c r="D873" t="s">
        <v>228</v>
      </c>
      <c r="E873" t="s">
        <v>125</v>
      </c>
      <c r="F873" t="s">
        <v>243</v>
      </c>
      <c r="G873" t="s">
        <v>1579</v>
      </c>
      <c r="H873" t="s">
        <v>1315</v>
      </c>
      <c r="I873" t="s">
        <v>28</v>
      </c>
      <c r="J873" t="s">
        <v>3820</v>
      </c>
      <c r="K873" t="s">
        <v>806</v>
      </c>
      <c r="L873" t="s">
        <v>803</v>
      </c>
      <c r="M873" t="s">
        <v>1692</v>
      </c>
      <c r="N873" t="s">
        <v>6817</v>
      </c>
      <c r="O873" t="s">
        <v>6818</v>
      </c>
      <c r="P873" t="s">
        <v>19</v>
      </c>
      <c r="Q873" t="s">
        <v>126</v>
      </c>
      <c r="R873" t="s">
        <v>62</v>
      </c>
      <c r="S873" t="s">
        <v>1695</v>
      </c>
      <c r="T873" t="s">
        <v>4727</v>
      </c>
      <c r="U873" t="s">
        <v>3708</v>
      </c>
    </row>
    <row r="874" spans="1:21" x14ac:dyDescent="0.25">
      <c r="A874" t="s">
        <v>3738</v>
      </c>
      <c r="B874" t="s">
        <v>3739</v>
      </c>
      <c r="C874" t="s">
        <v>3698</v>
      </c>
      <c r="D874" t="s">
        <v>1116</v>
      </c>
      <c r="E874" t="s">
        <v>125</v>
      </c>
      <c r="F874" t="s">
        <v>243</v>
      </c>
      <c r="G874" t="s">
        <v>28</v>
      </c>
      <c r="H874" t="s">
        <v>126</v>
      </c>
      <c r="I874" t="s">
        <v>1100</v>
      </c>
      <c r="J874" t="s">
        <v>40</v>
      </c>
      <c r="K874" t="s">
        <v>805</v>
      </c>
      <c r="L874" t="s">
        <v>807</v>
      </c>
      <c r="M874" t="s">
        <v>1694</v>
      </c>
      <c r="N874" t="s">
        <v>6819</v>
      </c>
      <c r="O874" t="s">
        <v>6820</v>
      </c>
      <c r="P874" t="s">
        <v>1104</v>
      </c>
      <c r="Q874" t="s">
        <v>126</v>
      </c>
      <c r="R874" t="s">
        <v>62</v>
      </c>
      <c r="S874" t="s">
        <v>1693</v>
      </c>
      <c r="T874" t="s">
        <v>4722</v>
      </c>
      <c r="U874" t="s">
        <v>3740</v>
      </c>
    </row>
    <row r="875" spans="1:21" x14ac:dyDescent="0.25">
      <c r="A875" t="s">
        <v>3958</v>
      </c>
      <c r="B875" t="s">
        <v>3959</v>
      </c>
      <c r="D875" t="s">
        <v>294</v>
      </c>
      <c r="E875" t="s">
        <v>125</v>
      </c>
      <c r="F875" t="s">
        <v>242</v>
      </c>
      <c r="G875" t="s">
        <v>1579</v>
      </c>
      <c r="H875" t="s">
        <v>126</v>
      </c>
      <c r="I875" t="s">
        <v>128</v>
      </c>
      <c r="J875" t="s">
        <v>3943</v>
      </c>
      <c r="K875" t="s">
        <v>808</v>
      </c>
      <c r="L875" t="s">
        <v>801</v>
      </c>
      <c r="M875" t="s">
        <v>1692</v>
      </c>
      <c r="N875" t="s">
        <v>6821</v>
      </c>
      <c r="O875" t="s">
        <v>6822</v>
      </c>
      <c r="P875" t="s">
        <v>19</v>
      </c>
      <c r="Q875" t="s">
        <v>126</v>
      </c>
      <c r="R875" t="s">
        <v>18</v>
      </c>
      <c r="S875" t="s">
        <v>1695</v>
      </c>
      <c r="T875" t="s">
        <v>1345</v>
      </c>
      <c r="U875" t="s">
        <v>3960</v>
      </c>
    </row>
    <row r="876" spans="1:21" x14ac:dyDescent="0.25">
      <c r="A876" t="s">
        <v>3329</v>
      </c>
      <c r="B876" t="s">
        <v>3330</v>
      </c>
      <c r="D876" t="s">
        <v>1116</v>
      </c>
      <c r="E876" t="s">
        <v>125</v>
      </c>
      <c r="F876" t="s">
        <v>242</v>
      </c>
      <c r="G876" t="s">
        <v>1579</v>
      </c>
      <c r="H876" t="s">
        <v>1316</v>
      </c>
      <c r="I876" t="s">
        <v>1100</v>
      </c>
      <c r="J876" t="s">
        <v>747</v>
      </c>
      <c r="K876" t="s">
        <v>1063</v>
      </c>
      <c r="L876" t="s">
        <v>807</v>
      </c>
      <c r="M876" t="s">
        <v>1694</v>
      </c>
      <c r="N876" t="s">
        <v>6823</v>
      </c>
      <c r="O876" t="s">
        <v>6824</v>
      </c>
      <c r="P876" t="s">
        <v>19</v>
      </c>
      <c r="Q876" t="s">
        <v>1061</v>
      </c>
      <c r="R876" t="s">
        <v>37</v>
      </c>
      <c r="S876" t="s">
        <v>1693</v>
      </c>
      <c r="T876" t="s">
        <v>2278</v>
      </c>
      <c r="U876" t="s">
        <v>3331</v>
      </c>
    </row>
    <row r="877" spans="1:21" x14ac:dyDescent="0.25">
      <c r="A877" t="s">
        <v>1782</v>
      </c>
      <c r="B877" t="s">
        <v>1782</v>
      </c>
      <c r="D877" t="s">
        <v>1119</v>
      </c>
      <c r="E877" t="s">
        <v>125</v>
      </c>
      <c r="F877" t="s">
        <v>243</v>
      </c>
      <c r="G877" t="s">
        <v>577</v>
      </c>
      <c r="H877" t="s">
        <v>126</v>
      </c>
      <c r="I877" t="s">
        <v>1100</v>
      </c>
      <c r="J877" t="s">
        <v>3500</v>
      </c>
      <c r="K877" t="s">
        <v>808</v>
      </c>
      <c r="L877" t="s">
        <v>1318</v>
      </c>
      <c r="M877" t="s">
        <v>1692</v>
      </c>
      <c r="N877" t="s">
        <v>6825</v>
      </c>
      <c r="O877" t="s">
        <v>6826</v>
      </c>
      <c r="P877" t="s">
        <v>19</v>
      </c>
      <c r="Q877" t="s">
        <v>126</v>
      </c>
      <c r="R877" t="s">
        <v>18</v>
      </c>
      <c r="S877" t="s">
        <v>1695</v>
      </c>
      <c r="T877" t="s">
        <v>6827</v>
      </c>
      <c r="U877" t="s">
        <v>1783</v>
      </c>
    </row>
    <row r="878" spans="1:21" x14ac:dyDescent="0.25">
      <c r="A878" t="s">
        <v>1931</v>
      </c>
      <c r="B878" t="s">
        <v>1931</v>
      </c>
      <c r="D878" t="s">
        <v>1116</v>
      </c>
      <c r="E878" t="s">
        <v>125</v>
      </c>
      <c r="F878" t="s">
        <v>243</v>
      </c>
      <c r="G878" t="s">
        <v>577</v>
      </c>
      <c r="H878" t="s">
        <v>126</v>
      </c>
      <c r="I878" t="s">
        <v>1100</v>
      </c>
      <c r="J878" t="s">
        <v>3500</v>
      </c>
      <c r="K878" t="s">
        <v>808</v>
      </c>
      <c r="L878" t="s">
        <v>1338</v>
      </c>
      <c r="M878" t="s">
        <v>1692</v>
      </c>
      <c r="N878" t="s">
        <v>6825</v>
      </c>
      <c r="O878" t="s">
        <v>6828</v>
      </c>
      <c r="P878" t="s">
        <v>19</v>
      </c>
      <c r="Q878" t="s">
        <v>126</v>
      </c>
      <c r="R878" t="s">
        <v>68</v>
      </c>
      <c r="S878" t="s">
        <v>1695</v>
      </c>
      <c r="T878" t="s">
        <v>6829</v>
      </c>
      <c r="U878" t="s">
        <v>1932</v>
      </c>
    </row>
    <row r="879" spans="1:21" x14ac:dyDescent="0.25">
      <c r="A879" t="s">
        <v>2755</v>
      </c>
      <c r="B879" t="s">
        <v>2756</v>
      </c>
      <c r="C879" t="s">
        <v>1070</v>
      </c>
      <c r="D879" t="s">
        <v>1570</v>
      </c>
      <c r="E879" t="s">
        <v>125</v>
      </c>
      <c r="F879" t="s">
        <v>200</v>
      </c>
      <c r="G879" t="s">
        <v>1368</v>
      </c>
      <c r="H879" t="s">
        <v>1316</v>
      </c>
      <c r="I879" t="s">
        <v>1100</v>
      </c>
      <c r="J879" t="s">
        <v>713</v>
      </c>
      <c r="K879" t="s">
        <v>1063</v>
      </c>
      <c r="L879" t="s">
        <v>1318</v>
      </c>
      <c r="M879" t="s">
        <v>1692</v>
      </c>
      <c r="N879" t="s">
        <v>6825</v>
      </c>
      <c r="O879" t="s">
        <v>6830</v>
      </c>
      <c r="Q879" t="s">
        <v>1608</v>
      </c>
      <c r="R879" t="s">
        <v>68</v>
      </c>
      <c r="S879" t="s">
        <v>1695</v>
      </c>
      <c r="T879" t="s">
        <v>6831</v>
      </c>
      <c r="U879" t="s">
        <v>2757</v>
      </c>
    </row>
    <row r="880" spans="1:21" x14ac:dyDescent="0.25">
      <c r="A880" t="s">
        <v>2630</v>
      </c>
      <c r="B880" t="s">
        <v>2631</v>
      </c>
      <c r="D880" t="s">
        <v>1089</v>
      </c>
      <c r="E880" t="s">
        <v>125</v>
      </c>
      <c r="F880" t="s">
        <v>242</v>
      </c>
      <c r="G880" t="s">
        <v>576</v>
      </c>
      <c r="H880" t="s">
        <v>126</v>
      </c>
      <c r="I880" t="s">
        <v>1100</v>
      </c>
      <c r="J880" t="s">
        <v>3500</v>
      </c>
      <c r="K880" t="s">
        <v>808</v>
      </c>
      <c r="L880" t="s">
        <v>803</v>
      </c>
      <c r="M880" t="s">
        <v>1692</v>
      </c>
      <c r="N880" t="s">
        <v>6832</v>
      </c>
      <c r="O880" t="s">
        <v>4976</v>
      </c>
      <c r="Q880" t="s">
        <v>1061</v>
      </c>
      <c r="R880" t="s">
        <v>34</v>
      </c>
      <c r="S880" t="s">
        <v>1695</v>
      </c>
      <c r="T880" t="s">
        <v>3149</v>
      </c>
      <c r="U880" t="s">
        <v>2632</v>
      </c>
    </row>
    <row r="881" spans="1:21" x14ac:dyDescent="0.25">
      <c r="A881" t="s">
        <v>1251</v>
      </c>
      <c r="B881" t="s">
        <v>1252</v>
      </c>
      <c r="D881" t="s">
        <v>1574</v>
      </c>
      <c r="E881" t="s">
        <v>125</v>
      </c>
      <c r="F881" t="s">
        <v>2118</v>
      </c>
      <c r="G881" t="s">
        <v>1579</v>
      </c>
      <c r="H881" t="s">
        <v>1315</v>
      </c>
      <c r="I881" t="s">
        <v>28</v>
      </c>
      <c r="J881" t="s">
        <v>79</v>
      </c>
      <c r="K881" t="s">
        <v>1127</v>
      </c>
      <c r="L881" t="s">
        <v>807</v>
      </c>
      <c r="M881" t="s">
        <v>1694</v>
      </c>
      <c r="N881" t="s">
        <v>3785</v>
      </c>
      <c r="O881" t="s">
        <v>6578</v>
      </c>
      <c r="P881" t="s">
        <v>19</v>
      </c>
      <c r="Q881" t="s">
        <v>1608</v>
      </c>
      <c r="R881" t="s">
        <v>24</v>
      </c>
      <c r="S881" t="s">
        <v>1693</v>
      </c>
      <c r="T881" t="s">
        <v>3851</v>
      </c>
      <c r="U881" t="s">
        <v>1253</v>
      </c>
    </row>
    <row r="882" spans="1:21" x14ac:dyDescent="0.25">
      <c r="A882" t="s">
        <v>2162</v>
      </c>
      <c r="B882" t="s">
        <v>2162</v>
      </c>
      <c r="D882" t="s">
        <v>1118</v>
      </c>
      <c r="E882" t="s">
        <v>125</v>
      </c>
      <c r="F882" t="s">
        <v>242</v>
      </c>
      <c r="G882" t="s">
        <v>577</v>
      </c>
      <c r="H882" t="s">
        <v>126</v>
      </c>
      <c r="I882" t="s">
        <v>1100</v>
      </c>
      <c r="J882" t="s">
        <v>6515</v>
      </c>
      <c r="K882" t="s">
        <v>808</v>
      </c>
      <c r="L882" t="s">
        <v>801</v>
      </c>
      <c r="M882" t="s">
        <v>1692</v>
      </c>
      <c r="N882" t="s">
        <v>5255</v>
      </c>
      <c r="O882" t="s">
        <v>6833</v>
      </c>
      <c r="P882" t="s">
        <v>19</v>
      </c>
      <c r="Q882" t="s">
        <v>126</v>
      </c>
      <c r="R882" t="s">
        <v>46</v>
      </c>
      <c r="S882" t="s">
        <v>1695</v>
      </c>
      <c r="T882" t="s">
        <v>3574</v>
      </c>
      <c r="U882" t="s">
        <v>2163</v>
      </c>
    </row>
    <row r="883" spans="1:21" x14ac:dyDescent="0.25">
      <c r="A883" t="s">
        <v>2669</v>
      </c>
      <c r="B883" t="s">
        <v>2670</v>
      </c>
      <c r="D883" t="s">
        <v>1119</v>
      </c>
      <c r="E883" t="s">
        <v>125</v>
      </c>
      <c r="F883" t="s">
        <v>242</v>
      </c>
      <c r="G883" t="s">
        <v>577</v>
      </c>
      <c r="H883" t="s">
        <v>1315</v>
      </c>
      <c r="I883" t="s">
        <v>128</v>
      </c>
      <c r="J883" t="s">
        <v>3124</v>
      </c>
      <c r="K883" t="s">
        <v>808</v>
      </c>
      <c r="L883" t="s">
        <v>800</v>
      </c>
      <c r="M883" t="s">
        <v>1692</v>
      </c>
      <c r="N883" t="s">
        <v>6834</v>
      </c>
      <c r="O883" t="s">
        <v>6835</v>
      </c>
      <c r="P883" t="s">
        <v>19</v>
      </c>
      <c r="Q883" t="s">
        <v>1061</v>
      </c>
      <c r="R883" t="s">
        <v>46</v>
      </c>
      <c r="S883" t="s">
        <v>1695</v>
      </c>
      <c r="T883" t="s">
        <v>5258</v>
      </c>
      <c r="U883" t="s">
        <v>2671</v>
      </c>
    </row>
    <row r="884" spans="1:21" x14ac:dyDescent="0.25">
      <c r="A884" t="s">
        <v>3269</v>
      </c>
      <c r="B884" t="s">
        <v>3270</v>
      </c>
      <c r="C884" t="s">
        <v>96</v>
      </c>
      <c r="D884" t="s">
        <v>1574</v>
      </c>
      <c r="E884" t="s">
        <v>125</v>
      </c>
      <c r="F884" t="s">
        <v>243</v>
      </c>
      <c r="G884" t="s">
        <v>1579</v>
      </c>
      <c r="H884" t="s">
        <v>1315</v>
      </c>
      <c r="I884" t="s">
        <v>20</v>
      </c>
      <c r="J884" t="s">
        <v>715</v>
      </c>
      <c r="K884" t="s">
        <v>1319</v>
      </c>
      <c r="L884" t="s">
        <v>1068</v>
      </c>
      <c r="M884" t="s">
        <v>1694</v>
      </c>
      <c r="N884" t="s">
        <v>4705</v>
      </c>
      <c r="O884" t="s">
        <v>6836</v>
      </c>
      <c r="P884" t="s">
        <v>19</v>
      </c>
      <c r="Q884" t="s">
        <v>1577</v>
      </c>
      <c r="R884" t="s">
        <v>46</v>
      </c>
      <c r="S884" t="s">
        <v>1693</v>
      </c>
      <c r="T884" t="s">
        <v>6837</v>
      </c>
      <c r="U884" t="s">
        <v>3271</v>
      </c>
    </row>
    <row r="885" spans="1:21" x14ac:dyDescent="0.25">
      <c r="A885" t="s">
        <v>2541</v>
      </c>
      <c r="B885" t="s">
        <v>2541</v>
      </c>
      <c r="D885" t="s">
        <v>1089</v>
      </c>
      <c r="E885" t="s">
        <v>125</v>
      </c>
      <c r="F885" t="s">
        <v>242</v>
      </c>
      <c r="G885" t="s">
        <v>578</v>
      </c>
      <c r="H885" t="s">
        <v>126</v>
      </c>
      <c r="I885" t="s">
        <v>1100</v>
      </c>
      <c r="J885" t="s">
        <v>6515</v>
      </c>
      <c r="K885" t="s">
        <v>808</v>
      </c>
      <c r="L885" t="s">
        <v>801</v>
      </c>
      <c r="M885" t="s">
        <v>1692</v>
      </c>
      <c r="N885" t="s">
        <v>4705</v>
      </c>
      <c r="O885" t="s">
        <v>6838</v>
      </c>
      <c r="P885" t="s">
        <v>19</v>
      </c>
      <c r="Q885" t="s">
        <v>126</v>
      </c>
      <c r="R885" t="s">
        <v>37</v>
      </c>
      <c r="S885" t="s">
        <v>1695</v>
      </c>
      <c r="T885" t="s">
        <v>1345</v>
      </c>
      <c r="U885" t="s">
        <v>2542</v>
      </c>
    </row>
    <row r="886" spans="1:21" x14ac:dyDescent="0.25">
      <c r="A886" t="s">
        <v>1637</v>
      </c>
      <c r="B886" t="s">
        <v>1638</v>
      </c>
      <c r="D886" t="s">
        <v>210</v>
      </c>
      <c r="E886" t="s">
        <v>125</v>
      </c>
      <c r="F886" t="s">
        <v>200</v>
      </c>
      <c r="G886" t="s">
        <v>577</v>
      </c>
      <c r="H886" t="s">
        <v>126</v>
      </c>
      <c r="I886" t="s">
        <v>20</v>
      </c>
      <c r="J886" t="s">
        <v>2445</v>
      </c>
      <c r="K886" t="s">
        <v>806</v>
      </c>
      <c r="L886" t="s">
        <v>803</v>
      </c>
      <c r="M886" t="s">
        <v>1692</v>
      </c>
      <c r="N886" t="s">
        <v>4358</v>
      </c>
      <c r="O886" t="s">
        <v>1008</v>
      </c>
      <c r="P886" t="s">
        <v>19</v>
      </c>
      <c r="Q886" t="s">
        <v>126</v>
      </c>
      <c r="R886" t="s">
        <v>71</v>
      </c>
      <c r="S886" t="s">
        <v>1695</v>
      </c>
      <c r="T886" t="s">
        <v>5256</v>
      </c>
      <c r="U886" t="s">
        <v>1639</v>
      </c>
    </row>
    <row r="887" spans="1:21" x14ac:dyDescent="0.25">
      <c r="A887" t="s">
        <v>2580</v>
      </c>
      <c r="B887" t="s">
        <v>2581</v>
      </c>
      <c r="D887" t="s">
        <v>1098</v>
      </c>
      <c r="E887" t="s">
        <v>125</v>
      </c>
      <c r="F887" t="s">
        <v>242</v>
      </c>
      <c r="G887" t="s">
        <v>28</v>
      </c>
      <c r="H887" t="s">
        <v>126</v>
      </c>
      <c r="I887" t="s">
        <v>1100</v>
      </c>
      <c r="J887" t="s">
        <v>711</v>
      </c>
      <c r="K887" t="s">
        <v>808</v>
      </c>
      <c r="L887" t="s">
        <v>803</v>
      </c>
      <c r="M887" t="s">
        <v>1692</v>
      </c>
      <c r="N887" t="s">
        <v>6839</v>
      </c>
      <c r="O887" t="s">
        <v>6840</v>
      </c>
      <c r="P887" t="s">
        <v>19</v>
      </c>
      <c r="Q887" t="s">
        <v>126</v>
      </c>
      <c r="R887" t="s">
        <v>37</v>
      </c>
      <c r="S887" t="s">
        <v>1695</v>
      </c>
      <c r="T887" t="s">
        <v>4495</v>
      </c>
      <c r="U887" t="s">
        <v>2582</v>
      </c>
    </row>
    <row r="888" spans="1:21" x14ac:dyDescent="0.25">
      <c r="A888" t="s">
        <v>2758</v>
      </c>
      <c r="B888" t="s">
        <v>2759</v>
      </c>
      <c r="C888" t="s">
        <v>1070</v>
      </c>
      <c r="D888" t="s">
        <v>2882</v>
      </c>
      <c r="E888" t="s">
        <v>1322</v>
      </c>
      <c r="F888" t="s">
        <v>243</v>
      </c>
      <c r="G888" t="s">
        <v>1579</v>
      </c>
      <c r="H888" t="s">
        <v>1316</v>
      </c>
      <c r="I888" t="s">
        <v>1100</v>
      </c>
      <c r="J888" t="s">
        <v>715</v>
      </c>
      <c r="K888" t="s">
        <v>1319</v>
      </c>
      <c r="L888" t="s">
        <v>1060</v>
      </c>
      <c r="M888" t="s">
        <v>1692</v>
      </c>
      <c r="N888" t="s">
        <v>6841</v>
      </c>
      <c r="O888" t="s">
        <v>6842</v>
      </c>
      <c r="P888" t="s">
        <v>19</v>
      </c>
      <c r="Q888" t="s">
        <v>1577</v>
      </c>
      <c r="R888" t="s">
        <v>37</v>
      </c>
      <c r="S888" t="s">
        <v>1693</v>
      </c>
      <c r="T888" t="s">
        <v>4487</v>
      </c>
      <c r="U888" t="s">
        <v>2760</v>
      </c>
    </row>
    <row r="889" spans="1:21" x14ac:dyDescent="0.25">
      <c r="A889" t="s">
        <v>3936</v>
      </c>
      <c r="B889" t="s">
        <v>3937</v>
      </c>
      <c r="D889" t="s">
        <v>1097</v>
      </c>
      <c r="E889" t="s">
        <v>125</v>
      </c>
      <c r="F889" t="s">
        <v>242</v>
      </c>
      <c r="G889" t="s">
        <v>28</v>
      </c>
      <c r="H889" t="s">
        <v>1315</v>
      </c>
      <c r="I889" t="s">
        <v>1100</v>
      </c>
      <c r="J889" t="s">
        <v>3120</v>
      </c>
      <c r="K889" t="s">
        <v>808</v>
      </c>
      <c r="M889" t="s">
        <v>1692</v>
      </c>
      <c r="N889" t="s">
        <v>6843</v>
      </c>
      <c r="O889" t="s">
        <v>3226</v>
      </c>
      <c r="Q889" t="s">
        <v>126</v>
      </c>
      <c r="R889" t="s">
        <v>24</v>
      </c>
      <c r="S889" t="s">
        <v>1695</v>
      </c>
      <c r="T889" t="s">
        <v>6844</v>
      </c>
      <c r="U889" t="s">
        <v>3938</v>
      </c>
    </row>
    <row r="890" spans="1:21" x14ac:dyDescent="0.25">
      <c r="A890" t="s">
        <v>2020</v>
      </c>
      <c r="B890" t="s">
        <v>2021</v>
      </c>
      <c r="D890" t="s">
        <v>1097</v>
      </c>
      <c r="E890" t="s">
        <v>125</v>
      </c>
      <c r="F890" t="s">
        <v>243</v>
      </c>
      <c r="G890" t="s">
        <v>578</v>
      </c>
      <c r="H890" t="s">
        <v>126</v>
      </c>
      <c r="I890" t="s">
        <v>1100</v>
      </c>
      <c r="J890" t="s">
        <v>3854</v>
      </c>
      <c r="K890" t="s">
        <v>806</v>
      </c>
      <c r="M890" t="s">
        <v>1692</v>
      </c>
      <c r="N890" t="s">
        <v>5257</v>
      </c>
      <c r="P890" t="s">
        <v>19</v>
      </c>
      <c r="Q890" t="s">
        <v>126</v>
      </c>
      <c r="R890" t="s">
        <v>29</v>
      </c>
      <c r="S890" t="s">
        <v>1695</v>
      </c>
      <c r="T890" t="s">
        <v>4364</v>
      </c>
      <c r="U890" t="s">
        <v>2022</v>
      </c>
    </row>
    <row r="891" spans="1:21" x14ac:dyDescent="0.25">
      <c r="A891" t="s">
        <v>3441</v>
      </c>
      <c r="B891" t="s">
        <v>3442</v>
      </c>
      <c r="C891" t="s">
        <v>1062</v>
      </c>
      <c r="D891" t="s">
        <v>789</v>
      </c>
      <c r="E891" t="s">
        <v>125</v>
      </c>
      <c r="F891" t="s">
        <v>200</v>
      </c>
      <c r="G891" t="s">
        <v>1579</v>
      </c>
      <c r="H891" t="s">
        <v>1315</v>
      </c>
      <c r="I891" t="s">
        <v>20</v>
      </c>
      <c r="J891" t="s">
        <v>40</v>
      </c>
      <c r="K891" t="s">
        <v>806</v>
      </c>
      <c r="L891" t="s">
        <v>807</v>
      </c>
      <c r="M891" t="s">
        <v>1694</v>
      </c>
      <c r="N891" t="s">
        <v>5257</v>
      </c>
      <c r="O891" t="s">
        <v>6845</v>
      </c>
      <c r="P891" t="s">
        <v>19</v>
      </c>
      <c r="Q891" t="s">
        <v>1079</v>
      </c>
      <c r="R891" t="s">
        <v>68</v>
      </c>
      <c r="S891" t="s">
        <v>1693</v>
      </c>
      <c r="T891" t="s">
        <v>1345</v>
      </c>
      <c r="U891" t="s">
        <v>3443</v>
      </c>
    </row>
    <row r="892" spans="1:21" x14ac:dyDescent="0.25">
      <c r="A892" t="s">
        <v>4355</v>
      </c>
      <c r="B892" t="s">
        <v>4356</v>
      </c>
      <c r="D892" t="s">
        <v>1089</v>
      </c>
      <c r="E892" t="s">
        <v>125</v>
      </c>
      <c r="F892" t="s">
        <v>243</v>
      </c>
      <c r="G892" t="s">
        <v>1317</v>
      </c>
      <c r="H892" t="s">
        <v>126</v>
      </c>
      <c r="I892" t="s">
        <v>17</v>
      </c>
      <c r="J892" t="s">
        <v>714</v>
      </c>
      <c r="K892" t="s">
        <v>808</v>
      </c>
      <c r="L892" t="s">
        <v>803</v>
      </c>
      <c r="M892" t="s">
        <v>1692</v>
      </c>
      <c r="N892" t="s">
        <v>4707</v>
      </c>
      <c r="P892" t="s">
        <v>19</v>
      </c>
      <c r="Q892" t="s">
        <v>126</v>
      </c>
      <c r="R892" t="s">
        <v>36</v>
      </c>
      <c r="S892" t="s">
        <v>1693</v>
      </c>
      <c r="T892" t="s">
        <v>1602</v>
      </c>
      <c r="U892" t="s">
        <v>4357</v>
      </c>
    </row>
    <row r="893" spans="1:21" x14ac:dyDescent="0.25">
      <c r="A893" t="s">
        <v>2908</v>
      </c>
      <c r="B893" t="s">
        <v>2909</v>
      </c>
      <c r="C893" t="s">
        <v>2906</v>
      </c>
      <c r="D893" t="s">
        <v>230</v>
      </c>
      <c r="E893" t="s">
        <v>125</v>
      </c>
      <c r="F893" t="s">
        <v>243</v>
      </c>
      <c r="G893" t="s">
        <v>1579</v>
      </c>
      <c r="H893" t="s">
        <v>126</v>
      </c>
      <c r="I893" t="s">
        <v>1100</v>
      </c>
      <c r="J893" t="s">
        <v>6846</v>
      </c>
      <c r="K893" t="s">
        <v>806</v>
      </c>
      <c r="L893" t="s">
        <v>803</v>
      </c>
      <c r="M893" t="s">
        <v>1690</v>
      </c>
      <c r="N893" t="s">
        <v>6847</v>
      </c>
      <c r="O893" t="s">
        <v>6848</v>
      </c>
      <c r="P893" t="s">
        <v>19</v>
      </c>
      <c r="Q893" t="s">
        <v>1061</v>
      </c>
      <c r="R893" t="s">
        <v>46</v>
      </c>
      <c r="S893" t="s">
        <v>1693</v>
      </c>
      <c r="T893" t="s">
        <v>1345</v>
      </c>
      <c r="U893" t="s">
        <v>2910</v>
      </c>
    </row>
    <row r="894" spans="1:21" x14ac:dyDescent="0.25">
      <c r="A894" t="s">
        <v>3265</v>
      </c>
      <c r="B894" t="s">
        <v>3266</v>
      </c>
      <c r="C894" t="s">
        <v>1012</v>
      </c>
      <c r="D894" t="s">
        <v>1346</v>
      </c>
      <c r="E894" t="s">
        <v>125</v>
      </c>
      <c r="F894" t="s">
        <v>243</v>
      </c>
      <c r="G894" t="s">
        <v>1579</v>
      </c>
      <c r="H894" t="s">
        <v>1315</v>
      </c>
      <c r="I894" t="s">
        <v>20</v>
      </c>
      <c r="J894" t="s">
        <v>747</v>
      </c>
      <c r="K894" t="s">
        <v>1372</v>
      </c>
      <c r="L894" t="s">
        <v>801</v>
      </c>
      <c r="M894" t="s">
        <v>1690</v>
      </c>
      <c r="N894" t="s">
        <v>5260</v>
      </c>
      <c r="O894" t="s">
        <v>6235</v>
      </c>
      <c r="P894" t="s">
        <v>19</v>
      </c>
      <c r="Q894" t="s">
        <v>1061</v>
      </c>
      <c r="R894" t="s">
        <v>34</v>
      </c>
      <c r="S894" t="s">
        <v>1691</v>
      </c>
      <c r="T894" t="s">
        <v>3573</v>
      </c>
      <c r="U894" t="s">
        <v>3267</v>
      </c>
    </row>
    <row r="895" spans="1:21" x14ac:dyDescent="0.25">
      <c r="A895" t="s">
        <v>2720</v>
      </c>
      <c r="B895" t="s">
        <v>2721</v>
      </c>
      <c r="C895" t="s">
        <v>96</v>
      </c>
      <c r="D895" t="s">
        <v>1992</v>
      </c>
      <c r="E895" t="s">
        <v>125</v>
      </c>
      <c r="F895" t="s">
        <v>200</v>
      </c>
      <c r="G895" t="s">
        <v>1579</v>
      </c>
      <c r="H895" t="s">
        <v>1316</v>
      </c>
      <c r="I895" t="s">
        <v>128</v>
      </c>
      <c r="J895" t="s">
        <v>713</v>
      </c>
      <c r="K895" t="s">
        <v>804</v>
      </c>
      <c r="L895" t="s">
        <v>1072</v>
      </c>
      <c r="M895" t="s">
        <v>1692</v>
      </c>
      <c r="N895" t="s">
        <v>5260</v>
      </c>
      <c r="O895" t="s">
        <v>6849</v>
      </c>
      <c r="Q895" t="s">
        <v>1061</v>
      </c>
      <c r="R895" t="s">
        <v>68</v>
      </c>
      <c r="S895" t="s">
        <v>1695</v>
      </c>
      <c r="T895" t="s">
        <v>6850</v>
      </c>
      <c r="U895" t="s">
        <v>2722</v>
      </c>
    </row>
    <row r="896" spans="1:21" x14ac:dyDescent="0.25">
      <c r="A896" t="s">
        <v>3986</v>
      </c>
      <c r="B896" t="s">
        <v>3987</v>
      </c>
      <c r="D896" t="s">
        <v>76</v>
      </c>
      <c r="E896" t="s">
        <v>125</v>
      </c>
      <c r="F896" t="s">
        <v>242</v>
      </c>
      <c r="G896" t="s">
        <v>1579</v>
      </c>
      <c r="H896" t="s">
        <v>1315</v>
      </c>
      <c r="I896" t="s">
        <v>128</v>
      </c>
      <c r="J896" t="s">
        <v>3813</v>
      </c>
      <c r="K896" t="s">
        <v>806</v>
      </c>
      <c r="L896" t="s">
        <v>803</v>
      </c>
      <c r="M896" t="s">
        <v>1690</v>
      </c>
      <c r="N896" t="s">
        <v>5260</v>
      </c>
      <c r="O896" t="s">
        <v>6851</v>
      </c>
      <c r="P896" t="s">
        <v>19</v>
      </c>
      <c r="Q896" t="s">
        <v>126</v>
      </c>
      <c r="R896" t="s">
        <v>51</v>
      </c>
      <c r="S896" t="s">
        <v>1695</v>
      </c>
      <c r="T896" t="s">
        <v>1345</v>
      </c>
      <c r="U896" t="s">
        <v>3988</v>
      </c>
    </row>
    <row r="897" spans="1:21" x14ac:dyDescent="0.25">
      <c r="A897" t="s">
        <v>2577</v>
      </c>
      <c r="B897" t="s">
        <v>2578</v>
      </c>
      <c r="C897" t="s">
        <v>2507</v>
      </c>
      <c r="D897" t="s">
        <v>1696</v>
      </c>
      <c r="E897" t="s">
        <v>125</v>
      </c>
      <c r="F897" t="s">
        <v>200</v>
      </c>
      <c r="G897" t="s">
        <v>1579</v>
      </c>
      <c r="H897" t="s">
        <v>1315</v>
      </c>
      <c r="I897" t="s">
        <v>20</v>
      </c>
      <c r="J897" t="s">
        <v>40</v>
      </c>
      <c r="K897" t="s">
        <v>1319</v>
      </c>
      <c r="L897" t="s">
        <v>1068</v>
      </c>
      <c r="M897" t="s">
        <v>1692</v>
      </c>
      <c r="N897" t="s">
        <v>6852</v>
      </c>
      <c r="O897" t="s">
        <v>6853</v>
      </c>
      <c r="P897" t="s">
        <v>19</v>
      </c>
      <c r="Q897" t="s">
        <v>1334</v>
      </c>
      <c r="R897" t="s">
        <v>18</v>
      </c>
      <c r="S897" t="s">
        <v>1695</v>
      </c>
      <c r="T897" t="s">
        <v>1345</v>
      </c>
      <c r="U897" t="s">
        <v>2579</v>
      </c>
    </row>
    <row r="898" spans="1:21" x14ac:dyDescent="0.25">
      <c r="A898" t="s">
        <v>3112</v>
      </c>
      <c r="B898" t="s">
        <v>3113</v>
      </c>
      <c r="D898" t="s">
        <v>1097</v>
      </c>
      <c r="E898" t="s">
        <v>125</v>
      </c>
      <c r="F898" t="s">
        <v>243</v>
      </c>
      <c r="G898" t="s">
        <v>1579</v>
      </c>
      <c r="H898" t="s">
        <v>126</v>
      </c>
      <c r="I898" t="s">
        <v>17</v>
      </c>
      <c r="J898" t="s">
        <v>3206</v>
      </c>
      <c r="K898" t="s">
        <v>806</v>
      </c>
      <c r="L898" t="s">
        <v>803</v>
      </c>
      <c r="M898" t="s">
        <v>1692</v>
      </c>
      <c r="N898" t="s">
        <v>6854</v>
      </c>
      <c r="O898" t="s">
        <v>6855</v>
      </c>
      <c r="P898" t="s">
        <v>19</v>
      </c>
      <c r="Q898" t="s">
        <v>126</v>
      </c>
      <c r="R898" t="s">
        <v>30</v>
      </c>
      <c r="S898" t="s">
        <v>1695</v>
      </c>
      <c r="T898" t="s">
        <v>5266</v>
      </c>
      <c r="U898" t="s">
        <v>3114</v>
      </c>
    </row>
    <row r="899" spans="1:21" x14ac:dyDescent="0.25">
      <c r="A899" t="s">
        <v>2915</v>
      </c>
      <c r="B899" t="s">
        <v>2916</v>
      </c>
      <c r="C899" t="s">
        <v>2917</v>
      </c>
      <c r="D899" t="s">
        <v>1263</v>
      </c>
      <c r="E899" t="s">
        <v>125</v>
      </c>
      <c r="F899" t="s">
        <v>200</v>
      </c>
      <c r="G899" t="s">
        <v>1579</v>
      </c>
      <c r="H899" t="s">
        <v>1315</v>
      </c>
      <c r="I899" t="s">
        <v>128</v>
      </c>
      <c r="J899" t="s">
        <v>716</v>
      </c>
      <c r="K899" t="s">
        <v>806</v>
      </c>
      <c r="L899" t="s">
        <v>801</v>
      </c>
      <c r="M899" t="s">
        <v>1694</v>
      </c>
      <c r="N899" t="s">
        <v>6856</v>
      </c>
      <c r="O899" t="s">
        <v>986</v>
      </c>
      <c r="P899" t="s">
        <v>19</v>
      </c>
      <c r="Q899" t="s">
        <v>1061</v>
      </c>
      <c r="R899" t="s">
        <v>51</v>
      </c>
      <c r="S899" t="s">
        <v>1693</v>
      </c>
      <c r="T899" t="s">
        <v>1373</v>
      </c>
      <c r="U899" t="s">
        <v>2918</v>
      </c>
    </row>
    <row r="900" spans="1:21" x14ac:dyDescent="0.25">
      <c r="A900" t="s">
        <v>3272</v>
      </c>
      <c r="B900" t="s">
        <v>3273</v>
      </c>
      <c r="D900" t="s">
        <v>210</v>
      </c>
      <c r="E900" t="s">
        <v>125</v>
      </c>
      <c r="F900" t="s">
        <v>243</v>
      </c>
      <c r="G900" t="s">
        <v>1579</v>
      </c>
      <c r="H900" t="s">
        <v>126</v>
      </c>
      <c r="I900" t="s">
        <v>1100</v>
      </c>
      <c r="J900" t="s">
        <v>749</v>
      </c>
      <c r="K900" t="s">
        <v>1083</v>
      </c>
      <c r="L900" t="s">
        <v>801</v>
      </c>
      <c r="M900" t="s">
        <v>1694</v>
      </c>
      <c r="N900" t="s">
        <v>6856</v>
      </c>
      <c r="O900" t="s">
        <v>6857</v>
      </c>
      <c r="P900" t="s">
        <v>25</v>
      </c>
      <c r="Q900" t="s">
        <v>1061</v>
      </c>
      <c r="R900" t="s">
        <v>24</v>
      </c>
      <c r="S900" t="s">
        <v>1693</v>
      </c>
      <c r="T900" t="s">
        <v>3274</v>
      </c>
      <c r="U900" t="s">
        <v>3275</v>
      </c>
    </row>
    <row r="901" spans="1:21" x14ac:dyDescent="0.25">
      <c r="A901" t="s">
        <v>3279</v>
      </c>
      <c r="B901" t="s">
        <v>3280</v>
      </c>
      <c r="C901" t="s">
        <v>1106</v>
      </c>
      <c r="D901" t="s">
        <v>2501</v>
      </c>
      <c r="E901" t="s">
        <v>2015</v>
      </c>
      <c r="F901" t="s">
        <v>200</v>
      </c>
      <c r="G901" t="s">
        <v>1579</v>
      </c>
      <c r="H901" t="s">
        <v>1316</v>
      </c>
      <c r="I901" t="s">
        <v>20</v>
      </c>
      <c r="J901" t="s">
        <v>715</v>
      </c>
      <c r="K901" t="s">
        <v>1112</v>
      </c>
      <c r="L901" t="s">
        <v>1068</v>
      </c>
      <c r="M901" t="s">
        <v>1692</v>
      </c>
      <c r="N901" t="s">
        <v>6858</v>
      </c>
      <c r="O901" t="s">
        <v>6859</v>
      </c>
      <c r="P901" t="s">
        <v>25</v>
      </c>
      <c r="Q901" t="s">
        <v>1079</v>
      </c>
      <c r="R901" t="s">
        <v>30</v>
      </c>
      <c r="S901" t="s">
        <v>1695</v>
      </c>
      <c r="T901" t="s">
        <v>6860</v>
      </c>
      <c r="U901" t="s">
        <v>3281</v>
      </c>
    </row>
    <row r="902" spans="1:21" x14ac:dyDescent="0.25">
      <c r="A902" t="s">
        <v>3616</v>
      </c>
      <c r="B902" t="s">
        <v>3617</v>
      </c>
      <c r="C902" t="s">
        <v>1374</v>
      </c>
      <c r="D902" t="s">
        <v>1570</v>
      </c>
      <c r="E902" t="s">
        <v>2015</v>
      </c>
      <c r="F902" t="s">
        <v>243</v>
      </c>
      <c r="G902" t="s">
        <v>1579</v>
      </c>
      <c r="H902" t="s">
        <v>1316</v>
      </c>
      <c r="I902" t="s">
        <v>28</v>
      </c>
      <c r="J902" t="s">
        <v>715</v>
      </c>
      <c r="K902" t="s">
        <v>1319</v>
      </c>
      <c r="L902" t="s">
        <v>800</v>
      </c>
      <c r="M902" t="s">
        <v>1694</v>
      </c>
      <c r="N902" t="s">
        <v>6858</v>
      </c>
      <c r="O902" t="s">
        <v>6861</v>
      </c>
      <c r="P902" t="s">
        <v>19</v>
      </c>
      <c r="Q902" t="s">
        <v>1079</v>
      </c>
      <c r="R902" t="s">
        <v>37</v>
      </c>
      <c r="S902" t="s">
        <v>1693</v>
      </c>
      <c r="T902" t="s">
        <v>5261</v>
      </c>
      <c r="U902" t="s">
        <v>3618</v>
      </c>
    </row>
    <row r="903" spans="1:21" x14ac:dyDescent="0.25">
      <c r="A903" t="s">
        <v>304</v>
      </c>
      <c r="B903" t="s">
        <v>4711</v>
      </c>
      <c r="C903" t="s">
        <v>1012</v>
      </c>
      <c r="D903" t="s">
        <v>3132</v>
      </c>
      <c r="E903" t="s">
        <v>3808</v>
      </c>
      <c r="F903" t="s">
        <v>3070</v>
      </c>
      <c r="G903" t="s">
        <v>576</v>
      </c>
      <c r="H903" t="s">
        <v>3200</v>
      </c>
      <c r="I903" t="s">
        <v>28</v>
      </c>
      <c r="J903" t="s">
        <v>40</v>
      </c>
      <c r="K903" t="s">
        <v>4712</v>
      </c>
      <c r="M903" t="s">
        <v>1690</v>
      </c>
      <c r="N903" t="s">
        <v>6862</v>
      </c>
      <c r="O903" t="s">
        <v>6863</v>
      </c>
      <c r="P903" t="s">
        <v>19</v>
      </c>
      <c r="Q903" t="s">
        <v>1364</v>
      </c>
      <c r="R903" t="s">
        <v>63</v>
      </c>
      <c r="S903" t="s">
        <v>1691</v>
      </c>
      <c r="T903" t="s">
        <v>6864</v>
      </c>
      <c r="U903" t="s">
        <v>4713</v>
      </c>
    </row>
    <row r="904" spans="1:21" x14ac:dyDescent="0.25">
      <c r="A904" t="s">
        <v>2064</v>
      </c>
      <c r="B904" t="s">
        <v>2065</v>
      </c>
      <c r="D904" t="s">
        <v>1098</v>
      </c>
      <c r="E904" t="s">
        <v>125</v>
      </c>
      <c r="F904" t="s">
        <v>243</v>
      </c>
      <c r="G904" t="s">
        <v>578</v>
      </c>
      <c r="H904" t="s">
        <v>126</v>
      </c>
      <c r="I904" t="s">
        <v>1100</v>
      </c>
      <c r="J904" t="s">
        <v>6645</v>
      </c>
      <c r="K904" t="s">
        <v>808</v>
      </c>
      <c r="M904" t="s">
        <v>1692</v>
      </c>
      <c r="N904" t="s">
        <v>4494</v>
      </c>
      <c r="P904" t="s">
        <v>19</v>
      </c>
      <c r="Q904" t="s">
        <v>1061</v>
      </c>
      <c r="R904" t="s">
        <v>46</v>
      </c>
      <c r="S904" t="s">
        <v>1695</v>
      </c>
      <c r="T904" t="s">
        <v>2122</v>
      </c>
      <c r="U904" t="s">
        <v>2066</v>
      </c>
    </row>
    <row r="905" spans="1:21" x14ac:dyDescent="0.25">
      <c r="A905" t="s">
        <v>3031</v>
      </c>
      <c r="B905" t="s">
        <v>3031</v>
      </c>
      <c r="D905" t="s">
        <v>1118</v>
      </c>
      <c r="E905" t="s">
        <v>125</v>
      </c>
      <c r="F905" t="s">
        <v>243</v>
      </c>
      <c r="G905" t="s">
        <v>577</v>
      </c>
      <c r="H905" t="s">
        <v>1315</v>
      </c>
      <c r="I905" t="s">
        <v>1100</v>
      </c>
      <c r="J905" t="s">
        <v>3196</v>
      </c>
      <c r="K905" t="s">
        <v>808</v>
      </c>
      <c r="L905" t="s">
        <v>803</v>
      </c>
      <c r="M905" t="s">
        <v>1692</v>
      </c>
      <c r="N905" t="s">
        <v>4116</v>
      </c>
      <c r="O905" t="s">
        <v>4069</v>
      </c>
      <c r="P905" t="s">
        <v>19</v>
      </c>
      <c r="Q905" t="s">
        <v>126</v>
      </c>
      <c r="R905" t="s">
        <v>60</v>
      </c>
      <c r="S905" t="s">
        <v>1695</v>
      </c>
      <c r="T905" t="s">
        <v>3864</v>
      </c>
      <c r="U905" t="s">
        <v>3032</v>
      </c>
    </row>
    <row r="906" spans="1:21" x14ac:dyDescent="0.25">
      <c r="A906" t="s">
        <v>2090</v>
      </c>
      <c r="B906" t="s">
        <v>2090</v>
      </c>
      <c r="D906" t="s">
        <v>1118</v>
      </c>
      <c r="E906" t="s">
        <v>125</v>
      </c>
      <c r="F906" t="s">
        <v>243</v>
      </c>
      <c r="G906" t="s">
        <v>578</v>
      </c>
      <c r="H906" t="s">
        <v>126</v>
      </c>
      <c r="I906" t="s">
        <v>128</v>
      </c>
      <c r="J906" t="s">
        <v>6515</v>
      </c>
      <c r="K906" t="s">
        <v>808</v>
      </c>
      <c r="M906" t="s">
        <v>1692</v>
      </c>
      <c r="N906" t="s">
        <v>4116</v>
      </c>
      <c r="P906" t="s">
        <v>19</v>
      </c>
      <c r="Q906" t="s">
        <v>1061</v>
      </c>
      <c r="R906" t="s">
        <v>24</v>
      </c>
      <c r="S906" t="s">
        <v>1695</v>
      </c>
      <c r="T906" t="s">
        <v>2863</v>
      </c>
      <c r="U906" t="s">
        <v>2091</v>
      </c>
    </row>
    <row r="907" spans="1:21" x14ac:dyDescent="0.25">
      <c r="A907" t="s">
        <v>2550</v>
      </c>
      <c r="B907" t="s">
        <v>2550</v>
      </c>
      <c r="D907" t="s">
        <v>1111</v>
      </c>
      <c r="E907" t="s">
        <v>125</v>
      </c>
      <c r="F907" t="s">
        <v>242</v>
      </c>
      <c r="G907" t="s">
        <v>578</v>
      </c>
      <c r="H907" t="s">
        <v>126</v>
      </c>
      <c r="I907" t="s">
        <v>1100</v>
      </c>
      <c r="J907" t="s">
        <v>6515</v>
      </c>
      <c r="K907" t="s">
        <v>808</v>
      </c>
      <c r="L907" t="s">
        <v>801</v>
      </c>
      <c r="M907" t="s">
        <v>1692</v>
      </c>
      <c r="N907" t="s">
        <v>5263</v>
      </c>
      <c r="O907" t="s">
        <v>6865</v>
      </c>
      <c r="P907" t="s">
        <v>19</v>
      </c>
      <c r="Q907" t="s">
        <v>126</v>
      </c>
      <c r="R907" t="s">
        <v>37</v>
      </c>
      <c r="S907" t="s">
        <v>1695</v>
      </c>
      <c r="T907" t="s">
        <v>1345</v>
      </c>
      <c r="U907" t="s">
        <v>2551</v>
      </c>
    </row>
    <row r="908" spans="1:21" x14ac:dyDescent="0.25">
      <c r="A908" t="s">
        <v>2661</v>
      </c>
      <c r="B908" t="s">
        <v>2662</v>
      </c>
      <c r="C908" t="s">
        <v>1070</v>
      </c>
      <c r="D908" t="s">
        <v>1904</v>
      </c>
      <c r="E908" t="s">
        <v>125</v>
      </c>
      <c r="F908" t="s">
        <v>200</v>
      </c>
      <c r="G908" t="s">
        <v>1317</v>
      </c>
      <c r="H908" t="s">
        <v>1316</v>
      </c>
      <c r="I908" t="s">
        <v>128</v>
      </c>
      <c r="J908" t="s">
        <v>713</v>
      </c>
      <c r="K908" t="s">
        <v>1112</v>
      </c>
      <c r="L908" t="s">
        <v>802</v>
      </c>
      <c r="M908" t="s">
        <v>1692</v>
      </c>
      <c r="N908" t="s">
        <v>5263</v>
      </c>
      <c r="O908" t="s">
        <v>6866</v>
      </c>
      <c r="P908" t="s">
        <v>19</v>
      </c>
      <c r="Q908" t="s">
        <v>1608</v>
      </c>
      <c r="R908" t="s">
        <v>36</v>
      </c>
      <c r="S908" t="s">
        <v>1695</v>
      </c>
      <c r="T908" t="s">
        <v>6867</v>
      </c>
      <c r="U908" t="s">
        <v>2663</v>
      </c>
    </row>
    <row r="909" spans="1:21" x14ac:dyDescent="0.25">
      <c r="A909" t="s">
        <v>4157</v>
      </c>
      <c r="B909" t="s">
        <v>4158</v>
      </c>
      <c r="D909" t="s">
        <v>228</v>
      </c>
      <c r="E909" t="s">
        <v>125</v>
      </c>
      <c r="F909" t="s">
        <v>242</v>
      </c>
      <c r="G909" t="s">
        <v>1579</v>
      </c>
      <c r="H909" t="s">
        <v>126</v>
      </c>
      <c r="I909" t="s">
        <v>128</v>
      </c>
      <c r="J909" t="s">
        <v>6868</v>
      </c>
      <c r="K909" t="s">
        <v>808</v>
      </c>
      <c r="M909" t="s">
        <v>1694</v>
      </c>
      <c r="N909" t="s">
        <v>5263</v>
      </c>
      <c r="P909" t="s">
        <v>19</v>
      </c>
      <c r="Q909" t="s">
        <v>126</v>
      </c>
      <c r="R909" t="s">
        <v>29</v>
      </c>
      <c r="S909" t="s">
        <v>1695</v>
      </c>
      <c r="T909" t="s">
        <v>1345</v>
      </c>
      <c r="U909" t="s">
        <v>4159</v>
      </c>
    </row>
    <row r="910" spans="1:21" x14ac:dyDescent="0.25">
      <c r="A910" t="s">
        <v>4160</v>
      </c>
      <c r="B910" t="s">
        <v>4161</v>
      </c>
      <c r="D910" t="s">
        <v>287</v>
      </c>
      <c r="E910" t="s">
        <v>125</v>
      </c>
      <c r="F910" t="s">
        <v>242</v>
      </c>
      <c r="G910" t="s">
        <v>1579</v>
      </c>
      <c r="H910" t="s">
        <v>126</v>
      </c>
      <c r="I910" t="s">
        <v>20</v>
      </c>
      <c r="J910" t="s">
        <v>5200</v>
      </c>
      <c r="K910" t="s">
        <v>806</v>
      </c>
      <c r="M910" t="s">
        <v>1692</v>
      </c>
      <c r="N910" t="s">
        <v>5263</v>
      </c>
      <c r="P910" t="s">
        <v>19</v>
      </c>
      <c r="Q910" t="s">
        <v>126</v>
      </c>
      <c r="R910" t="s">
        <v>34</v>
      </c>
      <c r="S910" t="s">
        <v>1695</v>
      </c>
      <c r="T910" t="s">
        <v>1345</v>
      </c>
      <c r="U910" t="s">
        <v>4162</v>
      </c>
    </row>
    <row r="911" spans="1:21" x14ac:dyDescent="0.25">
      <c r="A911" t="s">
        <v>4267</v>
      </c>
      <c r="B911" t="s">
        <v>4268</v>
      </c>
      <c r="C911" t="s">
        <v>4184</v>
      </c>
      <c r="D911" t="s">
        <v>1212</v>
      </c>
      <c r="E911" t="s">
        <v>125</v>
      </c>
      <c r="F911" t="s">
        <v>243</v>
      </c>
      <c r="G911" t="s">
        <v>1579</v>
      </c>
      <c r="H911" t="s">
        <v>126</v>
      </c>
      <c r="I911" t="s">
        <v>28</v>
      </c>
      <c r="J911" t="s">
        <v>4542</v>
      </c>
      <c r="K911" t="s">
        <v>808</v>
      </c>
      <c r="M911" t="s">
        <v>1694</v>
      </c>
      <c r="N911" t="s">
        <v>6869</v>
      </c>
      <c r="P911" t="s">
        <v>19</v>
      </c>
      <c r="Q911" t="s">
        <v>1061</v>
      </c>
      <c r="R911" t="s">
        <v>68</v>
      </c>
      <c r="S911" t="s">
        <v>1695</v>
      </c>
      <c r="T911" t="s">
        <v>1345</v>
      </c>
      <c r="U911" t="s">
        <v>4269</v>
      </c>
    </row>
    <row r="912" spans="1:21" x14ac:dyDescent="0.25">
      <c r="A912" t="s">
        <v>2086</v>
      </c>
      <c r="B912" t="s">
        <v>2086</v>
      </c>
      <c r="D912" t="s">
        <v>1118</v>
      </c>
      <c r="E912" t="s">
        <v>125</v>
      </c>
      <c r="F912" t="s">
        <v>243</v>
      </c>
      <c r="G912" t="s">
        <v>28</v>
      </c>
      <c r="H912" t="s">
        <v>126</v>
      </c>
      <c r="I912" t="s">
        <v>128</v>
      </c>
      <c r="J912" t="s">
        <v>6645</v>
      </c>
      <c r="K912" t="s">
        <v>808</v>
      </c>
      <c r="M912" t="s">
        <v>1692</v>
      </c>
      <c r="N912" t="s">
        <v>6870</v>
      </c>
      <c r="P912" t="s">
        <v>19</v>
      </c>
      <c r="Q912" t="s">
        <v>126</v>
      </c>
      <c r="R912" t="s">
        <v>24</v>
      </c>
      <c r="S912" t="s">
        <v>1695</v>
      </c>
      <c r="T912" t="s">
        <v>1377</v>
      </c>
      <c r="U912" t="s">
        <v>2087</v>
      </c>
    </row>
    <row r="913" spans="1:21" x14ac:dyDescent="0.25">
      <c r="A913" t="s">
        <v>3601</v>
      </c>
      <c r="B913" t="s">
        <v>3602</v>
      </c>
      <c r="C913" t="s">
        <v>1012</v>
      </c>
      <c r="D913" t="s">
        <v>1570</v>
      </c>
      <c r="E913" t="s">
        <v>2015</v>
      </c>
      <c r="F913" t="s">
        <v>243</v>
      </c>
      <c r="G913" t="s">
        <v>1579</v>
      </c>
      <c r="H913" t="s">
        <v>1316</v>
      </c>
      <c r="I913" t="s">
        <v>28</v>
      </c>
      <c r="J913" t="s">
        <v>747</v>
      </c>
      <c r="K913" t="s">
        <v>1372</v>
      </c>
      <c r="L913" t="s">
        <v>801</v>
      </c>
      <c r="M913" t="s">
        <v>1694</v>
      </c>
      <c r="N913" t="s">
        <v>6870</v>
      </c>
      <c r="O913" t="s">
        <v>6871</v>
      </c>
      <c r="P913" t="s">
        <v>19</v>
      </c>
      <c r="Q913" t="s">
        <v>1334</v>
      </c>
      <c r="R913" t="s">
        <v>120</v>
      </c>
      <c r="S913" t="s">
        <v>1693</v>
      </c>
      <c r="T913" t="s">
        <v>5259</v>
      </c>
      <c r="U913" t="s">
        <v>3603</v>
      </c>
    </row>
    <row r="914" spans="1:21" x14ac:dyDescent="0.25">
      <c r="A914" t="s">
        <v>2512</v>
      </c>
      <c r="B914" t="s">
        <v>2513</v>
      </c>
      <c r="D914" t="s">
        <v>1097</v>
      </c>
      <c r="E914" t="s">
        <v>125</v>
      </c>
      <c r="F914" t="s">
        <v>243</v>
      </c>
      <c r="G914" t="s">
        <v>577</v>
      </c>
      <c r="H914" t="s">
        <v>126</v>
      </c>
      <c r="I914" t="s">
        <v>1100</v>
      </c>
      <c r="J914" t="s">
        <v>710</v>
      </c>
      <c r="K914" t="s">
        <v>805</v>
      </c>
      <c r="L914" t="s">
        <v>801</v>
      </c>
      <c r="M914" t="s">
        <v>1692</v>
      </c>
      <c r="N914" t="s">
        <v>6872</v>
      </c>
      <c r="O914" t="s">
        <v>6873</v>
      </c>
      <c r="P914" t="s">
        <v>19</v>
      </c>
      <c r="Q914" t="s">
        <v>126</v>
      </c>
      <c r="R914" t="s">
        <v>18</v>
      </c>
      <c r="S914" t="s">
        <v>1695</v>
      </c>
      <c r="T914" t="s">
        <v>4714</v>
      </c>
      <c r="U914" t="s">
        <v>2514</v>
      </c>
    </row>
    <row r="915" spans="1:21" x14ac:dyDescent="0.25">
      <c r="A915" t="s">
        <v>3366</v>
      </c>
      <c r="B915" t="s">
        <v>3366</v>
      </c>
      <c r="C915" t="s">
        <v>33</v>
      </c>
      <c r="D915" t="s">
        <v>3838</v>
      </c>
      <c r="E915" t="s">
        <v>2015</v>
      </c>
      <c r="F915" t="s">
        <v>243</v>
      </c>
      <c r="G915" t="s">
        <v>1579</v>
      </c>
      <c r="H915" t="s">
        <v>1316</v>
      </c>
      <c r="I915" t="s">
        <v>20</v>
      </c>
      <c r="J915" t="s">
        <v>747</v>
      </c>
      <c r="K915" t="s">
        <v>1112</v>
      </c>
      <c r="L915" t="s">
        <v>801</v>
      </c>
      <c r="M915" t="s">
        <v>1690</v>
      </c>
      <c r="N915" t="s">
        <v>5264</v>
      </c>
      <c r="O915" t="s">
        <v>6874</v>
      </c>
      <c r="P915" t="s">
        <v>19</v>
      </c>
      <c r="Q915" t="s">
        <v>1079</v>
      </c>
      <c r="R915" t="s">
        <v>62</v>
      </c>
      <c r="S915" t="s">
        <v>1691</v>
      </c>
      <c r="T915" t="s">
        <v>5262</v>
      </c>
      <c r="U915" t="s">
        <v>3367</v>
      </c>
    </row>
    <row r="916" spans="1:21" x14ac:dyDescent="0.25">
      <c r="A916" t="s">
        <v>4729</v>
      </c>
      <c r="B916" t="s">
        <v>4730</v>
      </c>
      <c r="D916" t="s">
        <v>1116</v>
      </c>
      <c r="E916" t="s">
        <v>125</v>
      </c>
      <c r="F916" t="s">
        <v>243</v>
      </c>
      <c r="G916" t="s">
        <v>1579</v>
      </c>
      <c r="H916" t="s">
        <v>126</v>
      </c>
      <c r="I916" t="s">
        <v>17</v>
      </c>
      <c r="J916" t="s">
        <v>5115</v>
      </c>
      <c r="K916" t="s">
        <v>1064</v>
      </c>
      <c r="L916" t="s">
        <v>801</v>
      </c>
      <c r="M916" t="s">
        <v>1694</v>
      </c>
      <c r="N916" t="s">
        <v>6875</v>
      </c>
      <c r="O916" t="s">
        <v>986</v>
      </c>
      <c r="P916" t="s">
        <v>19</v>
      </c>
      <c r="Q916" t="s">
        <v>126</v>
      </c>
      <c r="R916" t="s">
        <v>18</v>
      </c>
      <c r="S916" t="s">
        <v>1695</v>
      </c>
      <c r="T916" t="s">
        <v>1381</v>
      </c>
      <c r="U916" t="s">
        <v>4731</v>
      </c>
    </row>
    <row r="917" spans="1:21" x14ac:dyDescent="0.25">
      <c r="A917" t="s">
        <v>2279</v>
      </c>
      <c r="B917" t="s">
        <v>2280</v>
      </c>
      <c r="C917" t="s">
        <v>1012</v>
      </c>
      <c r="D917" t="s">
        <v>3561</v>
      </c>
      <c r="E917" t="s">
        <v>2072</v>
      </c>
      <c r="F917" t="s">
        <v>2118</v>
      </c>
      <c r="G917" t="s">
        <v>1579</v>
      </c>
      <c r="H917" t="s">
        <v>1316</v>
      </c>
      <c r="I917" t="s">
        <v>28</v>
      </c>
      <c r="J917" t="s">
        <v>40</v>
      </c>
      <c r="K917" t="s">
        <v>804</v>
      </c>
      <c r="L917" t="s">
        <v>802</v>
      </c>
      <c r="M917" t="s">
        <v>1690</v>
      </c>
      <c r="N917" t="s">
        <v>6875</v>
      </c>
      <c r="O917" t="s">
        <v>6876</v>
      </c>
      <c r="P917" t="s">
        <v>19</v>
      </c>
      <c r="Q917" t="s">
        <v>1577</v>
      </c>
      <c r="R917" t="s">
        <v>192</v>
      </c>
      <c r="S917" t="s">
        <v>1691</v>
      </c>
      <c r="T917" t="s">
        <v>4708</v>
      </c>
      <c r="U917" t="s">
        <v>2281</v>
      </c>
    </row>
    <row r="918" spans="1:21" x14ac:dyDescent="0.25">
      <c r="A918" t="s">
        <v>2685</v>
      </c>
      <c r="B918" t="s">
        <v>2686</v>
      </c>
      <c r="C918" t="s">
        <v>1374</v>
      </c>
      <c r="D918" t="s">
        <v>789</v>
      </c>
      <c r="E918" t="s">
        <v>125</v>
      </c>
      <c r="F918" t="s">
        <v>200</v>
      </c>
      <c r="G918" t="s">
        <v>1579</v>
      </c>
      <c r="H918" t="s">
        <v>1315</v>
      </c>
      <c r="I918" t="s">
        <v>20</v>
      </c>
      <c r="J918" t="s">
        <v>229</v>
      </c>
      <c r="K918" t="s">
        <v>1321</v>
      </c>
      <c r="L918" t="s">
        <v>803</v>
      </c>
      <c r="M918" t="s">
        <v>1690</v>
      </c>
      <c r="N918" t="s">
        <v>6877</v>
      </c>
      <c r="O918" t="s">
        <v>6878</v>
      </c>
      <c r="P918" t="s">
        <v>19</v>
      </c>
      <c r="Q918" t="s">
        <v>1079</v>
      </c>
      <c r="R918" t="s">
        <v>120</v>
      </c>
      <c r="S918" t="s">
        <v>1691</v>
      </c>
      <c r="T918" t="s">
        <v>1354</v>
      </c>
      <c r="U918" t="s">
        <v>2687</v>
      </c>
    </row>
    <row r="919" spans="1:21" x14ac:dyDescent="0.25">
      <c r="A919" t="s">
        <v>3390</v>
      </c>
      <c r="B919" t="s">
        <v>3391</v>
      </c>
      <c r="C919" t="s">
        <v>1012</v>
      </c>
      <c r="D919" t="s">
        <v>1696</v>
      </c>
      <c r="E919" t="s">
        <v>125</v>
      </c>
      <c r="F919" t="s">
        <v>243</v>
      </c>
      <c r="G919" t="s">
        <v>1579</v>
      </c>
      <c r="H919" t="s">
        <v>1316</v>
      </c>
      <c r="I919" t="s">
        <v>20</v>
      </c>
      <c r="J919" t="s">
        <v>715</v>
      </c>
      <c r="K919" t="s">
        <v>1372</v>
      </c>
      <c r="L919" t="s">
        <v>807</v>
      </c>
      <c r="M919" t="s">
        <v>1694</v>
      </c>
      <c r="N919" t="s">
        <v>5265</v>
      </c>
      <c r="O919" t="s">
        <v>5049</v>
      </c>
      <c r="P919" t="s">
        <v>19</v>
      </c>
      <c r="Q919" t="s">
        <v>1061</v>
      </c>
      <c r="R919" t="s">
        <v>51</v>
      </c>
      <c r="S919" t="s">
        <v>1693</v>
      </c>
      <c r="T919" t="s">
        <v>4503</v>
      </c>
      <c r="U919" t="s">
        <v>3392</v>
      </c>
    </row>
    <row r="920" spans="1:21" x14ac:dyDescent="0.25">
      <c r="A920" t="s">
        <v>3639</v>
      </c>
      <c r="B920" t="s">
        <v>3640</v>
      </c>
      <c r="D920" t="s">
        <v>76</v>
      </c>
      <c r="E920" t="s">
        <v>125</v>
      </c>
      <c r="F920" t="s">
        <v>243</v>
      </c>
      <c r="G920" t="s">
        <v>1579</v>
      </c>
      <c r="H920" t="s">
        <v>126</v>
      </c>
      <c r="I920" t="s">
        <v>128</v>
      </c>
      <c r="J920" t="s">
        <v>5144</v>
      </c>
      <c r="K920" t="s">
        <v>808</v>
      </c>
      <c r="L920" t="s">
        <v>803</v>
      </c>
      <c r="M920" t="s">
        <v>1694</v>
      </c>
      <c r="N920" t="s">
        <v>5265</v>
      </c>
      <c r="O920" t="s">
        <v>6879</v>
      </c>
      <c r="P920" t="s">
        <v>19</v>
      </c>
      <c r="Q920" t="s">
        <v>126</v>
      </c>
      <c r="R920" t="s">
        <v>120</v>
      </c>
      <c r="S920" t="s">
        <v>1691</v>
      </c>
      <c r="T920" t="s">
        <v>1345</v>
      </c>
      <c r="U920" t="s">
        <v>3641</v>
      </c>
    </row>
    <row r="921" spans="1:21" x14ac:dyDescent="0.25">
      <c r="A921" t="s">
        <v>4153</v>
      </c>
      <c r="B921" t="s">
        <v>4154</v>
      </c>
      <c r="C921" t="s">
        <v>2507</v>
      </c>
      <c r="D921" t="s">
        <v>188</v>
      </c>
      <c r="E921" t="s">
        <v>125</v>
      </c>
      <c r="F921" t="s">
        <v>243</v>
      </c>
      <c r="G921" t="s">
        <v>1368</v>
      </c>
      <c r="H921" t="s">
        <v>1315</v>
      </c>
      <c r="I921" t="s">
        <v>28</v>
      </c>
      <c r="J921" t="s">
        <v>714</v>
      </c>
      <c r="K921" t="s">
        <v>1127</v>
      </c>
      <c r="L921" t="s">
        <v>802</v>
      </c>
      <c r="M921" t="s">
        <v>1694</v>
      </c>
      <c r="N921" t="s">
        <v>5265</v>
      </c>
      <c r="O921" t="s">
        <v>6880</v>
      </c>
      <c r="P921" t="s">
        <v>19</v>
      </c>
      <c r="Q921" t="s">
        <v>1059</v>
      </c>
      <c r="R921" t="s">
        <v>24</v>
      </c>
      <c r="S921" t="s">
        <v>1695</v>
      </c>
      <c r="T921" t="s">
        <v>6881</v>
      </c>
      <c r="U921" t="s">
        <v>4155</v>
      </c>
    </row>
    <row r="922" spans="1:21" x14ac:dyDescent="0.25">
      <c r="A922" t="s">
        <v>3598</v>
      </c>
      <c r="B922" t="s">
        <v>3599</v>
      </c>
      <c r="C922" t="s">
        <v>1012</v>
      </c>
      <c r="D922" t="s">
        <v>2098</v>
      </c>
      <c r="E922" t="s">
        <v>125</v>
      </c>
      <c r="F922" t="s">
        <v>243</v>
      </c>
      <c r="G922" t="s">
        <v>1579</v>
      </c>
      <c r="H922" t="s">
        <v>1315</v>
      </c>
      <c r="I922" t="s">
        <v>20</v>
      </c>
      <c r="J922" t="s">
        <v>715</v>
      </c>
      <c r="K922" t="s">
        <v>1112</v>
      </c>
      <c r="L922" t="s">
        <v>801</v>
      </c>
      <c r="M922" t="s">
        <v>1694</v>
      </c>
      <c r="N922" t="s">
        <v>4121</v>
      </c>
      <c r="O922" t="s">
        <v>6882</v>
      </c>
      <c r="P922" t="s">
        <v>19</v>
      </c>
      <c r="Q922" t="s">
        <v>1059</v>
      </c>
      <c r="R922" t="s">
        <v>192</v>
      </c>
      <c r="S922" t="s">
        <v>1693</v>
      </c>
      <c r="T922" t="s">
        <v>4500</v>
      </c>
      <c r="U922" t="s">
        <v>3600</v>
      </c>
    </row>
    <row r="923" spans="1:21" x14ac:dyDescent="0.25">
      <c r="A923" t="s">
        <v>2130</v>
      </c>
      <c r="B923" t="s">
        <v>2130</v>
      </c>
      <c r="D923" t="s">
        <v>1111</v>
      </c>
      <c r="E923" t="s">
        <v>125</v>
      </c>
      <c r="F923" t="s">
        <v>242</v>
      </c>
      <c r="G923" t="s">
        <v>578</v>
      </c>
      <c r="H923" t="s">
        <v>126</v>
      </c>
      <c r="I923" t="s">
        <v>1100</v>
      </c>
      <c r="J923" t="s">
        <v>6515</v>
      </c>
      <c r="K923" t="s">
        <v>808</v>
      </c>
      <c r="L923" t="s">
        <v>801</v>
      </c>
      <c r="M923" t="s">
        <v>1692</v>
      </c>
      <c r="N923" t="s">
        <v>4122</v>
      </c>
      <c r="O923" t="s">
        <v>6883</v>
      </c>
      <c r="P923" t="s">
        <v>19</v>
      </c>
      <c r="Q923" t="s">
        <v>126</v>
      </c>
      <c r="R923" t="s">
        <v>46</v>
      </c>
      <c r="S923" t="s">
        <v>1695</v>
      </c>
      <c r="T923" t="s">
        <v>4135</v>
      </c>
      <c r="U923" t="s">
        <v>2131</v>
      </c>
    </row>
    <row r="924" spans="1:21" x14ac:dyDescent="0.25">
      <c r="A924" t="s">
        <v>4393</v>
      </c>
      <c r="B924" t="s">
        <v>4394</v>
      </c>
      <c r="D924" t="s">
        <v>1098</v>
      </c>
      <c r="E924" t="s">
        <v>125</v>
      </c>
      <c r="F924" t="s">
        <v>242</v>
      </c>
      <c r="G924" t="s">
        <v>1317</v>
      </c>
      <c r="H924" t="s">
        <v>126</v>
      </c>
      <c r="I924" t="s">
        <v>20</v>
      </c>
      <c r="J924" t="s">
        <v>3540</v>
      </c>
      <c r="K924" t="s">
        <v>806</v>
      </c>
      <c r="M924" t="s">
        <v>1694</v>
      </c>
      <c r="N924" t="s">
        <v>4122</v>
      </c>
      <c r="P924" t="s">
        <v>19</v>
      </c>
      <c r="Q924" t="s">
        <v>126</v>
      </c>
      <c r="R924" t="s">
        <v>29</v>
      </c>
      <c r="S924" t="s">
        <v>1693</v>
      </c>
      <c r="T924" t="s">
        <v>1345</v>
      </c>
      <c r="U924" t="s">
        <v>4395</v>
      </c>
    </row>
    <row r="925" spans="1:21" x14ac:dyDescent="0.25">
      <c r="A925" t="s">
        <v>2575</v>
      </c>
      <c r="B925" t="s">
        <v>2575</v>
      </c>
      <c r="D925" t="s">
        <v>1119</v>
      </c>
      <c r="E925" t="s">
        <v>125</v>
      </c>
      <c r="F925" t="s">
        <v>242</v>
      </c>
      <c r="G925" t="s">
        <v>577</v>
      </c>
      <c r="H925" t="s">
        <v>126</v>
      </c>
      <c r="I925" t="s">
        <v>1100</v>
      </c>
      <c r="J925" t="s">
        <v>6515</v>
      </c>
      <c r="K925" t="s">
        <v>808</v>
      </c>
      <c r="L925" t="s">
        <v>801</v>
      </c>
      <c r="M925" t="s">
        <v>1692</v>
      </c>
      <c r="N925" t="s">
        <v>4499</v>
      </c>
      <c r="O925" t="s">
        <v>6884</v>
      </c>
      <c r="P925" t="s">
        <v>19</v>
      </c>
      <c r="Q925" t="s">
        <v>126</v>
      </c>
      <c r="R925" t="s">
        <v>37</v>
      </c>
      <c r="S925" t="s">
        <v>1695</v>
      </c>
      <c r="T925" t="s">
        <v>1381</v>
      </c>
      <c r="U925" t="s">
        <v>2576</v>
      </c>
    </row>
    <row r="926" spans="1:21" x14ac:dyDescent="0.25">
      <c r="A926" t="s">
        <v>2819</v>
      </c>
      <c r="B926" t="s">
        <v>2820</v>
      </c>
      <c r="C926" t="s">
        <v>2507</v>
      </c>
      <c r="D926" t="s">
        <v>1089</v>
      </c>
      <c r="E926" t="s">
        <v>125</v>
      </c>
      <c r="F926" t="s">
        <v>243</v>
      </c>
      <c r="G926" t="s">
        <v>577</v>
      </c>
      <c r="H926" t="s">
        <v>126</v>
      </c>
      <c r="I926" t="s">
        <v>1100</v>
      </c>
      <c r="J926" t="s">
        <v>127</v>
      </c>
      <c r="K926" t="s">
        <v>1063</v>
      </c>
      <c r="L926" t="s">
        <v>807</v>
      </c>
      <c r="M926" t="s">
        <v>1692</v>
      </c>
      <c r="N926" t="s">
        <v>4499</v>
      </c>
      <c r="O926" t="s">
        <v>6885</v>
      </c>
      <c r="P926" t="s">
        <v>19</v>
      </c>
      <c r="Q926" t="s">
        <v>126</v>
      </c>
      <c r="R926" t="s">
        <v>67</v>
      </c>
      <c r="S926" t="s">
        <v>1695</v>
      </c>
      <c r="T926" t="s">
        <v>4496</v>
      </c>
      <c r="U926" t="s">
        <v>2821</v>
      </c>
    </row>
    <row r="927" spans="1:21" x14ac:dyDescent="0.25">
      <c r="A927" t="s">
        <v>4202</v>
      </c>
      <c r="B927" t="s">
        <v>4203</v>
      </c>
      <c r="D927" t="s">
        <v>590</v>
      </c>
      <c r="E927" t="s">
        <v>125</v>
      </c>
      <c r="F927" t="s">
        <v>243</v>
      </c>
      <c r="G927" t="s">
        <v>1579</v>
      </c>
      <c r="H927" t="s">
        <v>1315</v>
      </c>
      <c r="I927" t="s">
        <v>20</v>
      </c>
      <c r="J927" t="s">
        <v>715</v>
      </c>
      <c r="K927" t="s">
        <v>806</v>
      </c>
      <c r="L927" t="s">
        <v>801</v>
      </c>
      <c r="M927" t="s">
        <v>1694</v>
      </c>
      <c r="N927" t="s">
        <v>4499</v>
      </c>
      <c r="O927" t="s">
        <v>6115</v>
      </c>
      <c r="P927" t="s">
        <v>19</v>
      </c>
      <c r="Q927" t="s">
        <v>1079</v>
      </c>
      <c r="R927" t="s">
        <v>51</v>
      </c>
      <c r="S927" t="s">
        <v>1693</v>
      </c>
      <c r="T927" t="s">
        <v>4725</v>
      </c>
      <c r="U927" t="s">
        <v>4204</v>
      </c>
    </row>
    <row r="928" spans="1:21" x14ac:dyDescent="0.25">
      <c r="A928" t="s">
        <v>3690</v>
      </c>
      <c r="B928" t="s">
        <v>3691</v>
      </c>
      <c r="C928" t="s">
        <v>1374</v>
      </c>
      <c r="D928" t="s">
        <v>1069</v>
      </c>
      <c r="E928" t="s">
        <v>125</v>
      </c>
      <c r="F928" t="s">
        <v>243</v>
      </c>
      <c r="G928" t="s">
        <v>1579</v>
      </c>
      <c r="H928" t="s">
        <v>126</v>
      </c>
      <c r="I928" t="s">
        <v>20</v>
      </c>
      <c r="J928" t="s">
        <v>714</v>
      </c>
      <c r="K928" t="s">
        <v>1064</v>
      </c>
      <c r="L928" t="s">
        <v>802</v>
      </c>
      <c r="M928" t="s">
        <v>1694</v>
      </c>
      <c r="N928" t="s">
        <v>6886</v>
      </c>
      <c r="O928" t="s">
        <v>6887</v>
      </c>
      <c r="P928" t="s">
        <v>19</v>
      </c>
      <c r="Q928" t="s">
        <v>1059</v>
      </c>
      <c r="R928" t="s">
        <v>30</v>
      </c>
      <c r="S928" t="s">
        <v>1693</v>
      </c>
      <c r="T928" t="s">
        <v>1345</v>
      </c>
      <c r="U928" t="s">
        <v>3692</v>
      </c>
    </row>
    <row r="929" spans="1:21" x14ac:dyDescent="0.25">
      <c r="A929" t="s">
        <v>4715</v>
      </c>
      <c r="B929" t="s">
        <v>4716</v>
      </c>
      <c r="C929" t="s">
        <v>1085</v>
      </c>
      <c r="D929" t="s">
        <v>1096</v>
      </c>
      <c r="E929" t="s">
        <v>125</v>
      </c>
      <c r="F929" t="s">
        <v>243</v>
      </c>
      <c r="G929" t="s">
        <v>28</v>
      </c>
      <c r="H929" t="s">
        <v>1315</v>
      </c>
      <c r="I929" t="s">
        <v>1100</v>
      </c>
      <c r="J929" t="s">
        <v>3436</v>
      </c>
      <c r="K929" t="s">
        <v>1112</v>
      </c>
      <c r="L929" t="s">
        <v>1343</v>
      </c>
      <c r="M929" t="s">
        <v>1692</v>
      </c>
      <c r="N929" t="s">
        <v>5267</v>
      </c>
      <c r="O929" t="s">
        <v>6888</v>
      </c>
      <c r="P929" t="s">
        <v>19</v>
      </c>
      <c r="Q929" t="s">
        <v>1059</v>
      </c>
      <c r="R929" t="s">
        <v>30</v>
      </c>
      <c r="S929" t="s">
        <v>1695</v>
      </c>
      <c r="T929" t="s">
        <v>4717</v>
      </c>
      <c r="U929" t="s">
        <v>4718</v>
      </c>
    </row>
    <row r="930" spans="1:21" x14ac:dyDescent="0.25">
      <c r="A930" t="s">
        <v>3607</v>
      </c>
      <c r="B930" t="s">
        <v>3608</v>
      </c>
      <c r="C930" t="s">
        <v>1012</v>
      </c>
      <c r="D930" t="s">
        <v>2098</v>
      </c>
      <c r="E930" t="s">
        <v>125</v>
      </c>
      <c r="F930" t="s">
        <v>243</v>
      </c>
      <c r="G930" t="s">
        <v>1579</v>
      </c>
      <c r="H930" t="s">
        <v>1315</v>
      </c>
      <c r="I930" t="s">
        <v>20</v>
      </c>
      <c r="J930" t="s">
        <v>747</v>
      </c>
      <c r="K930" t="s">
        <v>1112</v>
      </c>
      <c r="L930" t="s">
        <v>802</v>
      </c>
      <c r="M930" t="s">
        <v>1694</v>
      </c>
      <c r="N930" t="s">
        <v>4504</v>
      </c>
      <c r="O930" t="s">
        <v>6889</v>
      </c>
      <c r="P930" t="s">
        <v>19</v>
      </c>
      <c r="Q930" t="s">
        <v>1608</v>
      </c>
      <c r="R930" t="s">
        <v>63</v>
      </c>
      <c r="S930" t="s">
        <v>1693</v>
      </c>
      <c r="T930" t="s">
        <v>3609</v>
      </c>
      <c r="U930" t="s">
        <v>3610</v>
      </c>
    </row>
    <row r="931" spans="1:21" x14ac:dyDescent="0.25">
      <c r="A931" t="s">
        <v>397</v>
      </c>
      <c r="B931" t="s">
        <v>398</v>
      </c>
      <c r="D931" t="s">
        <v>1097</v>
      </c>
      <c r="E931" t="s">
        <v>125</v>
      </c>
      <c r="F931" t="s">
        <v>2118</v>
      </c>
      <c r="G931" t="s">
        <v>578</v>
      </c>
      <c r="H931" t="s">
        <v>126</v>
      </c>
      <c r="I931" t="s">
        <v>1100</v>
      </c>
      <c r="J931" t="s">
        <v>127</v>
      </c>
      <c r="K931" t="s">
        <v>1319</v>
      </c>
      <c r="L931" t="s">
        <v>801</v>
      </c>
      <c r="M931" t="s">
        <v>1692</v>
      </c>
      <c r="N931" t="s">
        <v>4719</v>
      </c>
      <c r="O931" t="s">
        <v>6890</v>
      </c>
      <c r="Q931" t="s">
        <v>126</v>
      </c>
      <c r="R931" t="s">
        <v>29</v>
      </c>
      <c r="S931" t="s">
        <v>1695</v>
      </c>
      <c r="T931" t="s">
        <v>6891</v>
      </c>
      <c r="U931" t="s">
        <v>399</v>
      </c>
    </row>
    <row r="932" spans="1:21" x14ac:dyDescent="0.25">
      <c r="A932" t="s">
        <v>1792</v>
      </c>
      <c r="B932" t="s">
        <v>1793</v>
      </c>
      <c r="D932" t="s">
        <v>1110</v>
      </c>
      <c r="E932" t="s">
        <v>125</v>
      </c>
      <c r="F932" t="s">
        <v>243</v>
      </c>
      <c r="G932" t="s">
        <v>577</v>
      </c>
      <c r="H932" t="s">
        <v>126</v>
      </c>
      <c r="I932" t="s">
        <v>1100</v>
      </c>
      <c r="J932" t="s">
        <v>3342</v>
      </c>
      <c r="K932" t="s">
        <v>808</v>
      </c>
      <c r="L932" t="s">
        <v>807</v>
      </c>
      <c r="M932" t="s">
        <v>1692</v>
      </c>
      <c r="N932" t="s">
        <v>4719</v>
      </c>
      <c r="O932" t="s">
        <v>1016</v>
      </c>
      <c r="P932" t="s">
        <v>19</v>
      </c>
      <c r="Q932" t="s">
        <v>126</v>
      </c>
      <c r="R932" t="s">
        <v>18</v>
      </c>
      <c r="S932" t="s">
        <v>1695</v>
      </c>
      <c r="T932" t="s">
        <v>5277</v>
      </c>
      <c r="U932" t="s">
        <v>1794</v>
      </c>
    </row>
    <row r="933" spans="1:21" x14ac:dyDescent="0.25">
      <c r="A933" t="s">
        <v>244</v>
      </c>
      <c r="B933" t="s">
        <v>245</v>
      </c>
      <c r="C933" t="s">
        <v>96</v>
      </c>
      <c r="D933" t="s">
        <v>2697</v>
      </c>
      <c r="E933" t="s">
        <v>2072</v>
      </c>
      <c r="F933" t="s">
        <v>2389</v>
      </c>
      <c r="G933" t="s">
        <v>1579</v>
      </c>
      <c r="H933" t="s">
        <v>1363</v>
      </c>
      <c r="I933" t="s">
        <v>1100</v>
      </c>
      <c r="J933" t="s">
        <v>715</v>
      </c>
      <c r="K933" t="s">
        <v>1991</v>
      </c>
      <c r="L933" t="s">
        <v>2119</v>
      </c>
      <c r="M933" t="s">
        <v>1690</v>
      </c>
      <c r="N933" t="s">
        <v>3857</v>
      </c>
      <c r="O933" t="s">
        <v>6892</v>
      </c>
      <c r="P933" t="s">
        <v>19</v>
      </c>
      <c r="Q933" t="s">
        <v>1364</v>
      </c>
      <c r="R933" t="s">
        <v>30</v>
      </c>
      <c r="S933" t="s">
        <v>1691</v>
      </c>
      <c r="T933" t="s">
        <v>4114</v>
      </c>
      <c r="U933" t="s">
        <v>246</v>
      </c>
    </row>
    <row r="934" spans="1:21" x14ac:dyDescent="0.25">
      <c r="A934" t="s">
        <v>3890</v>
      </c>
      <c r="B934" t="s">
        <v>3890</v>
      </c>
      <c r="C934" t="s">
        <v>3286</v>
      </c>
      <c r="D934" t="s">
        <v>387</v>
      </c>
      <c r="E934" t="s">
        <v>125</v>
      </c>
      <c r="F934" t="s">
        <v>243</v>
      </c>
      <c r="G934" t="s">
        <v>28</v>
      </c>
      <c r="H934" t="s">
        <v>1315</v>
      </c>
      <c r="I934" t="s">
        <v>28</v>
      </c>
      <c r="J934" t="s">
        <v>714</v>
      </c>
      <c r="K934" t="s">
        <v>1064</v>
      </c>
      <c r="L934" t="s">
        <v>802</v>
      </c>
      <c r="M934" t="s">
        <v>1692</v>
      </c>
      <c r="N934" t="s">
        <v>3857</v>
      </c>
      <c r="O934" t="s">
        <v>6893</v>
      </c>
      <c r="P934" t="s">
        <v>19</v>
      </c>
      <c r="Q934" t="s">
        <v>1061</v>
      </c>
      <c r="R934" t="s">
        <v>18</v>
      </c>
      <c r="S934" t="s">
        <v>1693</v>
      </c>
      <c r="T934" t="s">
        <v>4722</v>
      </c>
      <c r="U934" t="s">
        <v>3891</v>
      </c>
    </row>
    <row r="935" spans="1:21" x14ac:dyDescent="0.25">
      <c r="A935" t="s">
        <v>5268</v>
      </c>
      <c r="B935" t="s">
        <v>5269</v>
      </c>
      <c r="C935" t="s">
        <v>5270</v>
      </c>
      <c r="D935" t="s">
        <v>1089</v>
      </c>
      <c r="E935" t="s">
        <v>125</v>
      </c>
      <c r="F935" t="s">
        <v>242</v>
      </c>
      <c r="G935" t="s">
        <v>577</v>
      </c>
      <c r="H935" t="s">
        <v>126</v>
      </c>
      <c r="I935" t="s">
        <v>1100</v>
      </c>
      <c r="J935" t="s">
        <v>3206</v>
      </c>
      <c r="K935" t="s">
        <v>808</v>
      </c>
      <c r="M935" t="s">
        <v>1692</v>
      </c>
      <c r="N935" t="s">
        <v>6894</v>
      </c>
      <c r="P935" t="s">
        <v>19</v>
      </c>
      <c r="Q935" t="s">
        <v>126</v>
      </c>
      <c r="R935" t="s">
        <v>60</v>
      </c>
      <c r="S935" t="s">
        <v>1695</v>
      </c>
      <c r="T935" t="s">
        <v>2278</v>
      </c>
      <c r="U935" t="s">
        <v>5271</v>
      </c>
    </row>
    <row r="936" spans="1:21" x14ac:dyDescent="0.25">
      <c r="A936" t="s">
        <v>5273</v>
      </c>
      <c r="B936" t="s">
        <v>5274</v>
      </c>
      <c r="D936" t="s">
        <v>2388</v>
      </c>
      <c r="E936" t="s">
        <v>125</v>
      </c>
      <c r="F936" t="s">
        <v>243</v>
      </c>
      <c r="G936" t="s">
        <v>1368</v>
      </c>
      <c r="H936" t="s">
        <v>126</v>
      </c>
      <c r="I936" t="s">
        <v>20</v>
      </c>
      <c r="J936" t="s">
        <v>753</v>
      </c>
      <c r="K936" t="s">
        <v>808</v>
      </c>
      <c r="M936" t="s">
        <v>1692</v>
      </c>
      <c r="N936" t="s">
        <v>5272</v>
      </c>
      <c r="P936" t="s">
        <v>19</v>
      </c>
      <c r="Q936" t="s">
        <v>126</v>
      </c>
      <c r="R936" t="s">
        <v>120</v>
      </c>
      <c r="S936" t="s">
        <v>1691</v>
      </c>
      <c r="T936" t="s">
        <v>1381</v>
      </c>
      <c r="U936" t="s">
        <v>5276</v>
      </c>
    </row>
    <row r="937" spans="1:21" x14ac:dyDescent="0.25">
      <c r="A937" t="s">
        <v>3700</v>
      </c>
      <c r="B937" t="s">
        <v>3701</v>
      </c>
      <c r="D937" t="s">
        <v>1099</v>
      </c>
      <c r="E937" t="s">
        <v>125</v>
      </c>
      <c r="F937" t="s">
        <v>243</v>
      </c>
      <c r="G937" t="s">
        <v>1317</v>
      </c>
      <c r="H937" t="s">
        <v>1315</v>
      </c>
      <c r="I937" t="s">
        <v>1100</v>
      </c>
      <c r="J937" t="s">
        <v>712</v>
      </c>
      <c r="K937" t="s">
        <v>1329</v>
      </c>
      <c r="L937" t="s">
        <v>807</v>
      </c>
      <c r="M937" t="s">
        <v>1690</v>
      </c>
      <c r="N937" t="s">
        <v>5272</v>
      </c>
      <c r="O937" t="s">
        <v>6895</v>
      </c>
      <c r="P937" t="s">
        <v>1104</v>
      </c>
      <c r="Q937" t="s">
        <v>1059</v>
      </c>
      <c r="R937" t="s">
        <v>34</v>
      </c>
      <c r="S937" t="s">
        <v>1691</v>
      </c>
      <c r="T937" t="s">
        <v>4113</v>
      </c>
      <c r="U937" t="s">
        <v>3702</v>
      </c>
    </row>
    <row r="938" spans="1:21" x14ac:dyDescent="0.25">
      <c r="A938" t="s">
        <v>3332</v>
      </c>
      <c r="B938" t="s">
        <v>3333</v>
      </c>
      <c r="C938" t="s">
        <v>1374</v>
      </c>
      <c r="D938" t="s">
        <v>1346</v>
      </c>
      <c r="E938" t="s">
        <v>125</v>
      </c>
      <c r="F938" t="s">
        <v>243</v>
      </c>
      <c r="G938" t="s">
        <v>1368</v>
      </c>
      <c r="H938" t="s">
        <v>1316</v>
      </c>
      <c r="I938" t="s">
        <v>20</v>
      </c>
      <c r="J938" t="s">
        <v>715</v>
      </c>
      <c r="K938" t="s">
        <v>1387</v>
      </c>
      <c r="L938" t="s">
        <v>801</v>
      </c>
      <c r="M938" t="s">
        <v>1690</v>
      </c>
      <c r="N938" t="s">
        <v>6896</v>
      </c>
      <c r="O938" t="s">
        <v>3144</v>
      </c>
      <c r="P938" t="s">
        <v>19</v>
      </c>
      <c r="Q938" t="s">
        <v>1059</v>
      </c>
      <c r="R938" t="s">
        <v>29</v>
      </c>
      <c r="S938" t="s">
        <v>1691</v>
      </c>
      <c r="T938" t="s">
        <v>3862</v>
      </c>
      <c r="U938" t="s">
        <v>3334</v>
      </c>
    </row>
    <row r="939" spans="1:21" x14ac:dyDescent="0.25">
      <c r="A939" t="s">
        <v>3282</v>
      </c>
      <c r="B939" t="s">
        <v>3282</v>
      </c>
      <c r="C939" t="s">
        <v>1062</v>
      </c>
      <c r="D939" t="s">
        <v>1696</v>
      </c>
      <c r="E939" t="s">
        <v>125</v>
      </c>
      <c r="F939" t="s">
        <v>243</v>
      </c>
      <c r="G939" t="s">
        <v>1579</v>
      </c>
      <c r="H939" t="s">
        <v>1316</v>
      </c>
      <c r="I939" t="s">
        <v>128</v>
      </c>
      <c r="J939" t="s">
        <v>747</v>
      </c>
      <c r="K939" t="s">
        <v>1321</v>
      </c>
      <c r="L939" t="s">
        <v>800</v>
      </c>
      <c r="M939" t="s">
        <v>1694</v>
      </c>
      <c r="N939" t="s">
        <v>6897</v>
      </c>
      <c r="O939" t="s">
        <v>6898</v>
      </c>
      <c r="P939" t="s">
        <v>19</v>
      </c>
      <c r="Q939" t="s">
        <v>1061</v>
      </c>
      <c r="R939" t="s">
        <v>18</v>
      </c>
      <c r="S939" t="s">
        <v>1693</v>
      </c>
      <c r="T939" t="s">
        <v>3856</v>
      </c>
      <c r="U939" t="s">
        <v>3283</v>
      </c>
    </row>
    <row r="940" spans="1:21" x14ac:dyDescent="0.25">
      <c r="A940" t="s">
        <v>3642</v>
      </c>
      <c r="B940" t="s">
        <v>3643</v>
      </c>
      <c r="D940" t="s">
        <v>1117</v>
      </c>
      <c r="E940" t="s">
        <v>125</v>
      </c>
      <c r="F940" t="s">
        <v>242</v>
      </c>
      <c r="G940" t="s">
        <v>1579</v>
      </c>
      <c r="H940" t="s">
        <v>126</v>
      </c>
      <c r="I940" t="s">
        <v>128</v>
      </c>
      <c r="J940" t="s">
        <v>40</v>
      </c>
      <c r="K940" t="s">
        <v>1063</v>
      </c>
      <c r="M940" t="s">
        <v>1690</v>
      </c>
      <c r="N940" t="s">
        <v>6897</v>
      </c>
      <c r="P940" t="s">
        <v>19</v>
      </c>
      <c r="Q940" t="s">
        <v>126</v>
      </c>
      <c r="R940" t="s">
        <v>71</v>
      </c>
      <c r="S940" t="s">
        <v>1695</v>
      </c>
      <c r="T940" t="s">
        <v>1345</v>
      </c>
      <c r="U940" t="s">
        <v>3644</v>
      </c>
    </row>
    <row r="941" spans="1:21" x14ac:dyDescent="0.25">
      <c r="A941" t="s">
        <v>3715</v>
      </c>
      <c r="B941" t="s">
        <v>3716</v>
      </c>
      <c r="D941" t="s">
        <v>1098</v>
      </c>
      <c r="E941" t="s">
        <v>125</v>
      </c>
      <c r="F941" t="s">
        <v>242</v>
      </c>
      <c r="G941" t="s">
        <v>1579</v>
      </c>
      <c r="H941" t="s">
        <v>126</v>
      </c>
      <c r="I941" t="s">
        <v>128</v>
      </c>
      <c r="J941" t="s">
        <v>127</v>
      </c>
      <c r="K941" t="s">
        <v>808</v>
      </c>
      <c r="M941" t="s">
        <v>1692</v>
      </c>
      <c r="N941" t="s">
        <v>5275</v>
      </c>
      <c r="P941" t="s">
        <v>19</v>
      </c>
      <c r="Q941" t="s">
        <v>126</v>
      </c>
      <c r="R941" t="s">
        <v>120</v>
      </c>
      <c r="S941" t="s">
        <v>1695</v>
      </c>
      <c r="T941" t="s">
        <v>6899</v>
      </c>
      <c r="U941" t="s">
        <v>3717</v>
      </c>
    </row>
    <row r="942" spans="1:21" x14ac:dyDescent="0.25">
      <c r="A942" t="s">
        <v>6900</v>
      </c>
      <c r="B942" t="s">
        <v>6901</v>
      </c>
      <c r="D942" t="s">
        <v>188</v>
      </c>
      <c r="E942" t="s">
        <v>125</v>
      </c>
      <c r="F942" t="s">
        <v>200</v>
      </c>
      <c r="G942" t="s">
        <v>1579</v>
      </c>
      <c r="H942" t="s">
        <v>1315</v>
      </c>
      <c r="I942" t="s">
        <v>1100</v>
      </c>
      <c r="J942" t="s">
        <v>40</v>
      </c>
      <c r="K942" t="s">
        <v>804</v>
      </c>
      <c r="L942" t="s">
        <v>801</v>
      </c>
      <c r="M942" t="s">
        <v>1692</v>
      </c>
      <c r="N942" t="s">
        <v>4501</v>
      </c>
      <c r="O942" t="s">
        <v>6902</v>
      </c>
      <c r="Q942" t="s">
        <v>1079</v>
      </c>
      <c r="R942" t="s">
        <v>37</v>
      </c>
      <c r="S942" t="s">
        <v>1691</v>
      </c>
      <c r="T942" t="s">
        <v>6903</v>
      </c>
      <c r="U942" t="s">
        <v>6904</v>
      </c>
    </row>
    <row r="943" spans="1:21" x14ac:dyDescent="0.25">
      <c r="A943" t="s">
        <v>3309</v>
      </c>
      <c r="B943" t="s">
        <v>3310</v>
      </c>
      <c r="D943" t="s">
        <v>283</v>
      </c>
      <c r="E943" t="s">
        <v>125</v>
      </c>
      <c r="F943" t="s">
        <v>242</v>
      </c>
      <c r="G943" t="s">
        <v>1317</v>
      </c>
      <c r="H943" t="s">
        <v>126</v>
      </c>
      <c r="I943" t="s">
        <v>28</v>
      </c>
      <c r="J943" t="s">
        <v>710</v>
      </c>
      <c r="K943" t="s">
        <v>1362</v>
      </c>
      <c r="M943" t="s">
        <v>1692</v>
      </c>
      <c r="N943" t="s">
        <v>4501</v>
      </c>
      <c r="O943" t="s">
        <v>5278</v>
      </c>
      <c r="P943" t="s">
        <v>19</v>
      </c>
      <c r="Q943" t="s">
        <v>1061</v>
      </c>
      <c r="R943" t="s">
        <v>18</v>
      </c>
      <c r="S943" t="s">
        <v>1695</v>
      </c>
      <c r="T943" t="s">
        <v>5279</v>
      </c>
      <c r="U943" t="s">
        <v>3311</v>
      </c>
    </row>
    <row r="944" spans="1:21" x14ac:dyDescent="0.25">
      <c r="A944" t="s">
        <v>2822</v>
      </c>
      <c r="B944" t="s">
        <v>2823</v>
      </c>
      <c r="D944" t="s">
        <v>1089</v>
      </c>
      <c r="E944" t="s">
        <v>125</v>
      </c>
      <c r="F944" t="s">
        <v>242</v>
      </c>
      <c r="G944" t="s">
        <v>578</v>
      </c>
      <c r="H944" t="s">
        <v>126</v>
      </c>
      <c r="I944" t="s">
        <v>1100</v>
      </c>
      <c r="J944" t="s">
        <v>127</v>
      </c>
      <c r="K944" t="s">
        <v>1127</v>
      </c>
      <c r="L944" t="s">
        <v>801</v>
      </c>
      <c r="M944" t="s">
        <v>1692</v>
      </c>
      <c r="N944" t="s">
        <v>4720</v>
      </c>
      <c r="O944" t="s">
        <v>6905</v>
      </c>
      <c r="P944" t="s">
        <v>19</v>
      </c>
      <c r="Q944" t="s">
        <v>126</v>
      </c>
      <c r="R944" t="s">
        <v>67</v>
      </c>
      <c r="S944" t="s">
        <v>1695</v>
      </c>
      <c r="T944" t="s">
        <v>6906</v>
      </c>
      <c r="U944" t="s">
        <v>2824</v>
      </c>
    </row>
    <row r="945" spans="1:21" x14ac:dyDescent="0.25">
      <c r="A945" t="s">
        <v>4147</v>
      </c>
      <c r="B945" t="s">
        <v>4148</v>
      </c>
      <c r="D945" t="s">
        <v>76</v>
      </c>
      <c r="E945" t="s">
        <v>125</v>
      </c>
      <c r="F945" t="s">
        <v>242</v>
      </c>
      <c r="G945" t="s">
        <v>1579</v>
      </c>
      <c r="H945" t="s">
        <v>126</v>
      </c>
      <c r="I945" t="s">
        <v>128</v>
      </c>
      <c r="J945" t="s">
        <v>754</v>
      </c>
      <c r="K945" t="s">
        <v>1064</v>
      </c>
      <c r="M945" t="s">
        <v>1694</v>
      </c>
      <c r="N945" t="s">
        <v>4720</v>
      </c>
      <c r="P945" t="s">
        <v>19</v>
      </c>
      <c r="Q945" t="s">
        <v>126</v>
      </c>
      <c r="R945" t="s">
        <v>51</v>
      </c>
      <c r="S945" t="s">
        <v>1695</v>
      </c>
      <c r="T945" t="s">
        <v>1345</v>
      </c>
      <c r="U945" t="s">
        <v>4149</v>
      </c>
    </row>
    <row r="946" spans="1:21" x14ac:dyDescent="0.25">
      <c r="A946" t="s">
        <v>4413</v>
      </c>
      <c r="B946" t="s">
        <v>4414</v>
      </c>
      <c r="C946" t="s">
        <v>1106</v>
      </c>
      <c r="D946" t="s">
        <v>276</v>
      </c>
      <c r="E946" t="s">
        <v>125</v>
      </c>
      <c r="F946" t="s">
        <v>243</v>
      </c>
      <c r="G946" t="s">
        <v>1317</v>
      </c>
      <c r="H946" t="s">
        <v>1315</v>
      </c>
      <c r="I946" t="s">
        <v>17</v>
      </c>
      <c r="J946" t="s">
        <v>40</v>
      </c>
      <c r="K946" t="s">
        <v>1063</v>
      </c>
      <c r="L946" t="s">
        <v>802</v>
      </c>
      <c r="M946" t="s">
        <v>1694</v>
      </c>
      <c r="N946" t="s">
        <v>4720</v>
      </c>
      <c r="O946" t="s">
        <v>6907</v>
      </c>
      <c r="P946" t="s">
        <v>19</v>
      </c>
      <c r="Q946" t="s">
        <v>1059</v>
      </c>
      <c r="R946" t="s">
        <v>60</v>
      </c>
      <c r="S946" t="s">
        <v>1693</v>
      </c>
      <c r="T946" t="s">
        <v>4723</v>
      </c>
      <c r="U946" t="s">
        <v>4415</v>
      </c>
    </row>
    <row r="947" spans="1:21" x14ac:dyDescent="0.25">
      <c r="A947" t="s">
        <v>3150</v>
      </c>
      <c r="B947" t="s">
        <v>3151</v>
      </c>
      <c r="C947" t="s">
        <v>2507</v>
      </c>
      <c r="D947" t="s">
        <v>76</v>
      </c>
      <c r="E947" t="s">
        <v>125</v>
      </c>
      <c r="F947" t="s">
        <v>243</v>
      </c>
      <c r="G947" t="s">
        <v>1579</v>
      </c>
      <c r="H947" t="s">
        <v>1315</v>
      </c>
      <c r="I947" t="s">
        <v>20</v>
      </c>
      <c r="J947" t="s">
        <v>712</v>
      </c>
      <c r="K947" t="s">
        <v>1319</v>
      </c>
      <c r="L947" t="s">
        <v>801</v>
      </c>
      <c r="M947" t="s">
        <v>1694</v>
      </c>
      <c r="N947" t="s">
        <v>6908</v>
      </c>
      <c r="P947" t="s">
        <v>19</v>
      </c>
      <c r="Q947" t="s">
        <v>126</v>
      </c>
      <c r="R947" t="s">
        <v>24</v>
      </c>
      <c r="S947" t="s">
        <v>1695</v>
      </c>
      <c r="T947" t="s">
        <v>1345</v>
      </c>
      <c r="U947" t="s">
        <v>3152</v>
      </c>
    </row>
    <row r="948" spans="1:21" x14ac:dyDescent="0.25">
      <c r="A948" t="s">
        <v>3153</v>
      </c>
      <c r="B948" t="s">
        <v>3154</v>
      </c>
      <c r="D948" t="s">
        <v>230</v>
      </c>
      <c r="E948" t="s">
        <v>125</v>
      </c>
      <c r="F948" t="s">
        <v>200</v>
      </c>
      <c r="G948" t="s">
        <v>1579</v>
      </c>
      <c r="H948" t="s">
        <v>126</v>
      </c>
      <c r="I948" t="s">
        <v>17</v>
      </c>
      <c r="J948" t="s">
        <v>716</v>
      </c>
      <c r="K948" t="s">
        <v>1064</v>
      </c>
      <c r="L948" t="s">
        <v>801</v>
      </c>
      <c r="M948" t="s">
        <v>1690</v>
      </c>
      <c r="N948" t="s">
        <v>6908</v>
      </c>
      <c r="P948" t="s">
        <v>19</v>
      </c>
      <c r="Q948" t="s">
        <v>1061</v>
      </c>
      <c r="R948" t="s">
        <v>51</v>
      </c>
      <c r="S948" t="s">
        <v>1691</v>
      </c>
      <c r="T948" t="s">
        <v>1345</v>
      </c>
      <c r="U948" t="s">
        <v>3155</v>
      </c>
    </row>
    <row r="949" spans="1:21" x14ac:dyDescent="0.25">
      <c r="A949" t="s">
        <v>2649</v>
      </c>
      <c r="B949" t="s">
        <v>2650</v>
      </c>
      <c r="D949" t="s">
        <v>1119</v>
      </c>
      <c r="E949" t="s">
        <v>125</v>
      </c>
      <c r="F949" t="s">
        <v>243</v>
      </c>
      <c r="G949" t="s">
        <v>28</v>
      </c>
      <c r="H949" t="s">
        <v>126</v>
      </c>
      <c r="I949" t="s">
        <v>1100</v>
      </c>
      <c r="J949" t="s">
        <v>40</v>
      </c>
      <c r="K949" t="s">
        <v>1064</v>
      </c>
      <c r="M949" t="s">
        <v>1692</v>
      </c>
      <c r="N949" t="s">
        <v>4506</v>
      </c>
      <c r="O949" t="s">
        <v>4431</v>
      </c>
      <c r="P949" t="s">
        <v>25</v>
      </c>
      <c r="Q949" t="s">
        <v>126</v>
      </c>
      <c r="R949" t="s">
        <v>36</v>
      </c>
      <c r="S949" t="s">
        <v>1695</v>
      </c>
      <c r="T949" t="s">
        <v>3519</v>
      </c>
      <c r="U949" t="s">
        <v>2651</v>
      </c>
    </row>
    <row r="950" spans="1:21" x14ac:dyDescent="0.25">
      <c r="A950" t="s">
        <v>5280</v>
      </c>
      <c r="B950" t="s">
        <v>5281</v>
      </c>
      <c r="D950" t="s">
        <v>76</v>
      </c>
      <c r="E950" t="s">
        <v>125</v>
      </c>
      <c r="F950" t="s">
        <v>242</v>
      </c>
      <c r="G950" t="s">
        <v>1579</v>
      </c>
      <c r="H950" t="s">
        <v>126</v>
      </c>
      <c r="I950" t="s">
        <v>1100</v>
      </c>
      <c r="J950" t="s">
        <v>409</v>
      </c>
      <c r="K950" t="s">
        <v>808</v>
      </c>
      <c r="M950" t="s">
        <v>1694</v>
      </c>
      <c r="N950" t="s">
        <v>6909</v>
      </c>
      <c r="P950" t="s">
        <v>19</v>
      </c>
      <c r="Q950" t="s">
        <v>126</v>
      </c>
      <c r="R950" t="s">
        <v>71</v>
      </c>
      <c r="S950" t="s">
        <v>1695</v>
      </c>
      <c r="T950" t="s">
        <v>1345</v>
      </c>
      <c r="U950" t="s">
        <v>5282</v>
      </c>
    </row>
    <row r="951" spans="1:21" x14ac:dyDescent="0.25">
      <c r="A951" t="s">
        <v>2448</v>
      </c>
      <c r="B951" t="s">
        <v>2448</v>
      </c>
      <c r="D951" t="s">
        <v>1089</v>
      </c>
      <c r="E951" t="s">
        <v>125</v>
      </c>
      <c r="F951" t="s">
        <v>242</v>
      </c>
      <c r="G951" t="s">
        <v>28</v>
      </c>
      <c r="H951" t="s">
        <v>126</v>
      </c>
      <c r="I951" t="s">
        <v>1100</v>
      </c>
      <c r="J951" t="s">
        <v>6515</v>
      </c>
      <c r="K951" t="s">
        <v>808</v>
      </c>
      <c r="L951" t="s">
        <v>801</v>
      </c>
      <c r="M951" t="s">
        <v>1692</v>
      </c>
      <c r="N951" t="s">
        <v>6909</v>
      </c>
      <c r="O951" t="s">
        <v>6910</v>
      </c>
      <c r="P951" t="s">
        <v>19</v>
      </c>
      <c r="Q951" t="s">
        <v>126</v>
      </c>
      <c r="R951" t="s">
        <v>46</v>
      </c>
      <c r="S951" t="s">
        <v>1695</v>
      </c>
      <c r="T951" t="s">
        <v>1345</v>
      </c>
      <c r="U951" t="s">
        <v>2447</v>
      </c>
    </row>
    <row r="952" spans="1:21" x14ac:dyDescent="0.25">
      <c r="A952" t="s">
        <v>580</v>
      </c>
      <c r="B952" t="s">
        <v>581</v>
      </c>
      <c r="D952" t="s">
        <v>2102</v>
      </c>
      <c r="E952" t="s">
        <v>125</v>
      </c>
      <c r="F952" t="s">
        <v>200</v>
      </c>
      <c r="G952" t="s">
        <v>28</v>
      </c>
      <c r="H952" t="s">
        <v>126</v>
      </c>
      <c r="I952" t="s">
        <v>1100</v>
      </c>
      <c r="J952" t="s">
        <v>748</v>
      </c>
      <c r="K952" t="s">
        <v>808</v>
      </c>
      <c r="M952" t="s">
        <v>1692</v>
      </c>
      <c r="N952" t="s">
        <v>5283</v>
      </c>
      <c r="O952" t="s">
        <v>2805</v>
      </c>
      <c r="P952" t="s">
        <v>19</v>
      </c>
      <c r="Q952" t="s">
        <v>126</v>
      </c>
      <c r="R952" t="s">
        <v>71</v>
      </c>
      <c r="S952" t="s">
        <v>1695</v>
      </c>
      <c r="T952" t="s">
        <v>3287</v>
      </c>
      <c r="U952" t="s">
        <v>582</v>
      </c>
    </row>
    <row r="953" spans="1:21" x14ac:dyDescent="0.25">
      <c r="A953" t="s">
        <v>3677</v>
      </c>
      <c r="B953" t="s">
        <v>3678</v>
      </c>
      <c r="D953" t="s">
        <v>1095</v>
      </c>
      <c r="E953" t="s">
        <v>125</v>
      </c>
      <c r="F953" t="s">
        <v>243</v>
      </c>
      <c r="G953" t="s">
        <v>1579</v>
      </c>
      <c r="H953" t="s">
        <v>1315</v>
      </c>
      <c r="I953" t="s">
        <v>28</v>
      </c>
      <c r="J953" t="s">
        <v>755</v>
      </c>
      <c r="K953" t="s">
        <v>1064</v>
      </c>
      <c r="L953" t="s">
        <v>801</v>
      </c>
      <c r="M953" t="s">
        <v>1694</v>
      </c>
      <c r="N953" t="s">
        <v>4502</v>
      </c>
      <c r="O953" t="s">
        <v>6911</v>
      </c>
      <c r="P953" t="s">
        <v>19</v>
      </c>
      <c r="Q953" t="s">
        <v>1061</v>
      </c>
      <c r="R953" t="s">
        <v>67</v>
      </c>
      <c r="S953" t="s">
        <v>1693</v>
      </c>
      <c r="T953" t="s">
        <v>1345</v>
      </c>
      <c r="U953" t="s">
        <v>3679</v>
      </c>
    </row>
    <row r="954" spans="1:21" x14ac:dyDescent="0.25">
      <c r="A954" t="s">
        <v>4018</v>
      </c>
      <c r="B954" t="s">
        <v>4019</v>
      </c>
      <c r="D954" t="s">
        <v>76</v>
      </c>
      <c r="E954" t="s">
        <v>125</v>
      </c>
      <c r="F954" t="s">
        <v>242</v>
      </c>
      <c r="G954" t="s">
        <v>1579</v>
      </c>
      <c r="H954" t="s">
        <v>126</v>
      </c>
      <c r="I954" t="s">
        <v>128</v>
      </c>
      <c r="J954" t="s">
        <v>3909</v>
      </c>
      <c r="K954" t="s">
        <v>808</v>
      </c>
      <c r="M954" t="s">
        <v>1692</v>
      </c>
      <c r="N954" t="s">
        <v>6912</v>
      </c>
      <c r="P954" t="s">
        <v>19</v>
      </c>
      <c r="Q954" t="s">
        <v>126</v>
      </c>
      <c r="R954" t="s">
        <v>49</v>
      </c>
      <c r="S954" t="s">
        <v>1695</v>
      </c>
      <c r="T954" t="s">
        <v>1345</v>
      </c>
      <c r="U954" t="s">
        <v>4020</v>
      </c>
    </row>
    <row r="955" spans="1:21" x14ac:dyDescent="0.25">
      <c r="A955" t="s">
        <v>3635</v>
      </c>
      <c r="B955" t="s">
        <v>3636</v>
      </c>
      <c r="D955" t="s">
        <v>257</v>
      </c>
      <c r="E955" t="s">
        <v>125</v>
      </c>
      <c r="F955" t="s">
        <v>243</v>
      </c>
      <c r="G955" t="s">
        <v>1579</v>
      </c>
      <c r="H955" t="s">
        <v>126</v>
      </c>
      <c r="I955" t="s">
        <v>17</v>
      </c>
      <c r="J955" t="s">
        <v>5347</v>
      </c>
      <c r="K955" t="s">
        <v>808</v>
      </c>
      <c r="L955" t="s">
        <v>803</v>
      </c>
      <c r="M955" t="s">
        <v>1692</v>
      </c>
      <c r="N955" t="s">
        <v>4724</v>
      </c>
      <c r="O955" t="s">
        <v>1008</v>
      </c>
      <c r="P955" t="s">
        <v>19</v>
      </c>
      <c r="Q955" t="s">
        <v>126</v>
      </c>
      <c r="R955" t="s">
        <v>34</v>
      </c>
      <c r="S955" t="s">
        <v>1693</v>
      </c>
      <c r="T955" t="s">
        <v>1373</v>
      </c>
      <c r="U955" t="s">
        <v>3637</v>
      </c>
    </row>
    <row r="956" spans="1:21" x14ac:dyDescent="0.25">
      <c r="A956" t="s">
        <v>4361</v>
      </c>
      <c r="B956" t="s">
        <v>4362</v>
      </c>
      <c r="D956" t="s">
        <v>257</v>
      </c>
      <c r="E956" t="s">
        <v>125</v>
      </c>
      <c r="F956" t="s">
        <v>243</v>
      </c>
      <c r="G956" t="s">
        <v>1579</v>
      </c>
      <c r="H956" t="s">
        <v>126</v>
      </c>
      <c r="I956" t="s">
        <v>28</v>
      </c>
      <c r="J956" t="s">
        <v>5069</v>
      </c>
      <c r="K956" t="s">
        <v>806</v>
      </c>
      <c r="L956" t="s">
        <v>801</v>
      </c>
      <c r="M956" t="s">
        <v>1694</v>
      </c>
      <c r="N956" t="s">
        <v>4124</v>
      </c>
      <c r="O956" t="s">
        <v>5324</v>
      </c>
      <c r="P956" t="s">
        <v>19</v>
      </c>
      <c r="Q956" t="s">
        <v>1061</v>
      </c>
      <c r="R956" t="s">
        <v>51</v>
      </c>
      <c r="S956" t="s">
        <v>1695</v>
      </c>
      <c r="T956" t="s">
        <v>1345</v>
      </c>
      <c r="U956" t="s">
        <v>4363</v>
      </c>
    </row>
    <row r="957" spans="1:21" x14ac:dyDescent="0.25">
      <c r="A957" t="s">
        <v>3684</v>
      </c>
      <c r="B957" t="s">
        <v>3685</v>
      </c>
      <c r="C957" t="s">
        <v>3090</v>
      </c>
      <c r="D957" t="s">
        <v>1105</v>
      </c>
      <c r="E957" t="s">
        <v>125</v>
      </c>
      <c r="F957" t="s">
        <v>242</v>
      </c>
      <c r="G957" t="s">
        <v>577</v>
      </c>
      <c r="H957" t="s">
        <v>126</v>
      </c>
      <c r="I957" t="s">
        <v>1100</v>
      </c>
      <c r="J957" t="s">
        <v>3822</v>
      </c>
      <c r="K957" t="s">
        <v>806</v>
      </c>
      <c r="L957" t="s">
        <v>803</v>
      </c>
      <c r="M957" t="s">
        <v>1692</v>
      </c>
      <c r="N957" t="s">
        <v>4124</v>
      </c>
      <c r="O957" t="s">
        <v>6913</v>
      </c>
      <c r="P957" t="s">
        <v>19</v>
      </c>
      <c r="Q957" t="s">
        <v>1061</v>
      </c>
      <c r="R957" t="s">
        <v>41</v>
      </c>
      <c r="S957" t="s">
        <v>1695</v>
      </c>
      <c r="T957" t="s">
        <v>5288</v>
      </c>
      <c r="U957" t="s">
        <v>3686</v>
      </c>
    </row>
    <row r="958" spans="1:21" x14ac:dyDescent="0.25">
      <c r="A958" t="s">
        <v>4193</v>
      </c>
      <c r="B958" t="s">
        <v>4194</v>
      </c>
      <c r="D958" t="s">
        <v>257</v>
      </c>
      <c r="E958" t="s">
        <v>125</v>
      </c>
      <c r="F958" t="s">
        <v>243</v>
      </c>
      <c r="G958" t="s">
        <v>2642</v>
      </c>
      <c r="H958" t="s">
        <v>1315</v>
      </c>
      <c r="I958" t="s">
        <v>17</v>
      </c>
      <c r="J958" t="s">
        <v>711</v>
      </c>
      <c r="K958" t="s">
        <v>1063</v>
      </c>
      <c r="L958" t="s">
        <v>801</v>
      </c>
      <c r="M958" t="s">
        <v>1694</v>
      </c>
      <c r="N958" t="s">
        <v>4124</v>
      </c>
      <c r="O958" t="s">
        <v>5183</v>
      </c>
      <c r="P958" t="s">
        <v>19</v>
      </c>
      <c r="Q958" t="s">
        <v>126</v>
      </c>
      <c r="R958" t="s">
        <v>34</v>
      </c>
      <c r="S958" t="s">
        <v>1693</v>
      </c>
      <c r="T958" t="s">
        <v>1345</v>
      </c>
      <c r="U958" t="s">
        <v>4195</v>
      </c>
    </row>
    <row r="959" spans="1:21" x14ac:dyDescent="0.25">
      <c r="A959" t="s">
        <v>3326</v>
      </c>
      <c r="B959" t="s">
        <v>3327</v>
      </c>
      <c r="C959" t="s">
        <v>1012</v>
      </c>
      <c r="D959" t="s">
        <v>1992</v>
      </c>
      <c r="E959" t="s">
        <v>125</v>
      </c>
      <c r="F959" t="s">
        <v>243</v>
      </c>
      <c r="G959" t="s">
        <v>1579</v>
      </c>
      <c r="H959" t="s">
        <v>1316</v>
      </c>
      <c r="I959" t="s">
        <v>28</v>
      </c>
      <c r="J959" t="s">
        <v>715</v>
      </c>
      <c r="K959" t="s">
        <v>1112</v>
      </c>
      <c r="L959" t="s">
        <v>807</v>
      </c>
      <c r="M959" t="s">
        <v>1694</v>
      </c>
      <c r="N959" t="s">
        <v>6914</v>
      </c>
      <c r="O959" t="s">
        <v>6915</v>
      </c>
      <c r="P959" t="s">
        <v>19</v>
      </c>
      <c r="Q959" t="s">
        <v>1364</v>
      </c>
      <c r="R959" t="s">
        <v>36</v>
      </c>
      <c r="S959" t="s">
        <v>1693</v>
      </c>
      <c r="T959" t="s">
        <v>6916</v>
      </c>
      <c r="U959" t="s">
        <v>3328</v>
      </c>
    </row>
    <row r="960" spans="1:21" x14ac:dyDescent="0.25">
      <c r="A960" t="s">
        <v>3799</v>
      </c>
      <c r="B960" t="s">
        <v>3800</v>
      </c>
      <c r="D960" t="s">
        <v>76</v>
      </c>
      <c r="E960" t="s">
        <v>125</v>
      </c>
      <c r="F960" t="s">
        <v>242</v>
      </c>
      <c r="G960" t="s">
        <v>1579</v>
      </c>
      <c r="H960" t="s">
        <v>126</v>
      </c>
      <c r="I960" t="s">
        <v>128</v>
      </c>
      <c r="J960" t="s">
        <v>6917</v>
      </c>
      <c r="K960" t="s">
        <v>808</v>
      </c>
      <c r="M960" t="s">
        <v>1694</v>
      </c>
      <c r="N960" t="s">
        <v>6914</v>
      </c>
      <c r="P960" t="s">
        <v>19</v>
      </c>
      <c r="Q960" t="s">
        <v>126</v>
      </c>
      <c r="R960" t="s">
        <v>60</v>
      </c>
      <c r="S960" t="s">
        <v>1695</v>
      </c>
      <c r="T960" t="s">
        <v>1345</v>
      </c>
      <c r="U960" t="s">
        <v>3801</v>
      </c>
    </row>
    <row r="961" spans="1:21" x14ac:dyDescent="0.25">
      <c r="A961" t="s">
        <v>3869</v>
      </c>
      <c r="B961" t="s">
        <v>3870</v>
      </c>
      <c r="D961" t="s">
        <v>76</v>
      </c>
      <c r="E961" t="s">
        <v>125</v>
      </c>
      <c r="F961" t="s">
        <v>242</v>
      </c>
      <c r="G961" t="s">
        <v>1579</v>
      </c>
      <c r="H961" t="s">
        <v>126</v>
      </c>
      <c r="I961" t="s">
        <v>128</v>
      </c>
      <c r="J961" t="s">
        <v>6428</v>
      </c>
      <c r="K961" t="s">
        <v>806</v>
      </c>
      <c r="L961" t="s">
        <v>803</v>
      </c>
      <c r="M961" t="s">
        <v>1692</v>
      </c>
      <c r="N961" t="s">
        <v>6914</v>
      </c>
      <c r="O961" t="s">
        <v>1008</v>
      </c>
      <c r="P961" t="s">
        <v>19</v>
      </c>
      <c r="Q961" t="s">
        <v>126</v>
      </c>
      <c r="R961" t="s">
        <v>24</v>
      </c>
      <c r="S961" t="s">
        <v>1695</v>
      </c>
      <c r="T961" t="s">
        <v>1345</v>
      </c>
      <c r="U961" t="s">
        <v>3871</v>
      </c>
    </row>
    <row r="962" spans="1:21" x14ac:dyDescent="0.25">
      <c r="A962" t="s">
        <v>3977</v>
      </c>
      <c r="B962" t="s">
        <v>3978</v>
      </c>
      <c r="D962" t="s">
        <v>1578</v>
      </c>
      <c r="E962" t="s">
        <v>125</v>
      </c>
      <c r="F962" t="s">
        <v>243</v>
      </c>
      <c r="G962" t="s">
        <v>1368</v>
      </c>
      <c r="H962" t="s">
        <v>1315</v>
      </c>
      <c r="I962" t="s">
        <v>17</v>
      </c>
      <c r="J962" t="s">
        <v>750</v>
      </c>
      <c r="K962" t="s">
        <v>1319</v>
      </c>
      <c r="L962" t="s">
        <v>807</v>
      </c>
      <c r="M962" t="s">
        <v>1694</v>
      </c>
      <c r="N962" t="s">
        <v>6914</v>
      </c>
      <c r="O962" t="s">
        <v>6918</v>
      </c>
      <c r="P962" t="s">
        <v>19</v>
      </c>
      <c r="Q962" t="s">
        <v>1079</v>
      </c>
      <c r="R962" t="s">
        <v>36</v>
      </c>
      <c r="S962" t="s">
        <v>1693</v>
      </c>
      <c r="T962" t="s">
        <v>5289</v>
      </c>
      <c r="U962" t="s">
        <v>3979</v>
      </c>
    </row>
    <row r="963" spans="1:21" x14ac:dyDescent="0.25">
      <c r="A963" t="s">
        <v>2404</v>
      </c>
      <c r="B963" t="s">
        <v>2405</v>
      </c>
      <c r="D963" t="s">
        <v>1118</v>
      </c>
      <c r="E963" t="s">
        <v>125</v>
      </c>
      <c r="F963" t="s">
        <v>243</v>
      </c>
      <c r="G963" t="s">
        <v>577</v>
      </c>
      <c r="H963" t="s">
        <v>126</v>
      </c>
      <c r="I963" t="s">
        <v>1100</v>
      </c>
      <c r="J963" t="s">
        <v>5314</v>
      </c>
      <c r="K963" t="s">
        <v>808</v>
      </c>
      <c r="M963" t="s">
        <v>1692</v>
      </c>
      <c r="N963" t="s">
        <v>3581</v>
      </c>
      <c r="P963" t="s">
        <v>19</v>
      </c>
      <c r="Q963" t="s">
        <v>126</v>
      </c>
      <c r="R963" t="s">
        <v>41</v>
      </c>
      <c r="S963" t="s">
        <v>1695</v>
      </c>
      <c r="T963" t="s">
        <v>2278</v>
      </c>
      <c r="U963" t="s">
        <v>2406</v>
      </c>
    </row>
    <row r="964" spans="1:21" x14ac:dyDescent="0.25">
      <c r="A964" t="s">
        <v>2111</v>
      </c>
      <c r="B964" t="s">
        <v>2111</v>
      </c>
      <c r="D964" t="s">
        <v>1089</v>
      </c>
      <c r="E964" t="s">
        <v>125</v>
      </c>
      <c r="F964" t="s">
        <v>242</v>
      </c>
      <c r="G964" t="s">
        <v>28</v>
      </c>
      <c r="H964" t="s">
        <v>126</v>
      </c>
      <c r="I964" t="s">
        <v>1100</v>
      </c>
      <c r="J964" t="s">
        <v>6645</v>
      </c>
      <c r="K964" t="s">
        <v>808</v>
      </c>
      <c r="L964" t="s">
        <v>801</v>
      </c>
      <c r="M964" t="s">
        <v>1692</v>
      </c>
      <c r="N964" t="s">
        <v>3582</v>
      </c>
      <c r="O964" t="s">
        <v>6919</v>
      </c>
      <c r="P964" t="s">
        <v>19</v>
      </c>
      <c r="Q964" t="s">
        <v>126</v>
      </c>
      <c r="R964" t="s">
        <v>46</v>
      </c>
      <c r="S964" t="s">
        <v>1695</v>
      </c>
      <c r="T964" t="s">
        <v>3577</v>
      </c>
      <c r="U964" t="s">
        <v>2112</v>
      </c>
    </row>
    <row r="965" spans="1:21" x14ac:dyDescent="0.25">
      <c r="A965" t="s">
        <v>4021</v>
      </c>
      <c r="B965" t="s">
        <v>4022</v>
      </c>
      <c r="D965" t="s">
        <v>1116</v>
      </c>
      <c r="E965" t="s">
        <v>125</v>
      </c>
      <c r="F965" t="s">
        <v>242</v>
      </c>
      <c r="G965" t="s">
        <v>1579</v>
      </c>
      <c r="H965" t="s">
        <v>126</v>
      </c>
      <c r="I965" t="s">
        <v>128</v>
      </c>
      <c r="J965" t="s">
        <v>4509</v>
      </c>
      <c r="K965" t="s">
        <v>808</v>
      </c>
      <c r="M965" t="s">
        <v>1692</v>
      </c>
      <c r="N965" t="s">
        <v>6920</v>
      </c>
      <c r="P965" t="s">
        <v>19</v>
      </c>
      <c r="Q965" t="s">
        <v>126</v>
      </c>
      <c r="R965" t="s">
        <v>68</v>
      </c>
      <c r="S965" t="s">
        <v>1695</v>
      </c>
      <c r="T965" t="s">
        <v>1377</v>
      </c>
      <c r="U965" t="s">
        <v>4023</v>
      </c>
    </row>
    <row r="966" spans="1:21" x14ac:dyDescent="0.25">
      <c r="A966" t="s">
        <v>3387</v>
      </c>
      <c r="B966" t="s">
        <v>3388</v>
      </c>
      <c r="D966" t="s">
        <v>1110</v>
      </c>
      <c r="E966" t="s">
        <v>125</v>
      </c>
      <c r="F966" t="s">
        <v>243</v>
      </c>
      <c r="G966" t="s">
        <v>28</v>
      </c>
      <c r="H966" t="s">
        <v>1315</v>
      </c>
      <c r="I966" t="s">
        <v>28</v>
      </c>
      <c r="J966" t="s">
        <v>3815</v>
      </c>
      <c r="K966" t="s">
        <v>1063</v>
      </c>
      <c r="L966" t="s">
        <v>802</v>
      </c>
      <c r="M966" t="s">
        <v>1692</v>
      </c>
      <c r="N966" t="s">
        <v>4726</v>
      </c>
      <c r="O966" t="s">
        <v>5443</v>
      </c>
      <c r="Q966" t="s">
        <v>126</v>
      </c>
      <c r="R966" t="s">
        <v>34</v>
      </c>
      <c r="S966" t="s">
        <v>1693</v>
      </c>
      <c r="T966" t="s">
        <v>4872</v>
      </c>
      <c r="U966" t="s">
        <v>3389</v>
      </c>
    </row>
    <row r="967" spans="1:21" x14ac:dyDescent="0.25">
      <c r="A967" t="s">
        <v>3430</v>
      </c>
      <c r="B967" t="s">
        <v>3431</v>
      </c>
      <c r="C967" t="s">
        <v>1012</v>
      </c>
      <c r="D967" t="s">
        <v>1346</v>
      </c>
      <c r="E967" t="s">
        <v>125</v>
      </c>
      <c r="F967" t="s">
        <v>243</v>
      </c>
      <c r="G967" t="s">
        <v>1579</v>
      </c>
      <c r="H967" t="s">
        <v>1315</v>
      </c>
      <c r="I967" t="s">
        <v>20</v>
      </c>
      <c r="J967" t="s">
        <v>715</v>
      </c>
      <c r="K967" t="s">
        <v>1372</v>
      </c>
      <c r="L967" t="s">
        <v>801</v>
      </c>
      <c r="M967" t="s">
        <v>1690</v>
      </c>
      <c r="N967" t="s">
        <v>3363</v>
      </c>
      <c r="O967" t="s">
        <v>6921</v>
      </c>
      <c r="P967" t="s">
        <v>25</v>
      </c>
      <c r="Q967" t="s">
        <v>1334</v>
      </c>
      <c r="R967" t="s">
        <v>41</v>
      </c>
      <c r="S967" t="s">
        <v>1691</v>
      </c>
      <c r="T967" t="s">
        <v>6922</v>
      </c>
      <c r="U967" t="s">
        <v>3432</v>
      </c>
    </row>
    <row r="968" spans="1:21" x14ac:dyDescent="0.25">
      <c r="A968" t="s">
        <v>3974</v>
      </c>
      <c r="B968" t="s">
        <v>3975</v>
      </c>
      <c r="D968" t="s">
        <v>76</v>
      </c>
      <c r="E968" t="s">
        <v>125</v>
      </c>
      <c r="F968" t="s">
        <v>242</v>
      </c>
      <c r="G968" t="s">
        <v>1579</v>
      </c>
      <c r="H968" t="s">
        <v>126</v>
      </c>
      <c r="I968" t="s">
        <v>20</v>
      </c>
      <c r="J968" t="s">
        <v>3919</v>
      </c>
      <c r="K968" t="s">
        <v>808</v>
      </c>
      <c r="M968" t="s">
        <v>1694</v>
      </c>
      <c r="N968" t="s">
        <v>3363</v>
      </c>
      <c r="P968" t="s">
        <v>19</v>
      </c>
      <c r="Q968" t="s">
        <v>126</v>
      </c>
      <c r="R968" t="s">
        <v>71</v>
      </c>
      <c r="S968" t="s">
        <v>1695</v>
      </c>
      <c r="T968" t="s">
        <v>1345</v>
      </c>
      <c r="U968" t="s">
        <v>3976</v>
      </c>
    </row>
    <row r="969" spans="1:21" x14ac:dyDescent="0.25">
      <c r="A969" t="s">
        <v>5291</v>
      </c>
      <c r="B969" t="s">
        <v>5292</v>
      </c>
      <c r="C969" t="s">
        <v>2507</v>
      </c>
      <c r="D969" t="s">
        <v>199</v>
      </c>
      <c r="E969" t="s">
        <v>125</v>
      </c>
      <c r="F969" t="s">
        <v>243</v>
      </c>
      <c r="G969" t="s">
        <v>28</v>
      </c>
      <c r="H969" t="s">
        <v>126</v>
      </c>
      <c r="I969" t="s">
        <v>17</v>
      </c>
      <c r="J969" t="s">
        <v>714</v>
      </c>
      <c r="K969" t="s">
        <v>806</v>
      </c>
      <c r="L969" t="s">
        <v>801</v>
      </c>
      <c r="M969" t="s">
        <v>1694</v>
      </c>
      <c r="N969" t="s">
        <v>3363</v>
      </c>
      <c r="O969" t="s">
        <v>6923</v>
      </c>
      <c r="P969" t="s">
        <v>19</v>
      </c>
      <c r="Q969" t="s">
        <v>1061</v>
      </c>
      <c r="R969" t="s">
        <v>18</v>
      </c>
      <c r="S969" t="s">
        <v>1695</v>
      </c>
      <c r="T969" t="s">
        <v>5293</v>
      </c>
      <c r="U969" t="s">
        <v>5294</v>
      </c>
    </row>
    <row r="970" spans="1:21" x14ac:dyDescent="0.25">
      <c r="A970" t="s">
        <v>3459</v>
      </c>
      <c r="B970" t="s">
        <v>3460</v>
      </c>
      <c r="C970" t="s">
        <v>1106</v>
      </c>
      <c r="D970" t="s">
        <v>3838</v>
      </c>
      <c r="E970" t="s">
        <v>125</v>
      </c>
      <c r="F970" t="s">
        <v>200</v>
      </c>
      <c r="G970" t="s">
        <v>1579</v>
      </c>
      <c r="H970" t="s">
        <v>126</v>
      </c>
      <c r="I970" t="s">
        <v>1100</v>
      </c>
      <c r="J970" t="s">
        <v>712</v>
      </c>
      <c r="K970" t="s">
        <v>1064</v>
      </c>
      <c r="L970" t="s">
        <v>801</v>
      </c>
      <c r="M970" t="s">
        <v>1694</v>
      </c>
      <c r="N970" t="s">
        <v>5290</v>
      </c>
      <c r="O970" t="s">
        <v>6924</v>
      </c>
      <c r="P970" t="s">
        <v>19</v>
      </c>
      <c r="Q970" t="s">
        <v>1059</v>
      </c>
      <c r="R970" t="s">
        <v>37</v>
      </c>
      <c r="S970" t="s">
        <v>1691</v>
      </c>
      <c r="T970" t="s">
        <v>1345</v>
      </c>
      <c r="U970" t="s">
        <v>3461</v>
      </c>
    </row>
    <row r="971" spans="1:21" x14ac:dyDescent="0.25">
      <c r="A971" t="s">
        <v>3796</v>
      </c>
      <c r="B971" t="s">
        <v>3797</v>
      </c>
      <c r="D971" t="s">
        <v>257</v>
      </c>
      <c r="E971" t="s">
        <v>125</v>
      </c>
      <c r="F971" t="s">
        <v>243</v>
      </c>
      <c r="G971" t="s">
        <v>1579</v>
      </c>
      <c r="H971" t="s">
        <v>126</v>
      </c>
      <c r="I971" t="s">
        <v>17</v>
      </c>
      <c r="J971" t="s">
        <v>6925</v>
      </c>
      <c r="K971" t="s">
        <v>808</v>
      </c>
      <c r="M971" t="s">
        <v>1692</v>
      </c>
      <c r="N971" t="s">
        <v>6926</v>
      </c>
      <c r="P971" t="s">
        <v>19</v>
      </c>
      <c r="Q971" t="s">
        <v>126</v>
      </c>
      <c r="R971" t="s">
        <v>68</v>
      </c>
      <c r="S971" t="s">
        <v>1695</v>
      </c>
      <c r="T971" t="s">
        <v>1345</v>
      </c>
      <c r="U971" t="s">
        <v>3798</v>
      </c>
    </row>
    <row r="972" spans="1:21" x14ac:dyDescent="0.25">
      <c r="A972" t="s">
        <v>3731</v>
      </c>
      <c r="B972" t="s">
        <v>3732</v>
      </c>
      <c r="D972" t="s">
        <v>257</v>
      </c>
      <c r="E972" t="s">
        <v>125</v>
      </c>
      <c r="F972" t="s">
        <v>243</v>
      </c>
      <c r="G972" t="s">
        <v>1579</v>
      </c>
      <c r="H972" t="s">
        <v>126</v>
      </c>
      <c r="I972" t="s">
        <v>17</v>
      </c>
      <c r="J972" t="s">
        <v>3820</v>
      </c>
      <c r="K972" t="s">
        <v>808</v>
      </c>
      <c r="M972" t="s">
        <v>1690</v>
      </c>
      <c r="N972" t="s">
        <v>6927</v>
      </c>
      <c r="P972" t="s">
        <v>19</v>
      </c>
      <c r="Q972" t="s">
        <v>126</v>
      </c>
      <c r="R972" t="s">
        <v>120</v>
      </c>
      <c r="S972" t="s">
        <v>1695</v>
      </c>
      <c r="T972" t="s">
        <v>1345</v>
      </c>
      <c r="U972" t="s">
        <v>3733</v>
      </c>
    </row>
    <row r="973" spans="1:21" x14ac:dyDescent="0.25">
      <c r="A973" t="s">
        <v>2452</v>
      </c>
      <c r="B973" t="s">
        <v>2452</v>
      </c>
      <c r="D973" t="s">
        <v>228</v>
      </c>
      <c r="E973" t="s">
        <v>125</v>
      </c>
      <c r="F973" t="s">
        <v>242</v>
      </c>
      <c r="G973" t="s">
        <v>577</v>
      </c>
      <c r="H973" t="s">
        <v>126</v>
      </c>
      <c r="I973" t="s">
        <v>1100</v>
      </c>
      <c r="J973" t="s">
        <v>6515</v>
      </c>
      <c r="K973" t="s">
        <v>808</v>
      </c>
      <c r="L973" t="s">
        <v>801</v>
      </c>
      <c r="M973" t="s">
        <v>1692</v>
      </c>
      <c r="N973" t="s">
        <v>4728</v>
      </c>
      <c r="O973" t="s">
        <v>6928</v>
      </c>
      <c r="P973" t="s">
        <v>19</v>
      </c>
      <c r="Q973" t="s">
        <v>126</v>
      </c>
      <c r="R973" t="s">
        <v>46</v>
      </c>
      <c r="S973" t="s">
        <v>1695</v>
      </c>
      <c r="T973" t="s">
        <v>1345</v>
      </c>
      <c r="U973" t="s">
        <v>2451</v>
      </c>
    </row>
    <row r="974" spans="1:21" x14ac:dyDescent="0.25">
      <c r="A974" t="s">
        <v>3660</v>
      </c>
      <c r="B974" t="s">
        <v>3661</v>
      </c>
      <c r="D974" t="s">
        <v>210</v>
      </c>
      <c r="E974" t="s">
        <v>125</v>
      </c>
      <c r="F974" t="s">
        <v>243</v>
      </c>
      <c r="G974" t="s">
        <v>1579</v>
      </c>
      <c r="H974" t="s">
        <v>126</v>
      </c>
      <c r="I974" t="s">
        <v>128</v>
      </c>
      <c r="J974" t="s">
        <v>40</v>
      </c>
      <c r="K974" t="s">
        <v>1064</v>
      </c>
      <c r="M974" t="s">
        <v>1690</v>
      </c>
      <c r="N974" t="s">
        <v>4728</v>
      </c>
      <c r="P974" t="s">
        <v>19</v>
      </c>
      <c r="Q974" t="s">
        <v>126</v>
      </c>
      <c r="R974" t="s">
        <v>29</v>
      </c>
      <c r="S974" t="s">
        <v>1695</v>
      </c>
      <c r="T974" t="s">
        <v>1345</v>
      </c>
      <c r="U974" t="s">
        <v>3662</v>
      </c>
    </row>
    <row r="975" spans="1:21" x14ac:dyDescent="0.25">
      <c r="A975" t="s">
        <v>2272</v>
      </c>
      <c r="B975" t="s">
        <v>2273</v>
      </c>
      <c r="C975" t="s">
        <v>2507</v>
      </c>
      <c r="D975" t="s">
        <v>1697</v>
      </c>
      <c r="E975" t="s">
        <v>125</v>
      </c>
      <c r="F975" t="s">
        <v>242</v>
      </c>
      <c r="G975" t="s">
        <v>577</v>
      </c>
      <c r="H975" t="s">
        <v>1315</v>
      </c>
      <c r="I975" t="s">
        <v>1100</v>
      </c>
      <c r="J975" t="s">
        <v>127</v>
      </c>
      <c r="K975" t="s">
        <v>1372</v>
      </c>
      <c r="L975" t="s">
        <v>803</v>
      </c>
      <c r="M975" t="s">
        <v>1692</v>
      </c>
      <c r="N975" t="s">
        <v>4365</v>
      </c>
      <c r="O975" t="s">
        <v>6929</v>
      </c>
      <c r="P975" t="s">
        <v>19</v>
      </c>
      <c r="Q975" t="s">
        <v>1061</v>
      </c>
      <c r="R975" t="s">
        <v>67</v>
      </c>
      <c r="S975" t="s">
        <v>1695</v>
      </c>
      <c r="T975" t="s">
        <v>4721</v>
      </c>
      <c r="U975" t="s">
        <v>2274</v>
      </c>
    </row>
    <row r="976" spans="1:21" x14ac:dyDescent="0.25">
      <c r="A976" t="s">
        <v>3674</v>
      </c>
      <c r="B976" t="s">
        <v>3675</v>
      </c>
      <c r="D976" t="s">
        <v>1575</v>
      </c>
      <c r="E976" t="s">
        <v>125</v>
      </c>
      <c r="F976" t="s">
        <v>242</v>
      </c>
      <c r="G976" t="s">
        <v>1579</v>
      </c>
      <c r="H976" t="s">
        <v>126</v>
      </c>
      <c r="I976" t="s">
        <v>17</v>
      </c>
      <c r="J976" t="s">
        <v>40</v>
      </c>
      <c r="K976" t="s">
        <v>1063</v>
      </c>
      <c r="M976" t="s">
        <v>1690</v>
      </c>
      <c r="N976" t="s">
        <v>4365</v>
      </c>
      <c r="O976" t="s">
        <v>4080</v>
      </c>
      <c r="P976" t="s">
        <v>19</v>
      </c>
      <c r="Q976" t="s">
        <v>126</v>
      </c>
      <c r="R976" t="s">
        <v>62</v>
      </c>
      <c r="S976" t="s">
        <v>1691</v>
      </c>
      <c r="T976" t="s">
        <v>6930</v>
      </c>
      <c r="U976" t="s">
        <v>3676</v>
      </c>
    </row>
    <row r="977" spans="1:21" x14ac:dyDescent="0.25">
      <c r="A977" t="s">
        <v>4396</v>
      </c>
      <c r="B977" t="s">
        <v>4397</v>
      </c>
      <c r="D977" t="s">
        <v>188</v>
      </c>
      <c r="E977" t="s">
        <v>125</v>
      </c>
      <c r="F977" t="s">
        <v>242</v>
      </c>
      <c r="G977" t="s">
        <v>1368</v>
      </c>
      <c r="H977" t="s">
        <v>126</v>
      </c>
      <c r="I977" t="s">
        <v>128</v>
      </c>
      <c r="J977" t="s">
        <v>6931</v>
      </c>
      <c r="K977" t="s">
        <v>808</v>
      </c>
      <c r="L977" t="s">
        <v>801</v>
      </c>
      <c r="M977" t="s">
        <v>1694</v>
      </c>
      <c r="N977" t="s">
        <v>4365</v>
      </c>
      <c r="O977" t="s">
        <v>6932</v>
      </c>
      <c r="P977" t="s">
        <v>19</v>
      </c>
      <c r="Q977" t="s">
        <v>126</v>
      </c>
      <c r="R977" t="s">
        <v>68</v>
      </c>
      <c r="S977" t="s">
        <v>1695</v>
      </c>
      <c r="T977" t="s">
        <v>1345</v>
      </c>
      <c r="U977" t="s">
        <v>4398</v>
      </c>
    </row>
    <row r="978" spans="1:21" x14ac:dyDescent="0.25">
      <c r="A978" t="s">
        <v>4401</v>
      </c>
      <c r="B978" t="s">
        <v>4402</v>
      </c>
      <c r="D978" t="s">
        <v>1089</v>
      </c>
      <c r="E978" t="s">
        <v>125</v>
      </c>
      <c r="F978" t="s">
        <v>200</v>
      </c>
      <c r="G978" t="s">
        <v>577</v>
      </c>
      <c r="H978" t="s">
        <v>126</v>
      </c>
      <c r="I978" t="s">
        <v>1100</v>
      </c>
      <c r="J978" t="s">
        <v>749</v>
      </c>
      <c r="K978" t="s">
        <v>1064</v>
      </c>
      <c r="L978" t="s">
        <v>801</v>
      </c>
      <c r="M978" t="s">
        <v>1694</v>
      </c>
      <c r="N978" t="s">
        <v>6933</v>
      </c>
      <c r="O978" t="s">
        <v>6934</v>
      </c>
      <c r="P978" t="s">
        <v>19</v>
      </c>
      <c r="Q978" t="s">
        <v>1061</v>
      </c>
      <c r="R978" t="s">
        <v>37</v>
      </c>
      <c r="S978" t="s">
        <v>1693</v>
      </c>
      <c r="T978" t="s">
        <v>4512</v>
      </c>
      <c r="U978" t="s">
        <v>4403</v>
      </c>
    </row>
    <row r="979" spans="1:21" x14ac:dyDescent="0.25">
      <c r="A979" t="s">
        <v>4196</v>
      </c>
      <c r="B979" t="s">
        <v>4197</v>
      </c>
      <c r="D979" t="s">
        <v>76</v>
      </c>
      <c r="E979" t="s">
        <v>125</v>
      </c>
      <c r="F979" t="s">
        <v>242</v>
      </c>
      <c r="G979" t="s">
        <v>28</v>
      </c>
      <c r="H979" t="s">
        <v>126</v>
      </c>
      <c r="I979" t="s">
        <v>20</v>
      </c>
      <c r="J979" t="s">
        <v>5906</v>
      </c>
      <c r="K979" t="s">
        <v>808</v>
      </c>
      <c r="M979" t="s">
        <v>1694</v>
      </c>
      <c r="N979" t="s">
        <v>6935</v>
      </c>
      <c r="P979" t="s">
        <v>19</v>
      </c>
      <c r="Q979" t="s">
        <v>126</v>
      </c>
      <c r="R979" t="s">
        <v>34</v>
      </c>
      <c r="S979" t="s">
        <v>1691</v>
      </c>
      <c r="T979" t="s">
        <v>1345</v>
      </c>
      <c r="U979" t="s">
        <v>4198</v>
      </c>
    </row>
    <row r="980" spans="1:21" x14ac:dyDescent="0.25">
      <c r="A980" t="s">
        <v>4854</v>
      </c>
      <c r="B980" t="s">
        <v>4855</v>
      </c>
      <c r="C980" t="s">
        <v>1106</v>
      </c>
      <c r="D980" t="s">
        <v>590</v>
      </c>
      <c r="E980" t="s">
        <v>125</v>
      </c>
      <c r="F980" t="s">
        <v>243</v>
      </c>
      <c r="G980" t="s">
        <v>28</v>
      </c>
      <c r="H980" t="s">
        <v>126</v>
      </c>
      <c r="I980" t="s">
        <v>17</v>
      </c>
      <c r="J980" t="s">
        <v>40</v>
      </c>
      <c r="K980" t="s">
        <v>1064</v>
      </c>
      <c r="L980" t="s">
        <v>807</v>
      </c>
      <c r="M980" t="s">
        <v>1694</v>
      </c>
      <c r="N980" t="s">
        <v>6935</v>
      </c>
      <c r="O980" t="s">
        <v>6936</v>
      </c>
      <c r="P980" t="s">
        <v>19</v>
      </c>
      <c r="Q980" t="s">
        <v>1061</v>
      </c>
      <c r="R980" t="s">
        <v>30</v>
      </c>
      <c r="S980" t="s">
        <v>1695</v>
      </c>
      <c r="T980" t="s">
        <v>4725</v>
      </c>
      <c r="U980" t="s">
        <v>4856</v>
      </c>
    </row>
    <row r="981" spans="1:21" x14ac:dyDescent="0.25">
      <c r="A981" t="s">
        <v>5295</v>
      </c>
      <c r="B981" t="s">
        <v>5296</v>
      </c>
      <c r="D981" t="s">
        <v>590</v>
      </c>
      <c r="E981" t="s">
        <v>125</v>
      </c>
      <c r="F981" t="s">
        <v>243</v>
      </c>
      <c r="G981" t="s">
        <v>28</v>
      </c>
      <c r="H981" t="s">
        <v>126</v>
      </c>
      <c r="I981" t="s">
        <v>17</v>
      </c>
      <c r="J981" t="s">
        <v>711</v>
      </c>
      <c r="K981" t="s">
        <v>806</v>
      </c>
      <c r="L981" t="s">
        <v>801</v>
      </c>
      <c r="M981" t="s">
        <v>1694</v>
      </c>
      <c r="N981" t="s">
        <v>6935</v>
      </c>
      <c r="O981" t="s">
        <v>6937</v>
      </c>
      <c r="P981" t="s">
        <v>19</v>
      </c>
      <c r="Q981" t="s">
        <v>126</v>
      </c>
      <c r="R981" t="s">
        <v>37</v>
      </c>
      <c r="S981" t="s">
        <v>1695</v>
      </c>
      <c r="T981" t="s">
        <v>5297</v>
      </c>
      <c r="U981" t="s">
        <v>5298</v>
      </c>
    </row>
    <row r="982" spans="1:21" x14ac:dyDescent="0.25">
      <c r="A982" t="s">
        <v>6938</v>
      </c>
      <c r="B982" t="s">
        <v>6939</v>
      </c>
      <c r="D982" t="s">
        <v>76</v>
      </c>
      <c r="E982" t="s">
        <v>125</v>
      </c>
      <c r="F982" t="s">
        <v>242</v>
      </c>
      <c r="G982" t="s">
        <v>576</v>
      </c>
      <c r="H982" t="s">
        <v>126</v>
      </c>
      <c r="I982" t="s">
        <v>28</v>
      </c>
      <c r="J982" t="s">
        <v>127</v>
      </c>
      <c r="K982" t="s">
        <v>806</v>
      </c>
      <c r="M982" t="s">
        <v>1694</v>
      </c>
      <c r="N982" t="s">
        <v>6935</v>
      </c>
      <c r="P982" t="s">
        <v>19</v>
      </c>
      <c r="Q982" t="s">
        <v>126</v>
      </c>
      <c r="R982" t="s">
        <v>29</v>
      </c>
      <c r="S982" t="s">
        <v>1693</v>
      </c>
      <c r="T982" t="s">
        <v>6940</v>
      </c>
      <c r="U982" t="s">
        <v>6941</v>
      </c>
    </row>
    <row r="983" spans="1:21" x14ac:dyDescent="0.25">
      <c r="A983" t="s">
        <v>5377</v>
      </c>
      <c r="B983" t="s">
        <v>5378</v>
      </c>
      <c r="C983" t="s">
        <v>1106</v>
      </c>
      <c r="D983" t="s">
        <v>333</v>
      </c>
      <c r="E983" t="s">
        <v>125</v>
      </c>
      <c r="F983" t="s">
        <v>243</v>
      </c>
      <c r="G983" t="s">
        <v>577</v>
      </c>
      <c r="H983" t="s">
        <v>1315</v>
      </c>
      <c r="I983" t="s">
        <v>28</v>
      </c>
      <c r="J983" t="s">
        <v>40</v>
      </c>
      <c r="K983" t="s">
        <v>1064</v>
      </c>
      <c r="L983" t="s">
        <v>803</v>
      </c>
      <c r="M983" t="s">
        <v>1694</v>
      </c>
      <c r="N983" t="s">
        <v>3591</v>
      </c>
      <c r="O983" t="s">
        <v>6942</v>
      </c>
      <c r="P983" t="s">
        <v>19</v>
      </c>
      <c r="Q983" t="s">
        <v>1059</v>
      </c>
      <c r="R983" t="s">
        <v>34</v>
      </c>
      <c r="S983" t="s">
        <v>1693</v>
      </c>
      <c r="T983" t="s">
        <v>4725</v>
      </c>
      <c r="U983" t="s">
        <v>5379</v>
      </c>
    </row>
    <row r="984" spans="1:21" x14ac:dyDescent="0.25">
      <c r="A984" t="s">
        <v>4166</v>
      </c>
      <c r="B984" t="s">
        <v>4167</v>
      </c>
      <c r="D984" t="s">
        <v>76</v>
      </c>
      <c r="E984" t="s">
        <v>125</v>
      </c>
      <c r="F984" t="s">
        <v>242</v>
      </c>
      <c r="G984" t="s">
        <v>1579</v>
      </c>
      <c r="H984" t="s">
        <v>126</v>
      </c>
      <c r="I984" t="s">
        <v>128</v>
      </c>
      <c r="J984" t="s">
        <v>6943</v>
      </c>
      <c r="K984" t="s">
        <v>808</v>
      </c>
      <c r="M984" t="s">
        <v>1692</v>
      </c>
      <c r="N984" t="s">
        <v>3591</v>
      </c>
      <c r="P984" t="s">
        <v>19</v>
      </c>
      <c r="Q984" t="s">
        <v>126</v>
      </c>
      <c r="R984" t="s">
        <v>51</v>
      </c>
      <c r="S984" t="s">
        <v>1695</v>
      </c>
      <c r="T984" t="s">
        <v>1345</v>
      </c>
      <c r="U984" t="s">
        <v>4168</v>
      </c>
    </row>
    <row r="985" spans="1:21" x14ac:dyDescent="0.25">
      <c r="A985" t="s">
        <v>4169</v>
      </c>
      <c r="B985" t="s">
        <v>4170</v>
      </c>
      <c r="D985" t="s">
        <v>76</v>
      </c>
      <c r="E985" t="s">
        <v>125</v>
      </c>
      <c r="F985" t="s">
        <v>242</v>
      </c>
      <c r="G985" t="s">
        <v>1579</v>
      </c>
      <c r="H985" t="s">
        <v>126</v>
      </c>
      <c r="I985" t="s">
        <v>128</v>
      </c>
      <c r="J985" t="s">
        <v>6868</v>
      </c>
      <c r="K985" t="s">
        <v>808</v>
      </c>
      <c r="M985" t="s">
        <v>1692</v>
      </c>
      <c r="N985" t="s">
        <v>3591</v>
      </c>
      <c r="P985" t="s">
        <v>19</v>
      </c>
      <c r="Q985" t="s">
        <v>126</v>
      </c>
      <c r="R985" t="s">
        <v>29</v>
      </c>
      <c r="S985" t="s">
        <v>1695</v>
      </c>
      <c r="T985" t="s">
        <v>1345</v>
      </c>
      <c r="U985" t="s">
        <v>4171</v>
      </c>
    </row>
    <row r="986" spans="1:21" x14ac:dyDescent="0.25">
      <c r="A986" t="s">
        <v>4214</v>
      </c>
      <c r="B986" t="s">
        <v>4215</v>
      </c>
      <c r="C986" t="s">
        <v>2507</v>
      </c>
      <c r="D986" t="s">
        <v>1117</v>
      </c>
      <c r="E986" t="s">
        <v>125</v>
      </c>
      <c r="F986" t="s">
        <v>243</v>
      </c>
      <c r="G986" t="s">
        <v>1579</v>
      </c>
      <c r="H986" t="s">
        <v>126</v>
      </c>
      <c r="I986" t="s">
        <v>128</v>
      </c>
      <c r="J986" t="s">
        <v>718</v>
      </c>
      <c r="K986" t="s">
        <v>1112</v>
      </c>
      <c r="L986" t="s">
        <v>800</v>
      </c>
      <c r="M986" t="s">
        <v>1694</v>
      </c>
      <c r="N986" t="s">
        <v>3591</v>
      </c>
      <c r="O986" t="s">
        <v>6944</v>
      </c>
      <c r="P986" t="s">
        <v>19</v>
      </c>
      <c r="Q986" t="s">
        <v>1061</v>
      </c>
      <c r="R986" t="s">
        <v>68</v>
      </c>
      <c r="S986" t="s">
        <v>1693</v>
      </c>
      <c r="T986" t="s">
        <v>1345</v>
      </c>
      <c r="U986" t="s">
        <v>4216</v>
      </c>
    </row>
    <row r="987" spans="1:21" x14ac:dyDescent="0.25">
      <c r="A987" t="s">
        <v>3765</v>
      </c>
      <c r="B987" t="s">
        <v>3766</v>
      </c>
      <c r="D987" t="s">
        <v>1110</v>
      </c>
      <c r="E987" t="s">
        <v>125</v>
      </c>
      <c r="F987" t="s">
        <v>242</v>
      </c>
      <c r="G987" t="s">
        <v>577</v>
      </c>
      <c r="H987" t="s">
        <v>126</v>
      </c>
      <c r="I987" t="s">
        <v>1100</v>
      </c>
      <c r="J987" t="s">
        <v>127</v>
      </c>
      <c r="K987" t="s">
        <v>808</v>
      </c>
      <c r="M987" t="s">
        <v>1692</v>
      </c>
      <c r="N987" t="s">
        <v>6945</v>
      </c>
      <c r="P987" t="s">
        <v>19</v>
      </c>
      <c r="Q987" t="s">
        <v>126</v>
      </c>
      <c r="R987" t="s">
        <v>62</v>
      </c>
      <c r="S987" t="s">
        <v>1695</v>
      </c>
      <c r="T987" t="s">
        <v>4804</v>
      </c>
      <c r="U987" t="s">
        <v>3767</v>
      </c>
    </row>
    <row r="988" spans="1:21" x14ac:dyDescent="0.25">
      <c r="A988" t="s">
        <v>4144</v>
      </c>
      <c r="B988" t="s">
        <v>4145</v>
      </c>
      <c r="D988" t="s">
        <v>27</v>
      </c>
      <c r="E988" t="s">
        <v>125</v>
      </c>
      <c r="F988" t="s">
        <v>243</v>
      </c>
      <c r="G988" t="s">
        <v>577</v>
      </c>
      <c r="H988" t="s">
        <v>126</v>
      </c>
      <c r="I988" t="s">
        <v>20</v>
      </c>
      <c r="J988" t="s">
        <v>747</v>
      </c>
      <c r="K988" t="s">
        <v>1064</v>
      </c>
      <c r="L988" t="s">
        <v>801</v>
      </c>
      <c r="M988" t="s">
        <v>1692</v>
      </c>
      <c r="N988" t="s">
        <v>4732</v>
      </c>
      <c r="O988" t="s">
        <v>986</v>
      </c>
      <c r="P988" t="s">
        <v>19</v>
      </c>
      <c r="Q988" t="s">
        <v>1061</v>
      </c>
      <c r="R988" t="s">
        <v>51</v>
      </c>
      <c r="S988" t="s">
        <v>1695</v>
      </c>
      <c r="T988" t="s">
        <v>2122</v>
      </c>
      <c r="U988" t="s">
        <v>4146</v>
      </c>
    </row>
    <row r="989" spans="1:21" x14ac:dyDescent="0.25">
      <c r="A989" t="s">
        <v>3426</v>
      </c>
      <c r="B989" t="s">
        <v>3427</v>
      </c>
      <c r="C989" t="s">
        <v>1012</v>
      </c>
      <c r="D989" t="s">
        <v>1187</v>
      </c>
      <c r="E989" t="s">
        <v>125</v>
      </c>
      <c r="F989" t="s">
        <v>243</v>
      </c>
      <c r="G989" t="s">
        <v>1579</v>
      </c>
      <c r="H989" t="s">
        <v>1316</v>
      </c>
      <c r="I989" t="s">
        <v>20</v>
      </c>
      <c r="J989" t="s">
        <v>715</v>
      </c>
      <c r="K989" t="s">
        <v>1319</v>
      </c>
      <c r="L989" t="s">
        <v>807</v>
      </c>
      <c r="M989" t="s">
        <v>1694</v>
      </c>
      <c r="N989" t="s">
        <v>4130</v>
      </c>
      <c r="O989" t="s">
        <v>6946</v>
      </c>
      <c r="P989" t="s">
        <v>19</v>
      </c>
      <c r="Q989" t="s">
        <v>1334</v>
      </c>
      <c r="R989" t="s">
        <v>192</v>
      </c>
      <c r="S989" t="s">
        <v>1693</v>
      </c>
      <c r="T989" t="s">
        <v>6947</v>
      </c>
      <c r="U989" t="s">
        <v>3428</v>
      </c>
    </row>
    <row r="990" spans="1:21" x14ac:dyDescent="0.25">
      <c r="A990" t="s">
        <v>4217</v>
      </c>
      <c r="B990" t="s">
        <v>4218</v>
      </c>
      <c r="D990" t="s">
        <v>1119</v>
      </c>
      <c r="E990" t="s">
        <v>125</v>
      </c>
      <c r="F990" t="s">
        <v>242</v>
      </c>
      <c r="G990" t="s">
        <v>1317</v>
      </c>
      <c r="H990" t="s">
        <v>126</v>
      </c>
      <c r="I990" t="s">
        <v>1100</v>
      </c>
      <c r="J990" t="s">
        <v>409</v>
      </c>
      <c r="K990" t="s">
        <v>808</v>
      </c>
      <c r="M990" t="s">
        <v>1692</v>
      </c>
      <c r="N990" t="s">
        <v>4130</v>
      </c>
      <c r="P990" t="s">
        <v>19</v>
      </c>
      <c r="Q990" t="s">
        <v>126</v>
      </c>
      <c r="R990" t="s">
        <v>36</v>
      </c>
      <c r="S990" t="s">
        <v>1695</v>
      </c>
      <c r="T990" t="s">
        <v>5307</v>
      </c>
      <c r="U990" t="s">
        <v>4219</v>
      </c>
    </row>
    <row r="991" spans="1:21" x14ac:dyDescent="0.25">
      <c r="A991" t="s">
        <v>5429</v>
      </c>
      <c r="B991" t="s">
        <v>5430</v>
      </c>
      <c r="C991" t="s">
        <v>3698</v>
      </c>
      <c r="D991" t="s">
        <v>76</v>
      </c>
      <c r="E991" t="s">
        <v>125</v>
      </c>
      <c r="F991" t="s">
        <v>242</v>
      </c>
      <c r="G991" t="s">
        <v>578</v>
      </c>
      <c r="H991" t="s">
        <v>1315</v>
      </c>
      <c r="I991" t="s">
        <v>28</v>
      </c>
      <c r="J991" t="s">
        <v>40</v>
      </c>
      <c r="K991" t="s">
        <v>806</v>
      </c>
      <c r="L991" t="s">
        <v>801</v>
      </c>
      <c r="M991" t="s">
        <v>1692</v>
      </c>
      <c r="N991" t="s">
        <v>4130</v>
      </c>
      <c r="O991" t="s">
        <v>6879</v>
      </c>
      <c r="P991" t="s">
        <v>19</v>
      </c>
      <c r="Q991" t="s">
        <v>126</v>
      </c>
      <c r="R991" t="s">
        <v>49</v>
      </c>
      <c r="S991" t="s">
        <v>1693</v>
      </c>
      <c r="T991" t="s">
        <v>6948</v>
      </c>
      <c r="U991" t="s">
        <v>5431</v>
      </c>
    </row>
    <row r="992" spans="1:21" x14ac:dyDescent="0.25">
      <c r="A992" t="s">
        <v>2308</v>
      </c>
      <c r="B992" t="s">
        <v>2309</v>
      </c>
      <c r="C992" t="s">
        <v>1012</v>
      </c>
      <c r="D992" t="s">
        <v>2387</v>
      </c>
      <c r="E992" t="s">
        <v>2153</v>
      </c>
      <c r="F992" t="s">
        <v>200</v>
      </c>
      <c r="G992" t="s">
        <v>1579</v>
      </c>
      <c r="H992" t="s">
        <v>1316</v>
      </c>
      <c r="I992" t="s">
        <v>28</v>
      </c>
      <c r="J992" t="s">
        <v>713</v>
      </c>
      <c r="K992" t="s">
        <v>1329</v>
      </c>
      <c r="L992" t="s">
        <v>800</v>
      </c>
      <c r="M992" t="s">
        <v>1690</v>
      </c>
      <c r="N992" t="s">
        <v>6949</v>
      </c>
      <c r="O992" t="s">
        <v>6950</v>
      </c>
      <c r="P992" t="s">
        <v>19</v>
      </c>
      <c r="Q992" t="s">
        <v>1577</v>
      </c>
      <c r="R992" t="s">
        <v>36</v>
      </c>
      <c r="S992" t="s">
        <v>1691</v>
      </c>
      <c r="T992" t="s">
        <v>1345</v>
      </c>
      <c r="U992" t="s">
        <v>2310</v>
      </c>
    </row>
    <row r="993" spans="1:21" x14ac:dyDescent="0.25">
      <c r="A993" t="s">
        <v>3703</v>
      </c>
      <c r="B993" t="s">
        <v>3704</v>
      </c>
      <c r="D993" t="s">
        <v>1069</v>
      </c>
      <c r="E993" t="s">
        <v>125</v>
      </c>
      <c r="F993" t="s">
        <v>243</v>
      </c>
      <c r="G993" t="s">
        <v>1579</v>
      </c>
      <c r="H993" t="s">
        <v>126</v>
      </c>
      <c r="I993" t="s">
        <v>28</v>
      </c>
      <c r="J993" t="s">
        <v>715</v>
      </c>
      <c r="K993" t="s">
        <v>806</v>
      </c>
      <c r="L993" t="s">
        <v>801</v>
      </c>
      <c r="M993" t="s">
        <v>1690</v>
      </c>
      <c r="N993" t="s">
        <v>6949</v>
      </c>
      <c r="O993" t="s">
        <v>6951</v>
      </c>
      <c r="P993" t="s">
        <v>25</v>
      </c>
      <c r="Q993" t="s">
        <v>1061</v>
      </c>
      <c r="R993" t="s">
        <v>68</v>
      </c>
      <c r="S993" t="s">
        <v>1691</v>
      </c>
      <c r="T993" t="s">
        <v>1345</v>
      </c>
      <c r="U993" t="s">
        <v>3705</v>
      </c>
    </row>
    <row r="994" spans="1:21" x14ac:dyDescent="0.25">
      <c r="A994" t="s">
        <v>3298</v>
      </c>
      <c r="B994" t="s">
        <v>3299</v>
      </c>
      <c r="C994" t="s">
        <v>3680</v>
      </c>
      <c r="D994" t="s">
        <v>1117</v>
      </c>
      <c r="E994" t="s">
        <v>125</v>
      </c>
      <c r="F994" t="s">
        <v>243</v>
      </c>
      <c r="G994" t="s">
        <v>1368</v>
      </c>
      <c r="H994" t="s">
        <v>126</v>
      </c>
      <c r="I994" t="s">
        <v>28</v>
      </c>
      <c r="J994" t="s">
        <v>3202</v>
      </c>
      <c r="K994" t="s">
        <v>808</v>
      </c>
      <c r="M994" t="s">
        <v>1692</v>
      </c>
      <c r="N994" t="s">
        <v>4131</v>
      </c>
      <c r="O994" t="s">
        <v>3300</v>
      </c>
      <c r="P994" t="s">
        <v>19</v>
      </c>
      <c r="Q994" t="s">
        <v>1061</v>
      </c>
      <c r="R994" t="s">
        <v>63</v>
      </c>
      <c r="S994" t="s">
        <v>1695</v>
      </c>
      <c r="T994" t="s">
        <v>3308</v>
      </c>
      <c r="U994" t="s">
        <v>3301</v>
      </c>
    </row>
    <row r="995" spans="1:21" x14ac:dyDescent="0.25">
      <c r="A995" t="s">
        <v>4211</v>
      </c>
      <c r="B995" t="s">
        <v>4212</v>
      </c>
      <c r="D995" t="s">
        <v>76</v>
      </c>
      <c r="E995" t="s">
        <v>125</v>
      </c>
      <c r="F995" t="s">
        <v>242</v>
      </c>
      <c r="G995" t="s">
        <v>1579</v>
      </c>
      <c r="H995" t="s">
        <v>126</v>
      </c>
      <c r="I995" t="s">
        <v>20</v>
      </c>
      <c r="J995" t="s">
        <v>4876</v>
      </c>
      <c r="K995" t="s">
        <v>806</v>
      </c>
      <c r="L995" t="s">
        <v>803</v>
      </c>
      <c r="M995" t="s">
        <v>1690</v>
      </c>
      <c r="N995" t="s">
        <v>4131</v>
      </c>
      <c r="P995" t="s">
        <v>19</v>
      </c>
      <c r="Q995" t="s">
        <v>126</v>
      </c>
      <c r="R995" t="s">
        <v>21</v>
      </c>
      <c r="S995" t="s">
        <v>1695</v>
      </c>
      <c r="T995" t="s">
        <v>1345</v>
      </c>
      <c r="U995" t="s">
        <v>4213</v>
      </c>
    </row>
    <row r="996" spans="1:21" x14ac:dyDescent="0.25">
      <c r="A996" t="s">
        <v>2113</v>
      </c>
      <c r="B996" t="s">
        <v>2113</v>
      </c>
      <c r="D996" t="s">
        <v>1089</v>
      </c>
      <c r="E996" t="s">
        <v>125</v>
      </c>
      <c r="F996" t="s">
        <v>242</v>
      </c>
      <c r="G996" t="s">
        <v>28</v>
      </c>
      <c r="H996" t="s">
        <v>126</v>
      </c>
      <c r="I996" t="s">
        <v>1100</v>
      </c>
      <c r="J996" t="s">
        <v>6645</v>
      </c>
      <c r="K996" t="s">
        <v>808</v>
      </c>
      <c r="L996" t="s">
        <v>803</v>
      </c>
      <c r="M996" t="s">
        <v>1692</v>
      </c>
      <c r="N996" t="s">
        <v>3214</v>
      </c>
      <c r="O996" t="s">
        <v>6952</v>
      </c>
      <c r="P996" t="s">
        <v>19</v>
      </c>
      <c r="Q996" t="s">
        <v>126</v>
      </c>
      <c r="R996" t="s">
        <v>46</v>
      </c>
      <c r="S996" t="s">
        <v>1695</v>
      </c>
      <c r="T996" t="s">
        <v>3619</v>
      </c>
      <c r="U996" t="s">
        <v>2114</v>
      </c>
    </row>
    <row r="997" spans="1:21" x14ac:dyDescent="0.25">
      <c r="A997" t="s">
        <v>3971</v>
      </c>
      <c r="B997" t="s">
        <v>3972</v>
      </c>
      <c r="D997" t="s">
        <v>1118</v>
      </c>
      <c r="E997" t="s">
        <v>125</v>
      </c>
      <c r="F997" t="s">
        <v>242</v>
      </c>
      <c r="G997" t="s">
        <v>578</v>
      </c>
      <c r="H997" t="s">
        <v>1315</v>
      </c>
      <c r="I997" t="s">
        <v>17</v>
      </c>
      <c r="J997" t="s">
        <v>40</v>
      </c>
      <c r="K997" t="s">
        <v>1063</v>
      </c>
      <c r="L997" t="s">
        <v>807</v>
      </c>
      <c r="M997" t="s">
        <v>1690</v>
      </c>
      <c r="N997" t="s">
        <v>3214</v>
      </c>
      <c r="O997" t="s">
        <v>6953</v>
      </c>
      <c r="P997" t="s">
        <v>19</v>
      </c>
      <c r="Q997" t="s">
        <v>126</v>
      </c>
      <c r="R997" t="s">
        <v>46</v>
      </c>
      <c r="S997" t="s">
        <v>1691</v>
      </c>
      <c r="T997" t="s">
        <v>6954</v>
      </c>
      <c r="U997" t="s">
        <v>3973</v>
      </c>
    </row>
    <row r="998" spans="1:21" x14ac:dyDescent="0.25">
      <c r="A998" t="s">
        <v>2078</v>
      </c>
      <c r="B998" t="s">
        <v>2078</v>
      </c>
      <c r="D998" t="s">
        <v>1118</v>
      </c>
      <c r="E998" t="s">
        <v>125</v>
      </c>
      <c r="F998" t="s">
        <v>243</v>
      </c>
      <c r="G998" t="s">
        <v>28</v>
      </c>
      <c r="H998" t="s">
        <v>126</v>
      </c>
      <c r="I998" t="s">
        <v>128</v>
      </c>
      <c r="J998" t="s">
        <v>6645</v>
      </c>
      <c r="K998" t="s">
        <v>808</v>
      </c>
      <c r="M998" t="s">
        <v>1692</v>
      </c>
      <c r="N998" t="s">
        <v>5299</v>
      </c>
      <c r="P998" t="s">
        <v>19</v>
      </c>
      <c r="Q998" t="s">
        <v>126</v>
      </c>
      <c r="R998" t="s">
        <v>24</v>
      </c>
      <c r="S998" t="s">
        <v>1695</v>
      </c>
      <c r="T998" t="s">
        <v>1382</v>
      </c>
      <c r="U998" t="s">
        <v>2079</v>
      </c>
    </row>
    <row r="999" spans="1:21" x14ac:dyDescent="0.25">
      <c r="A999" t="s">
        <v>3663</v>
      </c>
      <c r="B999" t="s">
        <v>3664</v>
      </c>
      <c r="C999" t="s">
        <v>3286</v>
      </c>
      <c r="D999" t="s">
        <v>210</v>
      </c>
      <c r="E999" t="s">
        <v>125</v>
      </c>
      <c r="F999" t="s">
        <v>242</v>
      </c>
      <c r="G999" t="s">
        <v>1579</v>
      </c>
      <c r="H999" t="s">
        <v>126</v>
      </c>
      <c r="I999" t="s">
        <v>128</v>
      </c>
      <c r="J999" t="s">
        <v>717</v>
      </c>
      <c r="K999" t="s">
        <v>804</v>
      </c>
      <c r="L999" t="s">
        <v>803</v>
      </c>
      <c r="M999" t="s">
        <v>1694</v>
      </c>
      <c r="N999" t="s">
        <v>5299</v>
      </c>
      <c r="O999" t="s">
        <v>1008</v>
      </c>
      <c r="P999" t="s">
        <v>19</v>
      </c>
      <c r="Q999" t="s">
        <v>126</v>
      </c>
      <c r="R999" t="s">
        <v>24</v>
      </c>
      <c r="S999" t="s">
        <v>1693</v>
      </c>
      <c r="T999" t="s">
        <v>1350</v>
      </c>
      <c r="U999" t="s">
        <v>3665</v>
      </c>
    </row>
    <row r="1000" spans="1:21" x14ac:dyDescent="0.25">
      <c r="A1000" t="s">
        <v>3645</v>
      </c>
      <c r="B1000" t="s">
        <v>3646</v>
      </c>
      <c r="D1000" t="s">
        <v>1116</v>
      </c>
      <c r="E1000" t="s">
        <v>125</v>
      </c>
      <c r="F1000" t="s">
        <v>242</v>
      </c>
      <c r="G1000" t="s">
        <v>1579</v>
      </c>
      <c r="H1000" t="s">
        <v>126</v>
      </c>
      <c r="I1000" t="s">
        <v>1100</v>
      </c>
      <c r="J1000" t="s">
        <v>40</v>
      </c>
      <c r="K1000" t="s">
        <v>1064</v>
      </c>
      <c r="M1000" t="s">
        <v>1692</v>
      </c>
      <c r="N1000" t="s">
        <v>6955</v>
      </c>
      <c r="P1000" t="s">
        <v>19</v>
      </c>
      <c r="Q1000" t="s">
        <v>126</v>
      </c>
      <c r="R1000" t="s">
        <v>34</v>
      </c>
      <c r="S1000" t="s">
        <v>1695</v>
      </c>
      <c r="T1000" t="s">
        <v>1344</v>
      </c>
      <c r="U1000" t="s">
        <v>3647</v>
      </c>
    </row>
    <row r="1001" spans="1:21" x14ac:dyDescent="0.25">
      <c r="A1001" t="s">
        <v>4175</v>
      </c>
      <c r="B1001" t="s">
        <v>4176</v>
      </c>
      <c r="D1001" t="s">
        <v>76</v>
      </c>
      <c r="E1001" t="s">
        <v>125</v>
      </c>
      <c r="F1001" t="s">
        <v>242</v>
      </c>
      <c r="G1001" t="s">
        <v>1579</v>
      </c>
      <c r="H1001" t="s">
        <v>126</v>
      </c>
      <c r="I1001" t="s">
        <v>128</v>
      </c>
      <c r="J1001" t="s">
        <v>6956</v>
      </c>
      <c r="K1001" t="s">
        <v>808</v>
      </c>
      <c r="M1001" t="s">
        <v>1692</v>
      </c>
      <c r="N1001" t="s">
        <v>2629</v>
      </c>
      <c r="P1001" t="s">
        <v>19</v>
      </c>
      <c r="Q1001" t="s">
        <v>126</v>
      </c>
      <c r="R1001" t="s">
        <v>34</v>
      </c>
      <c r="S1001" t="s">
        <v>1695</v>
      </c>
      <c r="T1001" t="s">
        <v>1345</v>
      </c>
      <c r="U1001" t="s">
        <v>4177</v>
      </c>
    </row>
    <row r="1002" spans="1:21" x14ac:dyDescent="0.25">
      <c r="A1002" t="s">
        <v>4181</v>
      </c>
      <c r="B1002" t="s">
        <v>4182</v>
      </c>
      <c r="D1002" t="s">
        <v>76</v>
      </c>
      <c r="E1002" t="s">
        <v>125</v>
      </c>
      <c r="F1002" t="s">
        <v>242</v>
      </c>
      <c r="G1002" t="s">
        <v>1579</v>
      </c>
      <c r="H1002" t="s">
        <v>126</v>
      </c>
      <c r="I1002" t="s">
        <v>128</v>
      </c>
      <c r="J1002" t="s">
        <v>4542</v>
      </c>
      <c r="K1002" t="s">
        <v>808</v>
      </c>
      <c r="M1002" t="s">
        <v>1692</v>
      </c>
      <c r="N1002" t="s">
        <v>2629</v>
      </c>
      <c r="P1002" t="s">
        <v>19</v>
      </c>
      <c r="Q1002" t="s">
        <v>126</v>
      </c>
      <c r="R1002" t="s">
        <v>24</v>
      </c>
      <c r="S1002" t="s">
        <v>1695</v>
      </c>
      <c r="T1002" t="s">
        <v>1345</v>
      </c>
      <c r="U1002" t="s">
        <v>4183</v>
      </c>
    </row>
    <row r="1003" spans="1:21" x14ac:dyDescent="0.25">
      <c r="A1003" t="s">
        <v>4187</v>
      </c>
      <c r="B1003" t="s">
        <v>4188</v>
      </c>
      <c r="D1003" t="s">
        <v>76</v>
      </c>
      <c r="E1003" t="s">
        <v>125</v>
      </c>
      <c r="F1003" t="s">
        <v>242</v>
      </c>
      <c r="G1003" t="s">
        <v>1579</v>
      </c>
      <c r="H1003" t="s">
        <v>126</v>
      </c>
      <c r="I1003" t="s">
        <v>128</v>
      </c>
      <c r="J1003" t="s">
        <v>4542</v>
      </c>
      <c r="K1003" t="s">
        <v>808</v>
      </c>
      <c r="M1003" t="s">
        <v>1694</v>
      </c>
      <c r="N1003" t="s">
        <v>2629</v>
      </c>
      <c r="P1003" t="s">
        <v>19</v>
      </c>
      <c r="Q1003" t="s">
        <v>126</v>
      </c>
      <c r="R1003" t="s">
        <v>34</v>
      </c>
      <c r="S1003" t="s">
        <v>1695</v>
      </c>
      <c r="T1003" t="s">
        <v>1345</v>
      </c>
      <c r="U1003" t="s">
        <v>4189</v>
      </c>
    </row>
    <row r="1004" spans="1:21" x14ac:dyDescent="0.25">
      <c r="A1004" t="s">
        <v>4857</v>
      </c>
      <c r="B1004" t="s">
        <v>4857</v>
      </c>
      <c r="C1004" t="s">
        <v>1106</v>
      </c>
      <c r="D1004" t="s">
        <v>224</v>
      </c>
      <c r="E1004" t="s">
        <v>125</v>
      </c>
      <c r="F1004" t="s">
        <v>242</v>
      </c>
      <c r="G1004" t="s">
        <v>28</v>
      </c>
      <c r="H1004" t="s">
        <v>1315</v>
      </c>
      <c r="I1004" t="s">
        <v>28</v>
      </c>
      <c r="J1004" t="s">
        <v>719</v>
      </c>
      <c r="K1004" t="s">
        <v>1064</v>
      </c>
      <c r="L1004" t="s">
        <v>801</v>
      </c>
      <c r="M1004" t="s">
        <v>1694</v>
      </c>
      <c r="N1004" t="s">
        <v>6957</v>
      </c>
      <c r="O1004" t="s">
        <v>6958</v>
      </c>
      <c r="P1004" t="s">
        <v>19</v>
      </c>
      <c r="Q1004" t="s">
        <v>1061</v>
      </c>
      <c r="R1004" t="s">
        <v>63</v>
      </c>
      <c r="S1004" t="s">
        <v>1693</v>
      </c>
      <c r="T1004" t="s">
        <v>1342</v>
      </c>
      <c r="U1004" t="s">
        <v>4858</v>
      </c>
    </row>
    <row r="1005" spans="1:21" x14ac:dyDescent="0.25">
      <c r="A1005" t="s">
        <v>3666</v>
      </c>
      <c r="B1005" t="s">
        <v>3667</v>
      </c>
      <c r="D1005" t="s">
        <v>1116</v>
      </c>
      <c r="E1005" t="s">
        <v>125</v>
      </c>
      <c r="F1005" t="s">
        <v>243</v>
      </c>
      <c r="G1005" t="s">
        <v>1579</v>
      </c>
      <c r="H1005" t="s">
        <v>126</v>
      </c>
      <c r="I1005" t="s">
        <v>17</v>
      </c>
      <c r="J1005" t="s">
        <v>3174</v>
      </c>
      <c r="K1005" t="s">
        <v>806</v>
      </c>
      <c r="M1005" t="s">
        <v>1690</v>
      </c>
      <c r="N1005" t="s">
        <v>5300</v>
      </c>
      <c r="P1005" t="s">
        <v>19</v>
      </c>
      <c r="Q1005" t="s">
        <v>1061</v>
      </c>
      <c r="R1005" t="s">
        <v>24</v>
      </c>
      <c r="S1005" t="s">
        <v>1695</v>
      </c>
      <c r="T1005" t="s">
        <v>1381</v>
      </c>
      <c r="U1005" t="s">
        <v>3668</v>
      </c>
    </row>
    <row r="1006" spans="1:21" x14ac:dyDescent="0.25">
      <c r="A1006" t="s">
        <v>3995</v>
      </c>
      <c r="B1006" t="s">
        <v>3996</v>
      </c>
      <c r="D1006" t="s">
        <v>76</v>
      </c>
      <c r="E1006" t="s">
        <v>125</v>
      </c>
      <c r="F1006" t="s">
        <v>242</v>
      </c>
      <c r="G1006" t="s">
        <v>1579</v>
      </c>
      <c r="H1006" t="s">
        <v>126</v>
      </c>
      <c r="I1006" t="s">
        <v>128</v>
      </c>
      <c r="J1006" t="s">
        <v>3919</v>
      </c>
      <c r="K1006" t="s">
        <v>808</v>
      </c>
      <c r="M1006" t="s">
        <v>1694</v>
      </c>
      <c r="N1006" t="s">
        <v>3284</v>
      </c>
      <c r="P1006" t="s">
        <v>19</v>
      </c>
      <c r="Q1006" t="s">
        <v>126</v>
      </c>
      <c r="R1006" t="s">
        <v>51</v>
      </c>
      <c r="S1006" t="s">
        <v>1695</v>
      </c>
      <c r="T1006" t="s">
        <v>1345</v>
      </c>
      <c r="U1006" t="s">
        <v>3997</v>
      </c>
    </row>
    <row r="1007" spans="1:21" x14ac:dyDescent="0.25">
      <c r="A1007" t="s">
        <v>2850</v>
      </c>
      <c r="B1007" t="s">
        <v>2851</v>
      </c>
      <c r="D1007" t="s">
        <v>1111</v>
      </c>
      <c r="E1007" t="s">
        <v>125</v>
      </c>
      <c r="F1007" t="s">
        <v>243</v>
      </c>
      <c r="G1007" t="s">
        <v>1317</v>
      </c>
      <c r="H1007" t="s">
        <v>1315</v>
      </c>
      <c r="I1007" t="s">
        <v>28</v>
      </c>
      <c r="J1007" t="s">
        <v>709</v>
      </c>
      <c r="K1007" t="s">
        <v>1064</v>
      </c>
      <c r="L1007" t="s">
        <v>803</v>
      </c>
      <c r="M1007" t="s">
        <v>1692</v>
      </c>
      <c r="N1007" t="s">
        <v>3374</v>
      </c>
      <c r="O1007" t="s">
        <v>1008</v>
      </c>
      <c r="P1007" t="s">
        <v>19</v>
      </c>
      <c r="Q1007" t="s">
        <v>126</v>
      </c>
      <c r="R1007" t="s">
        <v>63</v>
      </c>
      <c r="S1007" t="s">
        <v>1695</v>
      </c>
      <c r="T1007" t="s">
        <v>4126</v>
      </c>
      <c r="U1007" t="s">
        <v>2852</v>
      </c>
    </row>
    <row r="1008" spans="1:21" x14ac:dyDescent="0.25">
      <c r="A1008" t="s">
        <v>2871</v>
      </c>
      <c r="B1008" t="s">
        <v>2872</v>
      </c>
      <c r="C1008" t="s">
        <v>1106</v>
      </c>
      <c r="D1008" t="s">
        <v>27</v>
      </c>
      <c r="E1008" t="s">
        <v>125</v>
      </c>
      <c r="F1008" t="s">
        <v>200</v>
      </c>
      <c r="G1008" t="s">
        <v>1317</v>
      </c>
      <c r="H1008" t="s">
        <v>126</v>
      </c>
      <c r="I1008" t="s">
        <v>1100</v>
      </c>
      <c r="J1008" t="s">
        <v>709</v>
      </c>
      <c r="K1008" t="s">
        <v>804</v>
      </c>
      <c r="L1008" t="s">
        <v>800</v>
      </c>
      <c r="M1008" t="s">
        <v>1692</v>
      </c>
      <c r="N1008" t="s">
        <v>3374</v>
      </c>
      <c r="O1008" t="s">
        <v>6959</v>
      </c>
      <c r="P1008" t="s">
        <v>1104</v>
      </c>
      <c r="Q1008" t="s">
        <v>1079</v>
      </c>
      <c r="R1008" t="s">
        <v>18</v>
      </c>
      <c r="S1008" t="s">
        <v>1693</v>
      </c>
      <c r="T1008" t="s">
        <v>1377</v>
      </c>
      <c r="U1008" t="s">
        <v>2873</v>
      </c>
    </row>
    <row r="1009" spans="1:22" x14ac:dyDescent="0.25">
      <c r="A1009" t="s">
        <v>385</v>
      </c>
      <c r="B1009" t="s">
        <v>385</v>
      </c>
      <c r="C1009" t="s">
        <v>1012</v>
      </c>
      <c r="D1009" t="s">
        <v>5313</v>
      </c>
      <c r="E1009" t="s">
        <v>125</v>
      </c>
      <c r="F1009" t="s">
        <v>2118</v>
      </c>
      <c r="G1009" t="s">
        <v>1579</v>
      </c>
      <c r="H1009" t="s">
        <v>1316</v>
      </c>
      <c r="I1009" t="s">
        <v>128</v>
      </c>
      <c r="J1009" t="s">
        <v>709</v>
      </c>
      <c r="K1009" t="s">
        <v>1083</v>
      </c>
      <c r="L1009" t="s">
        <v>800</v>
      </c>
      <c r="M1009" t="s">
        <v>1694</v>
      </c>
      <c r="N1009" t="s">
        <v>6960</v>
      </c>
      <c r="O1009" t="s">
        <v>2435</v>
      </c>
      <c r="P1009" t="s">
        <v>1104</v>
      </c>
      <c r="Q1009" t="s">
        <v>1577</v>
      </c>
      <c r="R1009" t="s">
        <v>60</v>
      </c>
      <c r="S1009" t="s">
        <v>1693</v>
      </c>
      <c r="T1009" t="s">
        <v>1354</v>
      </c>
      <c r="U1009" t="s">
        <v>386</v>
      </c>
    </row>
    <row r="1010" spans="1:22" x14ac:dyDescent="0.25">
      <c r="A1010" t="s">
        <v>3878</v>
      </c>
      <c r="B1010" t="s">
        <v>3879</v>
      </c>
      <c r="D1010" t="s">
        <v>1110</v>
      </c>
      <c r="E1010" t="s">
        <v>125</v>
      </c>
      <c r="F1010" t="s">
        <v>242</v>
      </c>
      <c r="G1010" t="s">
        <v>1579</v>
      </c>
      <c r="H1010" t="s">
        <v>126</v>
      </c>
      <c r="I1010" t="s">
        <v>128</v>
      </c>
      <c r="J1010" t="s">
        <v>6961</v>
      </c>
      <c r="K1010" t="s">
        <v>808</v>
      </c>
      <c r="M1010" t="s">
        <v>1690</v>
      </c>
      <c r="N1010" t="s">
        <v>6960</v>
      </c>
      <c r="P1010" t="s">
        <v>19</v>
      </c>
      <c r="Q1010" t="s">
        <v>126</v>
      </c>
      <c r="R1010" t="s">
        <v>120</v>
      </c>
      <c r="S1010" t="s">
        <v>1695</v>
      </c>
      <c r="T1010" t="s">
        <v>1376</v>
      </c>
      <c r="U1010" t="s">
        <v>3880</v>
      </c>
    </row>
    <row r="1011" spans="1:22" x14ac:dyDescent="0.25">
      <c r="A1011" t="s">
        <v>2779</v>
      </c>
      <c r="B1011" t="s">
        <v>2780</v>
      </c>
      <c r="C1011" t="s">
        <v>1106</v>
      </c>
      <c r="D1011" t="s">
        <v>1098</v>
      </c>
      <c r="E1011" t="s">
        <v>125</v>
      </c>
      <c r="F1011" t="s">
        <v>243</v>
      </c>
      <c r="G1011" t="s">
        <v>1579</v>
      </c>
      <c r="H1011" t="s">
        <v>1315</v>
      </c>
      <c r="I1011" t="s">
        <v>128</v>
      </c>
      <c r="J1011" t="s">
        <v>3196</v>
      </c>
      <c r="K1011" t="s">
        <v>1064</v>
      </c>
      <c r="L1011" t="s">
        <v>801</v>
      </c>
      <c r="M1011" t="s">
        <v>1690</v>
      </c>
      <c r="N1011" t="s">
        <v>5301</v>
      </c>
      <c r="O1011" t="s">
        <v>6962</v>
      </c>
      <c r="Q1011" t="s">
        <v>1061</v>
      </c>
      <c r="R1011" t="s">
        <v>62</v>
      </c>
      <c r="S1011" t="s">
        <v>1693</v>
      </c>
      <c r="T1011" t="s">
        <v>1369</v>
      </c>
      <c r="U1011" t="s">
        <v>2781</v>
      </c>
    </row>
    <row r="1012" spans="1:22" x14ac:dyDescent="0.25">
      <c r="A1012" t="s">
        <v>4739</v>
      </c>
      <c r="B1012" t="s">
        <v>4740</v>
      </c>
      <c r="C1012" t="s">
        <v>1106</v>
      </c>
      <c r="D1012" t="s">
        <v>257</v>
      </c>
      <c r="E1012" t="s">
        <v>125</v>
      </c>
      <c r="F1012" t="s">
        <v>243</v>
      </c>
      <c r="G1012" t="s">
        <v>28</v>
      </c>
      <c r="H1012" t="s">
        <v>1315</v>
      </c>
      <c r="I1012" t="s">
        <v>20</v>
      </c>
      <c r="J1012" t="s">
        <v>716</v>
      </c>
      <c r="K1012" t="s">
        <v>808</v>
      </c>
      <c r="L1012" t="s">
        <v>803</v>
      </c>
      <c r="M1012" t="s">
        <v>1694</v>
      </c>
      <c r="N1012" t="s">
        <v>5301</v>
      </c>
      <c r="O1012" t="s">
        <v>6963</v>
      </c>
      <c r="P1012" t="s">
        <v>19</v>
      </c>
      <c r="Q1012" t="s">
        <v>126</v>
      </c>
      <c r="R1012" t="s">
        <v>51</v>
      </c>
      <c r="S1012" t="s">
        <v>1695</v>
      </c>
      <c r="T1012" t="s">
        <v>4741</v>
      </c>
      <c r="U1012" t="s">
        <v>4742</v>
      </c>
    </row>
    <row r="1013" spans="1:22" x14ac:dyDescent="0.25">
      <c r="A1013" t="s">
        <v>2607</v>
      </c>
      <c r="B1013" t="s">
        <v>2607</v>
      </c>
      <c r="D1013" t="s">
        <v>228</v>
      </c>
      <c r="E1013" t="s">
        <v>125</v>
      </c>
      <c r="F1013" t="s">
        <v>242</v>
      </c>
      <c r="G1013" t="s">
        <v>578</v>
      </c>
      <c r="H1013" t="s">
        <v>126</v>
      </c>
      <c r="I1013" t="s">
        <v>1100</v>
      </c>
      <c r="J1013" t="s">
        <v>6515</v>
      </c>
      <c r="K1013" t="s">
        <v>808</v>
      </c>
      <c r="L1013" t="s">
        <v>801</v>
      </c>
      <c r="M1013" t="s">
        <v>1692</v>
      </c>
      <c r="N1013" t="s">
        <v>6964</v>
      </c>
      <c r="O1013" t="s">
        <v>6965</v>
      </c>
      <c r="P1013" t="s">
        <v>19</v>
      </c>
      <c r="Q1013" t="s">
        <v>126</v>
      </c>
      <c r="R1013" t="s">
        <v>37</v>
      </c>
      <c r="S1013" t="s">
        <v>1695</v>
      </c>
      <c r="T1013" t="s">
        <v>1345</v>
      </c>
      <c r="U1013" t="s">
        <v>2608</v>
      </c>
    </row>
    <row r="1014" spans="1:22" x14ac:dyDescent="0.25">
      <c r="A1014" t="s">
        <v>4376</v>
      </c>
      <c r="B1014" t="s">
        <v>4377</v>
      </c>
      <c r="D1014" t="s">
        <v>294</v>
      </c>
      <c r="E1014" t="s">
        <v>125</v>
      </c>
      <c r="F1014" t="s">
        <v>242</v>
      </c>
      <c r="G1014" t="s">
        <v>1579</v>
      </c>
      <c r="H1014" t="s">
        <v>126</v>
      </c>
      <c r="I1014" t="s">
        <v>20</v>
      </c>
      <c r="J1014" t="s">
        <v>5069</v>
      </c>
      <c r="K1014" t="s">
        <v>808</v>
      </c>
      <c r="L1014" t="s">
        <v>803</v>
      </c>
      <c r="M1014" t="s">
        <v>1690</v>
      </c>
      <c r="N1014" t="s">
        <v>6964</v>
      </c>
      <c r="O1014" t="s">
        <v>4892</v>
      </c>
      <c r="P1014" t="s">
        <v>19</v>
      </c>
      <c r="Q1014" t="s">
        <v>126</v>
      </c>
      <c r="R1014" t="s">
        <v>34</v>
      </c>
      <c r="S1014" t="s">
        <v>1691</v>
      </c>
      <c r="T1014" t="s">
        <v>1345</v>
      </c>
      <c r="U1014" t="s">
        <v>4378</v>
      </c>
    </row>
    <row r="1015" spans="1:22" x14ac:dyDescent="0.25">
      <c r="A1015" t="s">
        <v>3718</v>
      </c>
      <c r="B1015" t="s">
        <v>3719</v>
      </c>
      <c r="D1015" t="s">
        <v>257</v>
      </c>
      <c r="E1015" t="s">
        <v>125</v>
      </c>
      <c r="F1015" t="s">
        <v>243</v>
      </c>
      <c r="G1015" t="s">
        <v>1579</v>
      </c>
      <c r="H1015" t="s">
        <v>126</v>
      </c>
      <c r="I1015" t="s">
        <v>28</v>
      </c>
      <c r="J1015" t="s">
        <v>6846</v>
      </c>
      <c r="K1015" t="s">
        <v>806</v>
      </c>
      <c r="L1015" t="s">
        <v>803</v>
      </c>
      <c r="M1015" t="s">
        <v>1690</v>
      </c>
      <c r="N1015" t="s">
        <v>5303</v>
      </c>
      <c r="O1015" t="s">
        <v>6966</v>
      </c>
      <c r="P1015" t="s">
        <v>19</v>
      </c>
      <c r="Q1015" t="s">
        <v>126</v>
      </c>
      <c r="R1015" t="s">
        <v>120</v>
      </c>
      <c r="S1015" t="s">
        <v>1691</v>
      </c>
      <c r="T1015" t="s">
        <v>1345</v>
      </c>
      <c r="U1015" t="s">
        <v>3720</v>
      </c>
    </row>
    <row r="1016" spans="1:22" x14ac:dyDescent="0.25">
      <c r="A1016" t="s">
        <v>4244</v>
      </c>
      <c r="B1016" t="s">
        <v>4245</v>
      </c>
      <c r="D1016" t="s">
        <v>76</v>
      </c>
      <c r="E1016" t="s">
        <v>125</v>
      </c>
      <c r="F1016" t="s">
        <v>242</v>
      </c>
      <c r="G1016" t="s">
        <v>1579</v>
      </c>
      <c r="H1016" t="s">
        <v>126</v>
      </c>
      <c r="I1016" t="s">
        <v>128</v>
      </c>
      <c r="J1016" t="s">
        <v>6967</v>
      </c>
      <c r="K1016" t="s">
        <v>808</v>
      </c>
      <c r="M1016" t="s">
        <v>1694</v>
      </c>
      <c r="N1016" t="s">
        <v>5303</v>
      </c>
      <c r="P1016" t="s">
        <v>19</v>
      </c>
      <c r="Q1016" t="s">
        <v>126</v>
      </c>
      <c r="R1016" t="s">
        <v>62</v>
      </c>
      <c r="S1016" t="s">
        <v>1695</v>
      </c>
      <c r="T1016" t="s">
        <v>1345</v>
      </c>
      <c r="U1016" t="s">
        <v>4246</v>
      </c>
    </row>
    <row r="1017" spans="1:22" x14ac:dyDescent="0.25">
      <c r="A1017" t="s">
        <v>4367</v>
      </c>
      <c r="B1017" t="s">
        <v>4368</v>
      </c>
      <c r="D1017" t="s">
        <v>1084</v>
      </c>
      <c r="E1017" t="s">
        <v>125</v>
      </c>
      <c r="F1017" t="s">
        <v>243</v>
      </c>
      <c r="G1017" t="s">
        <v>1579</v>
      </c>
      <c r="H1017" t="s">
        <v>1315</v>
      </c>
      <c r="I1017" t="s">
        <v>20</v>
      </c>
      <c r="J1017" t="s">
        <v>6126</v>
      </c>
      <c r="K1017" t="s">
        <v>806</v>
      </c>
      <c r="L1017" t="s">
        <v>803</v>
      </c>
      <c r="M1017" t="s">
        <v>1690</v>
      </c>
      <c r="N1017" t="s">
        <v>5303</v>
      </c>
      <c r="O1017" t="s">
        <v>6968</v>
      </c>
      <c r="P1017" t="s">
        <v>19</v>
      </c>
      <c r="Q1017" t="s">
        <v>1061</v>
      </c>
      <c r="R1017" t="s">
        <v>71</v>
      </c>
      <c r="S1017" t="s">
        <v>1691</v>
      </c>
      <c r="T1017" t="s">
        <v>1345</v>
      </c>
      <c r="U1017" t="s">
        <v>4369</v>
      </c>
      <c r="V1017" t="s">
        <v>1121</v>
      </c>
    </row>
    <row r="1018" spans="1:22" x14ac:dyDescent="0.25">
      <c r="A1018" t="s">
        <v>3321</v>
      </c>
      <c r="B1018" t="s">
        <v>3322</v>
      </c>
      <c r="C1018" t="s">
        <v>3323</v>
      </c>
      <c r="D1018" t="s">
        <v>1105</v>
      </c>
      <c r="E1018" t="s">
        <v>125</v>
      </c>
      <c r="F1018" t="s">
        <v>242</v>
      </c>
      <c r="G1018" t="s">
        <v>1579</v>
      </c>
      <c r="H1018" t="s">
        <v>126</v>
      </c>
      <c r="I1018" t="s">
        <v>128</v>
      </c>
      <c r="J1018" t="s">
        <v>3340</v>
      </c>
      <c r="K1018" t="s">
        <v>808</v>
      </c>
      <c r="M1018" t="s">
        <v>1690</v>
      </c>
      <c r="N1018" t="s">
        <v>5303</v>
      </c>
      <c r="O1018" t="s">
        <v>3324</v>
      </c>
      <c r="P1018" t="s">
        <v>19</v>
      </c>
      <c r="Q1018" t="s">
        <v>126</v>
      </c>
      <c r="R1018" t="s">
        <v>192</v>
      </c>
      <c r="S1018" t="s">
        <v>1691</v>
      </c>
      <c r="T1018" t="s">
        <v>1345</v>
      </c>
      <c r="U1018" t="s">
        <v>3325</v>
      </c>
    </row>
    <row r="1019" spans="1:22" x14ac:dyDescent="0.25">
      <c r="A1019" t="s">
        <v>3360</v>
      </c>
      <c r="B1019" t="s">
        <v>3361</v>
      </c>
      <c r="D1019" t="s">
        <v>1118</v>
      </c>
      <c r="E1019" t="s">
        <v>125</v>
      </c>
      <c r="F1019" t="s">
        <v>243</v>
      </c>
      <c r="G1019" t="s">
        <v>578</v>
      </c>
      <c r="H1019" t="s">
        <v>126</v>
      </c>
      <c r="I1019" t="s">
        <v>28</v>
      </c>
      <c r="J1019" t="s">
        <v>127</v>
      </c>
      <c r="K1019" t="s">
        <v>1064</v>
      </c>
      <c r="M1019" t="s">
        <v>1692</v>
      </c>
      <c r="N1019" t="s">
        <v>5303</v>
      </c>
      <c r="P1019" t="s">
        <v>19</v>
      </c>
      <c r="Q1019" t="s">
        <v>126</v>
      </c>
      <c r="R1019" t="s">
        <v>60</v>
      </c>
      <c r="S1019" t="s">
        <v>1695</v>
      </c>
      <c r="T1019" t="s">
        <v>6969</v>
      </c>
      <c r="U1019" t="s">
        <v>3362</v>
      </c>
    </row>
    <row r="1020" spans="1:22" x14ac:dyDescent="0.25">
      <c r="A1020" t="s">
        <v>3727</v>
      </c>
      <c r="B1020" t="s">
        <v>3728</v>
      </c>
      <c r="D1020" t="s">
        <v>1105</v>
      </c>
      <c r="E1020" t="s">
        <v>125</v>
      </c>
      <c r="F1020" t="s">
        <v>242</v>
      </c>
      <c r="G1020" t="s">
        <v>1579</v>
      </c>
      <c r="H1020" t="s">
        <v>126</v>
      </c>
      <c r="I1020" t="s">
        <v>128</v>
      </c>
      <c r="J1020" t="s">
        <v>6846</v>
      </c>
      <c r="K1020" t="s">
        <v>806</v>
      </c>
      <c r="L1020" t="s">
        <v>803</v>
      </c>
      <c r="M1020" t="s">
        <v>1690</v>
      </c>
      <c r="N1020" t="s">
        <v>5303</v>
      </c>
      <c r="P1020" t="s">
        <v>19</v>
      </c>
      <c r="Q1020" t="s">
        <v>126</v>
      </c>
      <c r="R1020" t="s">
        <v>21</v>
      </c>
      <c r="S1020" t="s">
        <v>1695</v>
      </c>
      <c r="T1020" t="s">
        <v>1345</v>
      </c>
      <c r="U1020" t="s">
        <v>3729</v>
      </c>
    </row>
    <row r="1021" spans="1:22" x14ac:dyDescent="0.25">
      <c r="A1021" t="s">
        <v>4382</v>
      </c>
      <c r="B1021" t="s">
        <v>4382</v>
      </c>
      <c r="D1021" t="s">
        <v>76</v>
      </c>
      <c r="E1021" t="s">
        <v>125</v>
      </c>
      <c r="F1021" t="s">
        <v>242</v>
      </c>
      <c r="G1021" t="s">
        <v>1579</v>
      </c>
      <c r="H1021" t="s">
        <v>126</v>
      </c>
      <c r="I1021" t="s">
        <v>128</v>
      </c>
      <c r="J1021" t="s">
        <v>6970</v>
      </c>
      <c r="K1021" t="s">
        <v>808</v>
      </c>
      <c r="M1021" t="s">
        <v>1690</v>
      </c>
      <c r="N1021" t="s">
        <v>5303</v>
      </c>
      <c r="P1021" t="s">
        <v>19</v>
      </c>
      <c r="Q1021" t="s">
        <v>126</v>
      </c>
      <c r="R1021" t="s">
        <v>24</v>
      </c>
      <c r="S1021" t="s">
        <v>1695</v>
      </c>
      <c r="T1021" t="s">
        <v>1345</v>
      </c>
      <c r="U1021" t="s">
        <v>4383</v>
      </c>
    </row>
    <row r="1022" spans="1:22" x14ac:dyDescent="0.25">
      <c r="A1022" t="s">
        <v>4384</v>
      </c>
      <c r="B1022" t="s">
        <v>4385</v>
      </c>
      <c r="D1022" t="s">
        <v>76</v>
      </c>
      <c r="E1022" t="s">
        <v>125</v>
      </c>
      <c r="F1022" t="s">
        <v>242</v>
      </c>
      <c r="G1022" t="s">
        <v>1579</v>
      </c>
      <c r="H1022" t="s">
        <v>126</v>
      </c>
      <c r="I1022" t="s">
        <v>128</v>
      </c>
      <c r="J1022" t="s">
        <v>6971</v>
      </c>
      <c r="K1022" t="s">
        <v>808</v>
      </c>
      <c r="M1022" t="s">
        <v>1692</v>
      </c>
      <c r="N1022" t="s">
        <v>5303</v>
      </c>
      <c r="P1022" t="s">
        <v>19</v>
      </c>
      <c r="Q1022" t="s">
        <v>126</v>
      </c>
      <c r="R1022" t="s">
        <v>34</v>
      </c>
      <c r="S1022" t="s">
        <v>1695</v>
      </c>
      <c r="T1022" t="s">
        <v>1345</v>
      </c>
      <c r="U1022" t="s">
        <v>4386</v>
      </c>
    </row>
    <row r="1023" spans="1:22" x14ac:dyDescent="0.25">
      <c r="A1023" t="s">
        <v>4178</v>
      </c>
      <c r="B1023" t="s">
        <v>4179</v>
      </c>
      <c r="D1023" t="s">
        <v>1119</v>
      </c>
      <c r="E1023" t="s">
        <v>125</v>
      </c>
      <c r="F1023" t="s">
        <v>242</v>
      </c>
      <c r="G1023" t="s">
        <v>1317</v>
      </c>
      <c r="H1023" t="s">
        <v>126</v>
      </c>
      <c r="I1023" t="s">
        <v>20</v>
      </c>
      <c r="J1023" t="s">
        <v>3346</v>
      </c>
      <c r="K1023" t="s">
        <v>808</v>
      </c>
      <c r="M1023" t="s">
        <v>1694</v>
      </c>
      <c r="N1023" t="s">
        <v>3611</v>
      </c>
      <c r="O1023" t="s">
        <v>5311</v>
      </c>
      <c r="P1023" t="s">
        <v>19</v>
      </c>
      <c r="Q1023" t="s">
        <v>1061</v>
      </c>
      <c r="R1023" t="s">
        <v>46</v>
      </c>
      <c r="S1023" t="s">
        <v>1695</v>
      </c>
      <c r="T1023" t="s">
        <v>1407</v>
      </c>
      <c r="U1023" t="s">
        <v>4180</v>
      </c>
    </row>
    <row r="1024" spans="1:22" x14ac:dyDescent="0.25">
      <c r="A1024" t="s">
        <v>4839</v>
      </c>
      <c r="B1024" t="s">
        <v>4840</v>
      </c>
      <c r="C1024" t="s">
        <v>1012</v>
      </c>
      <c r="D1024" t="s">
        <v>1328</v>
      </c>
      <c r="E1024" t="s">
        <v>125</v>
      </c>
      <c r="F1024" t="s">
        <v>243</v>
      </c>
      <c r="G1024" t="s">
        <v>28</v>
      </c>
      <c r="H1024" t="s">
        <v>126</v>
      </c>
      <c r="I1024" t="s">
        <v>28</v>
      </c>
      <c r="J1024" t="s">
        <v>40</v>
      </c>
      <c r="K1024" t="s">
        <v>1064</v>
      </c>
      <c r="L1024" t="s">
        <v>807</v>
      </c>
      <c r="M1024" t="s">
        <v>1694</v>
      </c>
      <c r="N1024" t="s">
        <v>3611</v>
      </c>
      <c r="O1024" t="s">
        <v>6972</v>
      </c>
      <c r="P1024" t="s">
        <v>19</v>
      </c>
      <c r="Q1024" t="s">
        <v>1061</v>
      </c>
      <c r="R1024" t="s">
        <v>37</v>
      </c>
      <c r="S1024" t="s">
        <v>1693</v>
      </c>
      <c r="T1024" t="s">
        <v>2988</v>
      </c>
      <c r="U1024" t="s">
        <v>4841</v>
      </c>
    </row>
    <row r="1025" spans="1:21" x14ac:dyDescent="0.25">
      <c r="A1025" t="s">
        <v>3669</v>
      </c>
      <c r="B1025" t="s">
        <v>3670</v>
      </c>
      <c r="D1025" t="s">
        <v>257</v>
      </c>
      <c r="E1025" t="s">
        <v>125</v>
      </c>
      <c r="F1025" t="s">
        <v>242</v>
      </c>
      <c r="G1025" t="s">
        <v>1579</v>
      </c>
      <c r="H1025" t="s">
        <v>126</v>
      </c>
      <c r="I1025" t="s">
        <v>20</v>
      </c>
      <c r="J1025" t="s">
        <v>4294</v>
      </c>
      <c r="K1025" t="s">
        <v>808</v>
      </c>
      <c r="L1025" t="s">
        <v>803</v>
      </c>
      <c r="M1025" t="s">
        <v>1694</v>
      </c>
      <c r="N1025" t="s">
        <v>3612</v>
      </c>
      <c r="O1025" t="s">
        <v>6973</v>
      </c>
      <c r="P1025" t="s">
        <v>19</v>
      </c>
      <c r="Q1025" t="s">
        <v>1061</v>
      </c>
      <c r="R1025" t="s">
        <v>120</v>
      </c>
      <c r="S1025" t="s">
        <v>1693</v>
      </c>
      <c r="T1025" t="s">
        <v>1345</v>
      </c>
      <c r="U1025" t="s">
        <v>3671</v>
      </c>
    </row>
    <row r="1026" spans="1:21" x14ac:dyDescent="0.25">
      <c r="A1026" t="s">
        <v>4747</v>
      </c>
      <c r="B1026" t="s">
        <v>4748</v>
      </c>
      <c r="D1026" t="s">
        <v>76</v>
      </c>
      <c r="E1026" t="s">
        <v>125</v>
      </c>
      <c r="F1026" t="s">
        <v>242</v>
      </c>
      <c r="G1026" t="s">
        <v>1368</v>
      </c>
      <c r="H1026" t="s">
        <v>126</v>
      </c>
      <c r="I1026" t="s">
        <v>20</v>
      </c>
      <c r="J1026" t="s">
        <v>3340</v>
      </c>
      <c r="K1026" t="s">
        <v>808</v>
      </c>
      <c r="M1026" t="s">
        <v>1692</v>
      </c>
      <c r="N1026" t="s">
        <v>3612</v>
      </c>
      <c r="O1026" t="s">
        <v>4076</v>
      </c>
      <c r="P1026" t="s">
        <v>19</v>
      </c>
      <c r="Q1026" t="s">
        <v>126</v>
      </c>
      <c r="R1026" t="s">
        <v>34</v>
      </c>
      <c r="S1026" t="s">
        <v>1695</v>
      </c>
      <c r="T1026" t="s">
        <v>1345</v>
      </c>
      <c r="U1026" t="s">
        <v>4749</v>
      </c>
    </row>
    <row r="1027" spans="1:21" x14ac:dyDescent="0.25">
      <c r="A1027" t="s">
        <v>4771</v>
      </c>
      <c r="B1027" t="s">
        <v>4772</v>
      </c>
      <c r="D1027" t="s">
        <v>76</v>
      </c>
      <c r="E1027" t="s">
        <v>125</v>
      </c>
      <c r="F1027" t="s">
        <v>242</v>
      </c>
      <c r="G1027" t="s">
        <v>1317</v>
      </c>
      <c r="H1027" t="s">
        <v>126</v>
      </c>
      <c r="I1027" t="s">
        <v>20</v>
      </c>
      <c r="J1027" t="s">
        <v>2667</v>
      </c>
      <c r="K1027" t="s">
        <v>806</v>
      </c>
      <c r="M1027" t="s">
        <v>1694</v>
      </c>
      <c r="N1027" t="s">
        <v>3612</v>
      </c>
      <c r="P1027" t="s">
        <v>19</v>
      </c>
      <c r="Q1027" t="s">
        <v>126</v>
      </c>
      <c r="R1027" t="s">
        <v>51</v>
      </c>
      <c r="S1027" t="s">
        <v>1695</v>
      </c>
      <c r="T1027" t="s">
        <v>1345</v>
      </c>
      <c r="U1027" t="s">
        <v>4773</v>
      </c>
    </row>
    <row r="1028" spans="1:21" x14ac:dyDescent="0.25">
      <c r="A1028" t="s">
        <v>4842</v>
      </c>
      <c r="B1028" t="s">
        <v>4843</v>
      </c>
      <c r="D1028" t="s">
        <v>27</v>
      </c>
      <c r="E1028" t="s">
        <v>125</v>
      </c>
      <c r="F1028" t="s">
        <v>243</v>
      </c>
      <c r="G1028" t="s">
        <v>28</v>
      </c>
      <c r="H1028" t="s">
        <v>1315</v>
      </c>
      <c r="I1028" t="s">
        <v>20</v>
      </c>
      <c r="J1028" t="s">
        <v>715</v>
      </c>
      <c r="K1028" t="s">
        <v>806</v>
      </c>
      <c r="L1028" t="s">
        <v>807</v>
      </c>
      <c r="M1028" t="s">
        <v>1690</v>
      </c>
      <c r="N1028" t="s">
        <v>3612</v>
      </c>
      <c r="O1028" t="s">
        <v>6578</v>
      </c>
      <c r="P1028" t="s">
        <v>19</v>
      </c>
      <c r="Q1028" t="s">
        <v>126</v>
      </c>
      <c r="R1028" t="s">
        <v>24</v>
      </c>
      <c r="S1028" t="s">
        <v>1691</v>
      </c>
      <c r="T1028" t="s">
        <v>5304</v>
      </c>
      <c r="U1028" t="s">
        <v>4844</v>
      </c>
    </row>
    <row r="1029" spans="1:21" x14ac:dyDescent="0.25">
      <c r="A1029" t="s">
        <v>2124</v>
      </c>
      <c r="B1029" t="s">
        <v>2124</v>
      </c>
      <c r="D1029" t="s">
        <v>1089</v>
      </c>
      <c r="E1029" t="s">
        <v>125</v>
      </c>
      <c r="F1029" t="s">
        <v>242</v>
      </c>
      <c r="G1029" t="s">
        <v>28</v>
      </c>
      <c r="H1029" t="s">
        <v>126</v>
      </c>
      <c r="I1029" t="s">
        <v>1100</v>
      </c>
      <c r="J1029" t="s">
        <v>6515</v>
      </c>
      <c r="K1029" t="s">
        <v>806</v>
      </c>
      <c r="L1029" t="s">
        <v>801</v>
      </c>
      <c r="M1029" t="s">
        <v>1692</v>
      </c>
      <c r="N1029" t="s">
        <v>4743</v>
      </c>
      <c r="O1029" t="s">
        <v>6974</v>
      </c>
      <c r="P1029" t="s">
        <v>19</v>
      </c>
      <c r="Q1029" t="s">
        <v>126</v>
      </c>
      <c r="R1029" t="s">
        <v>46</v>
      </c>
      <c r="S1029" t="s">
        <v>1695</v>
      </c>
      <c r="T1029" t="s">
        <v>2893</v>
      </c>
      <c r="U1029" t="s">
        <v>2125</v>
      </c>
    </row>
    <row r="1030" spans="1:21" x14ac:dyDescent="0.25">
      <c r="A1030" t="s">
        <v>1914</v>
      </c>
      <c r="B1030" t="s">
        <v>1914</v>
      </c>
      <c r="D1030" t="s">
        <v>287</v>
      </c>
      <c r="E1030" t="s">
        <v>125</v>
      </c>
      <c r="F1030" t="s">
        <v>200</v>
      </c>
      <c r="G1030" t="s">
        <v>577</v>
      </c>
      <c r="H1030" t="s">
        <v>126</v>
      </c>
      <c r="I1030" t="s">
        <v>1100</v>
      </c>
      <c r="J1030" t="s">
        <v>3500</v>
      </c>
      <c r="K1030" t="s">
        <v>808</v>
      </c>
      <c r="L1030" t="s">
        <v>1060</v>
      </c>
      <c r="M1030" t="s">
        <v>1692</v>
      </c>
      <c r="N1030" t="s">
        <v>2943</v>
      </c>
      <c r="O1030" t="s">
        <v>6975</v>
      </c>
      <c r="P1030" t="s">
        <v>19</v>
      </c>
      <c r="Q1030" t="s">
        <v>126</v>
      </c>
      <c r="R1030" t="s">
        <v>37</v>
      </c>
      <c r="S1030" t="s">
        <v>1695</v>
      </c>
      <c r="T1030" t="s">
        <v>1345</v>
      </c>
      <c r="U1030" t="s">
        <v>1915</v>
      </c>
    </row>
    <row r="1031" spans="1:21" x14ac:dyDescent="0.25">
      <c r="A1031" t="s">
        <v>4238</v>
      </c>
      <c r="B1031" t="s">
        <v>4239</v>
      </c>
      <c r="D1031" t="s">
        <v>76</v>
      </c>
      <c r="E1031" t="s">
        <v>125</v>
      </c>
      <c r="F1031" t="s">
        <v>242</v>
      </c>
      <c r="G1031" t="s">
        <v>1579</v>
      </c>
      <c r="H1031" t="s">
        <v>126</v>
      </c>
      <c r="I1031" t="s">
        <v>128</v>
      </c>
      <c r="J1031" t="s">
        <v>6552</v>
      </c>
      <c r="K1031" t="s">
        <v>1064</v>
      </c>
      <c r="L1031" t="s">
        <v>803</v>
      </c>
      <c r="M1031" t="s">
        <v>1692</v>
      </c>
      <c r="N1031" t="s">
        <v>6976</v>
      </c>
      <c r="O1031" t="s">
        <v>1008</v>
      </c>
      <c r="P1031" t="s">
        <v>19</v>
      </c>
      <c r="Q1031" t="s">
        <v>126</v>
      </c>
      <c r="R1031" t="s">
        <v>51</v>
      </c>
      <c r="S1031" t="s">
        <v>1695</v>
      </c>
      <c r="T1031" t="s">
        <v>1345</v>
      </c>
      <c r="U1031" t="s">
        <v>4240</v>
      </c>
    </row>
    <row r="1032" spans="1:21" x14ac:dyDescent="0.25">
      <c r="A1032" t="s">
        <v>3789</v>
      </c>
      <c r="B1032" t="s">
        <v>3790</v>
      </c>
      <c r="D1032" t="s">
        <v>1067</v>
      </c>
      <c r="E1032" t="s">
        <v>125</v>
      </c>
      <c r="F1032" t="s">
        <v>200</v>
      </c>
      <c r="G1032" t="s">
        <v>1368</v>
      </c>
      <c r="H1032" t="s">
        <v>126</v>
      </c>
      <c r="I1032" t="s">
        <v>1100</v>
      </c>
      <c r="J1032" t="s">
        <v>6925</v>
      </c>
      <c r="K1032" t="s">
        <v>808</v>
      </c>
      <c r="M1032" t="s">
        <v>1692</v>
      </c>
      <c r="N1032" t="s">
        <v>6976</v>
      </c>
      <c r="P1032" t="s">
        <v>19</v>
      </c>
      <c r="Q1032" t="s">
        <v>1061</v>
      </c>
      <c r="R1032" t="s">
        <v>18</v>
      </c>
      <c r="S1032" t="s">
        <v>1695</v>
      </c>
      <c r="T1032" t="s">
        <v>1377</v>
      </c>
      <c r="U1032" t="s">
        <v>3791</v>
      </c>
    </row>
    <row r="1033" spans="1:21" x14ac:dyDescent="0.25">
      <c r="A1033" t="s">
        <v>3371</v>
      </c>
      <c r="B1033" t="s">
        <v>3372</v>
      </c>
      <c r="C1033" t="s">
        <v>2507</v>
      </c>
      <c r="D1033" t="s">
        <v>1575</v>
      </c>
      <c r="E1033" t="s">
        <v>2015</v>
      </c>
      <c r="F1033" t="s">
        <v>243</v>
      </c>
      <c r="G1033" t="s">
        <v>1579</v>
      </c>
      <c r="H1033" t="s">
        <v>1316</v>
      </c>
      <c r="I1033" t="s">
        <v>20</v>
      </c>
      <c r="J1033" t="s">
        <v>747</v>
      </c>
      <c r="K1033" t="s">
        <v>1112</v>
      </c>
      <c r="L1033" t="s">
        <v>801</v>
      </c>
      <c r="M1033" t="s">
        <v>1694</v>
      </c>
      <c r="N1033" t="s">
        <v>6976</v>
      </c>
      <c r="O1033" t="s">
        <v>6977</v>
      </c>
      <c r="P1033" t="s">
        <v>19</v>
      </c>
      <c r="Q1033" t="s">
        <v>1334</v>
      </c>
      <c r="R1033" t="s">
        <v>67</v>
      </c>
      <c r="S1033" t="s">
        <v>1693</v>
      </c>
      <c r="T1033" t="s">
        <v>4360</v>
      </c>
      <c r="U1033" t="s">
        <v>3373</v>
      </c>
    </row>
    <row r="1034" spans="1:21" x14ac:dyDescent="0.25">
      <c r="A1034" t="s">
        <v>3449</v>
      </c>
      <c r="B1034" t="s">
        <v>3449</v>
      </c>
      <c r="D1034" t="s">
        <v>210</v>
      </c>
      <c r="E1034" t="s">
        <v>125</v>
      </c>
      <c r="F1034" t="s">
        <v>242</v>
      </c>
      <c r="G1034" t="s">
        <v>1579</v>
      </c>
      <c r="H1034" t="s">
        <v>126</v>
      </c>
      <c r="I1034" t="s">
        <v>128</v>
      </c>
      <c r="J1034" t="s">
        <v>3489</v>
      </c>
      <c r="K1034" t="s">
        <v>808</v>
      </c>
      <c r="L1034" t="s">
        <v>800</v>
      </c>
      <c r="M1034" t="s">
        <v>1692</v>
      </c>
      <c r="N1034" t="s">
        <v>6976</v>
      </c>
      <c r="O1034" t="s">
        <v>6978</v>
      </c>
      <c r="P1034" t="s">
        <v>19</v>
      </c>
      <c r="Q1034" t="s">
        <v>126</v>
      </c>
      <c r="R1034" t="s">
        <v>46</v>
      </c>
      <c r="S1034" t="s">
        <v>1695</v>
      </c>
      <c r="T1034" t="s">
        <v>1345</v>
      </c>
      <c r="U1034" t="s">
        <v>3450</v>
      </c>
    </row>
    <row r="1035" spans="1:21" x14ac:dyDescent="0.25">
      <c r="A1035" t="s">
        <v>4003</v>
      </c>
      <c r="B1035" t="s">
        <v>4004</v>
      </c>
      <c r="C1035" t="s">
        <v>4005</v>
      </c>
      <c r="D1035" t="s">
        <v>76</v>
      </c>
      <c r="E1035" t="s">
        <v>125</v>
      </c>
      <c r="F1035" t="s">
        <v>242</v>
      </c>
      <c r="G1035" t="s">
        <v>1579</v>
      </c>
      <c r="H1035" t="s">
        <v>126</v>
      </c>
      <c r="I1035" t="s">
        <v>128</v>
      </c>
      <c r="J1035" t="s">
        <v>4287</v>
      </c>
      <c r="K1035" t="s">
        <v>808</v>
      </c>
      <c r="M1035" t="s">
        <v>1692</v>
      </c>
      <c r="N1035" t="s">
        <v>5306</v>
      </c>
      <c r="P1035" t="s">
        <v>19</v>
      </c>
      <c r="Q1035" t="s">
        <v>126</v>
      </c>
      <c r="R1035" t="s">
        <v>37</v>
      </c>
      <c r="S1035" t="s">
        <v>1695</v>
      </c>
      <c r="T1035" t="s">
        <v>1345</v>
      </c>
      <c r="U1035" t="s">
        <v>4006</v>
      </c>
    </row>
    <row r="1036" spans="1:21" x14ac:dyDescent="0.25">
      <c r="A1036" t="s">
        <v>4753</v>
      </c>
      <c r="B1036" t="s">
        <v>4754</v>
      </c>
      <c r="D1036" t="s">
        <v>76</v>
      </c>
      <c r="E1036" t="s">
        <v>125</v>
      </c>
      <c r="F1036" t="s">
        <v>242</v>
      </c>
      <c r="G1036" t="s">
        <v>1368</v>
      </c>
      <c r="H1036" t="s">
        <v>126</v>
      </c>
      <c r="I1036" t="s">
        <v>20</v>
      </c>
      <c r="J1036" t="s">
        <v>3910</v>
      </c>
      <c r="K1036" t="s">
        <v>808</v>
      </c>
      <c r="M1036" t="s">
        <v>1694</v>
      </c>
      <c r="N1036" t="s">
        <v>2373</v>
      </c>
      <c r="P1036" t="s">
        <v>19</v>
      </c>
      <c r="Q1036" t="s">
        <v>126</v>
      </c>
      <c r="R1036" t="s">
        <v>21</v>
      </c>
      <c r="S1036" t="s">
        <v>1695</v>
      </c>
      <c r="T1036" t="s">
        <v>1345</v>
      </c>
      <c r="U1036" t="s">
        <v>4755</v>
      </c>
    </row>
    <row r="1037" spans="1:21" x14ac:dyDescent="0.25">
      <c r="A1037" t="s">
        <v>4765</v>
      </c>
      <c r="B1037" t="s">
        <v>4766</v>
      </c>
      <c r="D1037" t="s">
        <v>76</v>
      </c>
      <c r="E1037" t="s">
        <v>125</v>
      </c>
      <c r="F1037" t="s">
        <v>242</v>
      </c>
      <c r="G1037" t="s">
        <v>1368</v>
      </c>
      <c r="H1037" t="s">
        <v>126</v>
      </c>
      <c r="I1037" t="s">
        <v>20</v>
      </c>
      <c r="J1037" t="s">
        <v>2962</v>
      </c>
      <c r="K1037" t="s">
        <v>808</v>
      </c>
      <c r="M1037" t="s">
        <v>1690</v>
      </c>
      <c r="N1037" t="s">
        <v>2373</v>
      </c>
      <c r="P1037" t="s">
        <v>19</v>
      </c>
      <c r="Q1037" t="s">
        <v>126</v>
      </c>
      <c r="R1037" t="s">
        <v>60</v>
      </c>
      <c r="S1037" t="s">
        <v>1695</v>
      </c>
      <c r="T1037" t="s">
        <v>1345</v>
      </c>
      <c r="U1037" t="s">
        <v>4767</v>
      </c>
    </row>
    <row r="1038" spans="1:21" x14ac:dyDescent="0.25">
      <c r="A1038" t="s">
        <v>2450</v>
      </c>
      <c r="B1038" t="s">
        <v>2450</v>
      </c>
      <c r="D1038" t="s">
        <v>1118</v>
      </c>
      <c r="E1038" t="s">
        <v>125</v>
      </c>
      <c r="F1038" t="s">
        <v>242</v>
      </c>
      <c r="G1038" t="s">
        <v>577</v>
      </c>
      <c r="H1038" t="s">
        <v>126</v>
      </c>
      <c r="I1038" t="s">
        <v>1100</v>
      </c>
      <c r="J1038" t="s">
        <v>6515</v>
      </c>
      <c r="K1038" t="s">
        <v>808</v>
      </c>
      <c r="L1038" t="s">
        <v>801</v>
      </c>
      <c r="M1038" t="s">
        <v>1692</v>
      </c>
      <c r="N1038" t="s">
        <v>6979</v>
      </c>
      <c r="O1038" t="s">
        <v>6980</v>
      </c>
      <c r="P1038" t="s">
        <v>19</v>
      </c>
      <c r="Q1038" t="s">
        <v>126</v>
      </c>
      <c r="R1038" t="s">
        <v>46</v>
      </c>
      <c r="S1038" t="s">
        <v>1695</v>
      </c>
      <c r="T1038" t="s">
        <v>1345</v>
      </c>
      <c r="U1038" t="s">
        <v>2449</v>
      </c>
    </row>
    <row r="1039" spans="1:21" x14ac:dyDescent="0.25">
      <c r="A1039" t="s">
        <v>3447</v>
      </c>
      <c r="B1039" t="s">
        <v>3447</v>
      </c>
      <c r="D1039" t="s">
        <v>76</v>
      </c>
      <c r="E1039" t="s">
        <v>125</v>
      </c>
      <c r="F1039" t="s">
        <v>242</v>
      </c>
      <c r="G1039" t="s">
        <v>1579</v>
      </c>
      <c r="H1039" t="s">
        <v>126</v>
      </c>
      <c r="I1039" t="s">
        <v>128</v>
      </c>
      <c r="J1039" t="s">
        <v>3489</v>
      </c>
      <c r="K1039" t="s">
        <v>808</v>
      </c>
      <c r="L1039" t="s">
        <v>1072</v>
      </c>
      <c r="M1039" t="s">
        <v>1690</v>
      </c>
      <c r="N1039" t="s">
        <v>6981</v>
      </c>
      <c r="O1039" t="s">
        <v>6982</v>
      </c>
      <c r="P1039" t="s">
        <v>19</v>
      </c>
      <c r="Q1039" t="s">
        <v>126</v>
      </c>
      <c r="R1039" t="s">
        <v>46</v>
      </c>
      <c r="S1039" t="s">
        <v>1695</v>
      </c>
      <c r="T1039" t="s">
        <v>1345</v>
      </c>
      <c r="U1039" t="s">
        <v>3448</v>
      </c>
    </row>
    <row r="1040" spans="1:21" x14ac:dyDescent="0.25">
      <c r="A1040" t="s">
        <v>4736</v>
      </c>
      <c r="B1040" t="s">
        <v>4737</v>
      </c>
      <c r="C1040" t="s">
        <v>1012</v>
      </c>
      <c r="D1040" t="s">
        <v>3132</v>
      </c>
      <c r="E1040" t="s">
        <v>125</v>
      </c>
      <c r="F1040" t="s">
        <v>243</v>
      </c>
      <c r="G1040" t="s">
        <v>28</v>
      </c>
      <c r="H1040" t="s">
        <v>126</v>
      </c>
      <c r="I1040" t="s">
        <v>28</v>
      </c>
      <c r="J1040" t="s">
        <v>40</v>
      </c>
      <c r="K1040" t="s">
        <v>806</v>
      </c>
      <c r="L1040" t="s">
        <v>803</v>
      </c>
      <c r="M1040" t="s">
        <v>1692</v>
      </c>
      <c r="N1040" t="s">
        <v>6981</v>
      </c>
      <c r="O1040" t="s">
        <v>6983</v>
      </c>
      <c r="P1040" t="s">
        <v>19</v>
      </c>
      <c r="Q1040" t="s">
        <v>126</v>
      </c>
      <c r="R1040" t="s">
        <v>60</v>
      </c>
      <c r="S1040" t="s">
        <v>1693</v>
      </c>
      <c r="T1040" t="s">
        <v>6984</v>
      </c>
      <c r="U1040" t="s">
        <v>4738</v>
      </c>
    </row>
    <row r="1041" spans="1:21" x14ac:dyDescent="0.25">
      <c r="A1041" t="s">
        <v>4150</v>
      </c>
      <c r="B1041" t="s">
        <v>4151</v>
      </c>
      <c r="D1041" t="s">
        <v>76</v>
      </c>
      <c r="E1041" t="s">
        <v>125</v>
      </c>
      <c r="F1041" t="s">
        <v>242</v>
      </c>
      <c r="G1041" t="s">
        <v>1579</v>
      </c>
      <c r="H1041" t="s">
        <v>126</v>
      </c>
      <c r="I1041" t="s">
        <v>128</v>
      </c>
      <c r="J1041" t="s">
        <v>4944</v>
      </c>
      <c r="K1041" t="s">
        <v>808</v>
      </c>
      <c r="M1041" t="s">
        <v>1692</v>
      </c>
      <c r="N1041" t="s">
        <v>3952</v>
      </c>
      <c r="P1041" t="s">
        <v>19</v>
      </c>
      <c r="Q1041" t="s">
        <v>126</v>
      </c>
      <c r="R1041" t="s">
        <v>37</v>
      </c>
      <c r="S1041" t="s">
        <v>1695</v>
      </c>
      <c r="T1041" t="s">
        <v>1345</v>
      </c>
      <c r="U1041" t="s">
        <v>4152</v>
      </c>
    </row>
    <row r="1042" spans="1:21" x14ac:dyDescent="0.25">
      <c r="A1042" t="s">
        <v>2782</v>
      </c>
      <c r="B1042" t="s">
        <v>2783</v>
      </c>
      <c r="D1042" t="s">
        <v>1118</v>
      </c>
      <c r="E1042" t="s">
        <v>125</v>
      </c>
      <c r="F1042" t="s">
        <v>242</v>
      </c>
      <c r="G1042" t="s">
        <v>577</v>
      </c>
      <c r="H1042" t="s">
        <v>126</v>
      </c>
      <c r="I1042" t="s">
        <v>1100</v>
      </c>
      <c r="J1042" t="s">
        <v>716</v>
      </c>
      <c r="K1042" t="s">
        <v>808</v>
      </c>
      <c r="M1042" t="s">
        <v>1692</v>
      </c>
      <c r="N1042" t="s">
        <v>3952</v>
      </c>
      <c r="P1042" t="s">
        <v>19</v>
      </c>
      <c r="Q1042" t="s">
        <v>126</v>
      </c>
      <c r="R1042" t="s">
        <v>62</v>
      </c>
      <c r="S1042" t="s">
        <v>1695</v>
      </c>
      <c r="T1042" t="s">
        <v>6985</v>
      </c>
      <c r="U1042" t="s">
        <v>2784</v>
      </c>
    </row>
    <row r="1043" spans="1:21" x14ac:dyDescent="0.25">
      <c r="A1043" t="s">
        <v>4777</v>
      </c>
      <c r="B1043" t="s">
        <v>4778</v>
      </c>
      <c r="C1043" t="s">
        <v>3698</v>
      </c>
      <c r="D1043" t="s">
        <v>76</v>
      </c>
      <c r="E1043" t="s">
        <v>125</v>
      </c>
      <c r="F1043" t="s">
        <v>242</v>
      </c>
      <c r="G1043" t="s">
        <v>1368</v>
      </c>
      <c r="H1043" t="s">
        <v>126</v>
      </c>
      <c r="I1043" t="s">
        <v>20</v>
      </c>
      <c r="J1043" t="s">
        <v>750</v>
      </c>
      <c r="K1043" t="s">
        <v>1064</v>
      </c>
      <c r="M1043" t="s">
        <v>1690</v>
      </c>
      <c r="N1043" t="s">
        <v>2428</v>
      </c>
      <c r="P1043" t="s">
        <v>19</v>
      </c>
      <c r="Q1043" t="s">
        <v>126</v>
      </c>
      <c r="R1043" t="s">
        <v>51</v>
      </c>
      <c r="S1043" t="s">
        <v>1693</v>
      </c>
      <c r="T1043" t="s">
        <v>1345</v>
      </c>
      <c r="U1043" t="s">
        <v>4779</v>
      </c>
    </row>
    <row r="1044" spans="1:21" x14ac:dyDescent="0.25">
      <c r="A1044" t="s">
        <v>4785</v>
      </c>
      <c r="B1044" t="s">
        <v>4785</v>
      </c>
      <c r="D1044" t="s">
        <v>76</v>
      </c>
      <c r="E1044" t="s">
        <v>125</v>
      </c>
      <c r="F1044" t="s">
        <v>242</v>
      </c>
      <c r="G1044" t="s">
        <v>1317</v>
      </c>
      <c r="H1044" t="s">
        <v>126</v>
      </c>
      <c r="I1044" t="s">
        <v>20</v>
      </c>
      <c r="J1044" t="s">
        <v>6623</v>
      </c>
      <c r="K1044" t="s">
        <v>808</v>
      </c>
      <c r="L1044" t="s">
        <v>803</v>
      </c>
      <c r="M1044" t="s">
        <v>1694</v>
      </c>
      <c r="N1044" t="s">
        <v>2428</v>
      </c>
      <c r="O1044" t="s">
        <v>6986</v>
      </c>
      <c r="P1044" t="s">
        <v>19</v>
      </c>
      <c r="Q1044" t="s">
        <v>126</v>
      </c>
      <c r="R1044" t="s">
        <v>46</v>
      </c>
      <c r="S1044" t="s">
        <v>1695</v>
      </c>
      <c r="T1044" t="s">
        <v>1345</v>
      </c>
      <c r="U1044" t="s">
        <v>4786</v>
      </c>
    </row>
    <row r="1045" spans="1:21" x14ac:dyDescent="0.25">
      <c r="A1045" t="s">
        <v>4808</v>
      </c>
      <c r="B1045" t="s">
        <v>4809</v>
      </c>
      <c r="D1045" t="s">
        <v>76</v>
      </c>
      <c r="E1045" t="s">
        <v>125</v>
      </c>
      <c r="F1045" t="s">
        <v>242</v>
      </c>
      <c r="G1045" t="s">
        <v>1317</v>
      </c>
      <c r="H1045" t="s">
        <v>126</v>
      </c>
      <c r="I1045" t="s">
        <v>20</v>
      </c>
      <c r="J1045" t="s">
        <v>3189</v>
      </c>
      <c r="K1045" t="s">
        <v>808</v>
      </c>
      <c r="L1045" t="s">
        <v>803</v>
      </c>
      <c r="M1045" t="s">
        <v>1692</v>
      </c>
      <c r="N1045" t="s">
        <v>2428</v>
      </c>
      <c r="O1045" t="s">
        <v>6987</v>
      </c>
      <c r="P1045" t="s">
        <v>19</v>
      </c>
      <c r="Q1045" t="s">
        <v>126</v>
      </c>
      <c r="R1045" t="s">
        <v>120</v>
      </c>
      <c r="S1045" t="s">
        <v>1695</v>
      </c>
      <c r="T1045" t="s">
        <v>1345</v>
      </c>
      <c r="U1045" t="s">
        <v>4810</v>
      </c>
    </row>
    <row r="1046" spans="1:21" x14ac:dyDescent="0.25">
      <c r="A1046" t="s">
        <v>4172</v>
      </c>
      <c r="B1046" t="s">
        <v>4173</v>
      </c>
      <c r="D1046" t="s">
        <v>1116</v>
      </c>
      <c r="E1046" t="s">
        <v>125</v>
      </c>
      <c r="F1046" t="s">
        <v>243</v>
      </c>
      <c r="G1046" t="s">
        <v>1579</v>
      </c>
      <c r="H1046" t="s">
        <v>126</v>
      </c>
      <c r="I1046" t="s">
        <v>17</v>
      </c>
      <c r="J1046" t="s">
        <v>748</v>
      </c>
      <c r="K1046" t="s">
        <v>804</v>
      </c>
      <c r="M1046" t="s">
        <v>1692</v>
      </c>
      <c r="N1046" t="s">
        <v>2429</v>
      </c>
      <c r="P1046" t="s">
        <v>19</v>
      </c>
      <c r="Q1046" t="s">
        <v>1059</v>
      </c>
      <c r="R1046" t="s">
        <v>51</v>
      </c>
      <c r="S1046" t="s">
        <v>1691</v>
      </c>
      <c r="T1046" t="s">
        <v>1376</v>
      </c>
      <c r="U1046" t="s">
        <v>4174</v>
      </c>
    </row>
    <row r="1047" spans="1:21" x14ac:dyDescent="0.25">
      <c r="A1047" t="s">
        <v>4750</v>
      </c>
      <c r="B1047" t="s">
        <v>4751</v>
      </c>
      <c r="D1047" t="s">
        <v>76</v>
      </c>
      <c r="E1047" t="s">
        <v>125</v>
      </c>
      <c r="F1047" t="s">
        <v>242</v>
      </c>
      <c r="G1047" t="s">
        <v>1368</v>
      </c>
      <c r="H1047" t="s">
        <v>126</v>
      </c>
      <c r="I1047" t="s">
        <v>20</v>
      </c>
      <c r="J1047" t="s">
        <v>3340</v>
      </c>
      <c r="K1047" t="s">
        <v>808</v>
      </c>
      <c r="M1047" t="s">
        <v>1692</v>
      </c>
      <c r="N1047" t="s">
        <v>2429</v>
      </c>
      <c r="P1047" t="s">
        <v>19</v>
      </c>
      <c r="Q1047" t="s">
        <v>126</v>
      </c>
      <c r="R1047" t="s">
        <v>68</v>
      </c>
      <c r="S1047" t="s">
        <v>1695</v>
      </c>
      <c r="T1047" t="s">
        <v>1345</v>
      </c>
      <c r="U1047" t="s">
        <v>4752</v>
      </c>
    </row>
    <row r="1048" spans="1:21" x14ac:dyDescent="0.25">
      <c r="A1048" t="s">
        <v>4759</v>
      </c>
      <c r="B1048" t="s">
        <v>4760</v>
      </c>
      <c r="D1048" t="s">
        <v>76</v>
      </c>
      <c r="E1048" t="s">
        <v>125</v>
      </c>
      <c r="F1048" t="s">
        <v>242</v>
      </c>
      <c r="G1048" t="s">
        <v>1368</v>
      </c>
      <c r="H1048" t="s">
        <v>126</v>
      </c>
      <c r="I1048" t="s">
        <v>20</v>
      </c>
      <c r="J1048" t="s">
        <v>4294</v>
      </c>
      <c r="K1048" t="s">
        <v>808</v>
      </c>
      <c r="M1048" t="s">
        <v>1690</v>
      </c>
      <c r="N1048" t="s">
        <v>2429</v>
      </c>
      <c r="P1048" t="s">
        <v>19</v>
      </c>
      <c r="Q1048" t="s">
        <v>126</v>
      </c>
      <c r="R1048" t="s">
        <v>46</v>
      </c>
      <c r="S1048" t="s">
        <v>1695</v>
      </c>
      <c r="T1048" t="s">
        <v>1345</v>
      </c>
      <c r="U1048" t="s">
        <v>4761</v>
      </c>
    </row>
    <row r="1049" spans="1:21" x14ac:dyDescent="0.25">
      <c r="A1049" t="s">
        <v>4762</v>
      </c>
      <c r="B1049" t="s">
        <v>4763</v>
      </c>
      <c r="D1049" t="s">
        <v>76</v>
      </c>
      <c r="E1049" t="s">
        <v>125</v>
      </c>
      <c r="F1049" t="s">
        <v>242</v>
      </c>
      <c r="G1049" t="s">
        <v>1368</v>
      </c>
      <c r="H1049" t="s">
        <v>126</v>
      </c>
      <c r="I1049" t="s">
        <v>20</v>
      </c>
      <c r="J1049" t="s">
        <v>4294</v>
      </c>
      <c r="K1049" t="s">
        <v>808</v>
      </c>
      <c r="M1049" t="s">
        <v>1694</v>
      </c>
      <c r="N1049" t="s">
        <v>2429</v>
      </c>
      <c r="P1049" t="s">
        <v>19</v>
      </c>
      <c r="Q1049" t="s">
        <v>126</v>
      </c>
      <c r="R1049" t="s">
        <v>34</v>
      </c>
      <c r="S1049" t="s">
        <v>1695</v>
      </c>
      <c r="T1049" t="s">
        <v>1345</v>
      </c>
      <c r="U1049" t="s">
        <v>4764</v>
      </c>
    </row>
    <row r="1050" spans="1:21" x14ac:dyDescent="0.25">
      <c r="A1050" t="s">
        <v>4768</v>
      </c>
      <c r="B1050" t="s">
        <v>4769</v>
      </c>
      <c r="D1050" t="s">
        <v>76</v>
      </c>
      <c r="E1050" t="s">
        <v>125</v>
      </c>
      <c r="F1050" t="s">
        <v>242</v>
      </c>
      <c r="G1050" t="s">
        <v>1368</v>
      </c>
      <c r="H1050" t="s">
        <v>126</v>
      </c>
      <c r="I1050" t="s">
        <v>20</v>
      </c>
      <c r="J1050" t="s">
        <v>2962</v>
      </c>
      <c r="K1050" t="s">
        <v>808</v>
      </c>
      <c r="M1050" t="s">
        <v>1690</v>
      </c>
      <c r="N1050" t="s">
        <v>2429</v>
      </c>
      <c r="P1050" t="s">
        <v>19</v>
      </c>
      <c r="Q1050" t="s">
        <v>126</v>
      </c>
      <c r="R1050" t="s">
        <v>41</v>
      </c>
      <c r="S1050" t="s">
        <v>1695</v>
      </c>
      <c r="T1050" t="s">
        <v>1345</v>
      </c>
      <c r="U1050" t="s">
        <v>4770</v>
      </c>
    </row>
    <row r="1051" spans="1:21" x14ac:dyDescent="0.25">
      <c r="A1051" t="s">
        <v>4880</v>
      </c>
      <c r="B1051" t="s">
        <v>4881</v>
      </c>
      <c r="D1051" t="s">
        <v>1116</v>
      </c>
      <c r="E1051" t="s">
        <v>125</v>
      </c>
      <c r="F1051" t="s">
        <v>242</v>
      </c>
      <c r="G1051" t="s">
        <v>1317</v>
      </c>
      <c r="H1051" t="s">
        <v>126</v>
      </c>
      <c r="I1051" t="s">
        <v>20</v>
      </c>
      <c r="J1051" t="s">
        <v>4578</v>
      </c>
      <c r="K1051" t="s">
        <v>806</v>
      </c>
      <c r="M1051" t="s">
        <v>1692</v>
      </c>
      <c r="N1051" t="s">
        <v>2429</v>
      </c>
      <c r="P1051" t="s">
        <v>19</v>
      </c>
      <c r="Q1051" t="s">
        <v>126</v>
      </c>
      <c r="R1051" t="s">
        <v>34</v>
      </c>
      <c r="S1051" t="s">
        <v>1695</v>
      </c>
      <c r="T1051" t="s">
        <v>5253</v>
      </c>
      <c r="U1051" t="s">
        <v>4882</v>
      </c>
    </row>
    <row r="1052" spans="1:21" x14ac:dyDescent="0.25">
      <c r="A1052" t="s">
        <v>4370</v>
      </c>
      <c r="B1052" t="s">
        <v>4371</v>
      </c>
      <c r="C1052" t="s">
        <v>2263</v>
      </c>
      <c r="D1052" t="s">
        <v>4910</v>
      </c>
      <c r="E1052" t="s">
        <v>125</v>
      </c>
      <c r="F1052" t="s">
        <v>243</v>
      </c>
      <c r="G1052" t="s">
        <v>1368</v>
      </c>
      <c r="H1052" t="s">
        <v>1316</v>
      </c>
      <c r="I1052" t="s">
        <v>1100</v>
      </c>
      <c r="J1052" t="s">
        <v>713</v>
      </c>
      <c r="K1052" t="s">
        <v>805</v>
      </c>
      <c r="L1052" t="s">
        <v>807</v>
      </c>
      <c r="M1052" t="s">
        <v>1692</v>
      </c>
      <c r="N1052" t="s">
        <v>3437</v>
      </c>
      <c r="O1052" t="s">
        <v>6988</v>
      </c>
      <c r="Q1052" t="s">
        <v>1061</v>
      </c>
      <c r="R1052" t="s">
        <v>21</v>
      </c>
      <c r="S1052" t="s">
        <v>1695</v>
      </c>
      <c r="T1052" t="s">
        <v>1373</v>
      </c>
      <c r="U1052" t="s">
        <v>4372</v>
      </c>
    </row>
    <row r="1053" spans="1:21" x14ac:dyDescent="0.25">
      <c r="A1053" t="s">
        <v>3292</v>
      </c>
      <c r="B1053" t="s">
        <v>3293</v>
      </c>
      <c r="C1053" t="s">
        <v>1374</v>
      </c>
      <c r="D1053" t="s">
        <v>294</v>
      </c>
      <c r="E1053" t="s">
        <v>125</v>
      </c>
      <c r="F1053" t="s">
        <v>243</v>
      </c>
      <c r="G1053" t="s">
        <v>1579</v>
      </c>
      <c r="H1053" t="s">
        <v>1315</v>
      </c>
      <c r="I1053" t="s">
        <v>28</v>
      </c>
      <c r="J1053" t="s">
        <v>754</v>
      </c>
      <c r="K1053" t="s">
        <v>805</v>
      </c>
      <c r="L1053" t="s">
        <v>1338</v>
      </c>
      <c r="M1053" t="s">
        <v>1692</v>
      </c>
      <c r="N1053" t="s">
        <v>3437</v>
      </c>
      <c r="O1053" t="s">
        <v>6989</v>
      </c>
      <c r="P1053" t="s">
        <v>19</v>
      </c>
      <c r="Q1053" t="s">
        <v>126</v>
      </c>
      <c r="R1053" t="s">
        <v>18</v>
      </c>
      <c r="S1053" t="s">
        <v>1693</v>
      </c>
      <c r="T1053" t="s">
        <v>1345</v>
      </c>
      <c r="U1053" t="s">
        <v>3294</v>
      </c>
    </row>
    <row r="1054" spans="1:21" x14ac:dyDescent="0.25">
      <c r="A1054" t="s">
        <v>4410</v>
      </c>
      <c r="B1054" t="s">
        <v>4411</v>
      </c>
      <c r="D1054" t="s">
        <v>257</v>
      </c>
      <c r="E1054" t="s">
        <v>125</v>
      </c>
      <c r="F1054" t="s">
        <v>243</v>
      </c>
      <c r="G1054" t="s">
        <v>1368</v>
      </c>
      <c r="H1054" t="s">
        <v>126</v>
      </c>
      <c r="I1054" t="s">
        <v>17</v>
      </c>
      <c r="J1054" t="s">
        <v>4969</v>
      </c>
      <c r="K1054" t="s">
        <v>808</v>
      </c>
      <c r="M1054" t="s">
        <v>1694</v>
      </c>
      <c r="N1054" t="s">
        <v>3437</v>
      </c>
      <c r="P1054" t="s">
        <v>19</v>
      </c>
      <c r="Q1054" t="s">
        <v>126</v>
      </c>
      <c r="R1054" t="s">
        <v>60</v>
      </c>
      <c r="S1054" t="s">
        <v>1695</v>
      </c>
      <c r="T1054" t="s">
        <v>1345</v>
      </c>
      <c r="U1054" t="s">
        <v>4412</v>
      </c>
    </row>
    <row r="1055" spans="1:21" x14ac:dyDescent="0.25">
      <c r="A1055" t="s">
        <v>4774</v>
      </c>
      <c r="B1055" t="s">
        <v>4775</v>
      </c>
      <c r="D1055" t="s">
        <v>76</v>
      </c>
      <c r="E1055" t="s">
        <v>125</v>
      </c>
      <c r="F1055" t="s">
        <v>242</v>
      </c>
      <c r="G1055" t="s">
        <v>1317</v>
      </c>
      <c r="H1055" t="s">
        <v>126</v>
      </c>
      <c r="I1055" t="s">
        <v>20</v>
      </c>
      <c r="J1055" t="s">
        <v>5305</v>
      </c>
      <c r="K1055" t="s">
        <v>808</v>
      </c>
      <c r="M1055" t="s">
        <v>1690</v>
      </c>
      <c r="N1055" t="s">
        <v>3437</v>
      </c>
      <c r="P1055" t="s">
        <v>19</v>
      </c>
      <c r="Q1055" t="s">
        <v>126</v>
      </c>
      <c r="R1055" t="s">
        <v>71</v>
      </c>
      <c r="S1055" t="s">
        <v>1695</v>
      </c>
      <c r="T1055" t="s">
        <v>1345</v>
      </c>
      <c r="U1055" t="s">
        <v>4776</v>
      </c>
    </row>
    <row r="1056" spans="1:21" x14ac:dyDescent="0.25">
      <c r="A1056" t="s">
        <v>4787</v>
      </c>
      <c r="B1056" t="s">
        <v>4788</v>
      </c>
      <c r="D1056" t="s">
        <v>76</v>
      </c>
      <c r="E1056" t="s">
        <v>125</v>
      </c>
      <c r="F1056" t="s">
        <v>242</v>
      </c>
      <c r="G1056" t="s">
        <v>1317</v>
      </c>
      <c r="H1056" t="s">
        <v>126</v>
      </c>
      <c r="I1056" t="s">
        <v>20</v>
      </c>
      <c r="J1056" t="s">
        <v>6623</v>
      </c>
      <c r="K1056" t="s">
        <v>808</v>
      </c>
      <c r="M1056" t="s">
        <v>1692</v>
      </c>
      <c r="N1056" t="s">
        <v>3437</v>
      </c>
      <c r="P1056" t="s">
        <v>19</v>
      </c>
      <c r="Q1056" t="s">
        <v>126</v>
      </c>
      <c r="R1056" t="s">
        <v>41</v>
      </c>
      <c r="S1056" t="s">
        <v>1695</v>
      </c>
      <c r="T1056" t="s">
        <v>1345</v>
      </c>
      <c r="U1056" t="s">
        <v>4789</v>
      </c>
    </row>
    <row r="1057" spans="1:21" x14ac:dyDescent="0.25">
      <c r="A1057" t="s">
        <v>4163</v>
      </c>
      <c r="B1057" t="s">
        <v>4164</v>
      </c>
      <c r="D1057" t="s">
        <v>1067</v>
      </c>
      <c r="E1057" t="s">
        <v>125</v>
      </c>
      <c r="F1057" t="s">
        <v>242</v>
      </c>
      <c r="G1057" t="s">
        <v>1368</v>
      </c>
      <c r="H1057" t="s">
        <v>126</v>
      </c>
      <c r="I1057" t="s">
        <v>20</v>
      </c>
      <c r="J1057" t="s">
        <v>3477</v>
      </c>
      <c r="K1057" t="s">
        <v>808</v>
      </c>
      <c r="L1057" t="s">
        <v>803</v>
      </c>
      <c r="M1057" t="s">
        <v>1694</v>
      </c>
      <c r="N1057" t="s">
        <v>6990</v>
      </c>
      <c r="P1057" t="s">
        <v>19</v>
      </c>
      <c r="Q1057" t="s">
        <v>126</v>
      </c>
      <c r="R1057" t="s">
        <v>18</v>
      </c>
      <c r="S1057" t="s">
        <v>1695</v>
      </c>
      <c r="T1057" t="s">
        <v>1345</v>
      </c>
      <c r="U1057" t="s">
        <v>4165</v>
      </c>
    </row>
    <row r="1058" spans="1:21" x14ac:dyDescent="0.25">
      <c r="A1058" t="s">
        <v>2690</v>
      </c>
      <c r="B1058" t="s">
        <v>2661</v>
      </c>
      <c r="C1058" t="s">
        <v>1062</v>
      </c>
      <c r="D1058" t="s">
        <v>3132</v>
      </c>
      <c r="E1058" t="s">
        <v>125</v>
      </c>
      <c r="F1058" t="s">
        <v>243</v>
      </c>
      <c r="G1058" t="s">
        <v>2960</v>
      </c>
      <c r="H1058" t="s">
        <v>1316</v>
      </c>
      <c r="I1058" t="s">
        <v>20</v>
      </c>
      <c r="J1058" t="s">
        <v>713</v>
      </c>
      <c r="K1058" t="s">
        <v>804</v>
      </c>
      <c r="L1058" t="s">
        <v>1068</v>
      </c>
      <c r="M1058" t="s">
        <v>1692</v>
      </c>
      <c r="N1058" t="s">
        <v>4744</v>
      </c>
      <c r="O1058" t="s">
        <v>6991</v>
      </c>
      <c r="P1058" t="s">
        <v>25</v>
      </c>
      <c r="Q1058" t="s">
        <v>1079</v>
      </c>
      <c r="R1058" t="s">
        <v>46</v>
      </c>
      <c r="S1058" t="s">
        <v>1695</v>
      </c>
      <c r="T1058" t="s">
        <v>4790</v>
      </c>
      <c r="U1058" t="s">
        <v>2691</v>
      </c>
    </row>
    <row r="1059" spans="1:21" x14ac:dyDescent="0.25">
      <c r="A1059" t="s">
        <v>3712</v>
      </c>
      <c r="B1059" t="s">
        <v>3713</v>
      </c>
      <c r="D1059" t="s">
        <v>1119</v>
      </c>
      <c r="E1059" t="s">
        <v>125</v>
      </c>
      <c r="F1059" t="s">
        <v>242</v>
      </c>
      <c r="G1059" t="s">
        <v>28</v>
      </c>
      <c r="H1059" t="s">
        <v>126</v>
      </c>
      <c r="I1059" t="s">
        <v>1100</v>
      </c>
      <c r="J1059" t="s">
        <v>127</v>
      </c>
      <c r="K1059" t="s">
        <v>808</v>
      </c>
      <c r="M1059" t="s">
        <v>1692</v>
      </c>
      <c r="N1059" t="s">
        <v>4744</v>
      </c>
      <c r="P1059" t="s">
        <v>19</v>
      </c>
      <c r="Q1059" t="s">
        <v>126</v>
      </c>
      <c r="R1059" t="s">
        <v>192</v>
      </c>
      <c r="S1059" t="s">
        <v>1695</v>
      </c>
      <c r="T1059" t="s">
        <v>6992</v>
      </c>
      <c r="U1059" t="s">
        <v>3714</v>
      </c>
    </row>
    <row r="1060" spans="1:21" x14ac:dyDescent="0.25">
      <c r="A1060" t="s">
        <v>4811</v>
      </c>
      <c r="B1060" t="s">
        <v>4812</v>
      </c>
      <c r="D1060" t="s">
        <v>76</v>
      </c>
      <c r="E1060" t="s">
        <v>125</v>
      </c>
      <c r="F1060" t="s">
        <v>242</v>
      </c>
      <c r="G1060" t="s">
        <v>1317</v>
      </c>
      <c r="H1060" t="s">
        <v>126</v>
      </c>
      <c r="I1060" t="s">
        <v>20</v>
      </c>
      <c r="J1060" t="s">
        <v>6189</v>
      </c>
      <c r="K1060" t="s">
        <v>808</v>
      </c>
      <c r="M1060" t="s">
        <v>1692</v>
      </c>
      <c r="N1060" t="s">
        <v>1383</v>
      </c>
      <c r="P1060" t="s">
        <v>19</v>
      </c>
      <c r="Q1060" t="s">
        <v>126</v>
      </c>
      <c r="R1060" t="s">
        <v>37</v>
      </c>
      <c r="S1060" t="s">
        <v>1695</v>
      </c>
      <c r="T1060" t="s">
        <v>1345</v>
      </c>
      <c r="U1060" t="s">
        <v>4813</v>
      </c>
    </row>
    <row r="1061" spans="1:21" x14ac:dyDescent="0.25">
      <c r="A1061" t="s">
        <v>3754</v>
      </c>
      <c r="B1061" t="s">
        <v>3754</v>
      </c>
      <c r="D1061" t="s">
        <v>2102</v>
      </c>
      <c r="E1061" t="s">
        <v>125</v>
      </c>
      <c r="F1061" t="s">
        <v>243</v>
      </c>
      <c r="G1061" t="s">
        <v>577</v>
      </c>
      <c r="H1061" t="s">
        <v>126</v>
      </c>
      <c r="I1061" t="s">
        <v>1100</v>
      </c>
      <c r="J1061" t="s">
        <v>715</v>
      </c>
      <c r="K1061" t="s">
        <v>808</v>
      </c>
      <c r="M1061" t="s">
        <v>1692</v>
      </c>
      <c r="N1061" t="s">
        <v>1383</v>
      </c>
      <c r="P1061" t="s">
        <v>19</v>
      </c>
      <c r="Q1061" t="s">
        <v>126</v>
      </c>
      <c r="R1061" t="s">
        <v>37</v>
      </c>
      <c r="S1061" t="s">
        <v>1695</v>
      </c>
      <c r="T1061" t="s">
        <v>4745</v>
      </c>
      <c r="U1061" t="s">
        <v>3755</v>
      </c>
    </row>
    <row r="1062" spans="1:21" x14ac:dyDescent="0.25">
      <c r="A1062" t="s">
        <v>3998</v>
      </c>
      <c r="B1062" t="s">
        <v>3999</v>
      </c>
      <c r="C1062" t="s">
        <v>4000</v>
      </c>
      <c r="D1062" t="s">
        <v>199</v>
      </c>
      <c r="E1062" t="s">
        <v>125</v>
      </c>
      <c r="F1062" t="s">
        <v>243</v>
      </c>
      <c r="G1062" t="s">
        <v>1579</v>
      </c>
      <c r="H1062" t="s">
        <v>126</v>
      </c>
      <c r="I1062" t="s">
        <v>17</v>
      </c>
      <c r="J1062" t="s">
        <v>6970</v>
      </c>
      <c r="K1062" t="s">
        <v>806</v>
      </c>
      <c r="M1062" t="s">
        <v>1690</v>
      </c>
      <c r="N1062" t="s">
        <v>1383</v>
      </c>
      <c r="O1062" t="s">
        <v>4001</v>
      </c>
      <c r="P1062" t="s">
        <v>19</v>
      </c>
      <c r="Q1062" t="s">
        <v>126</v>
      </c>
      <c r="R1062" t="s">
        <v>49</v>
      </c>
      <c r="S1062" t="s">
        <v>1693</v>
      </c>
      <c r="T1062" t="s">
        <v>1345</v>
      </c>
      <c r="U1062" t="s">
        <v>4002</v>
      </c>
    </row>
    <row r="1063" spans="1:21" x14ac:dyDescent="0.25">
      <c r="A1063" t="s">
        <v>4226</v>
      </c>
      <c r="B1063" t="s">
        <v>4227</v>
      </c>
      <c r="C1063" t="s">
        <v>1106</v>
      </c>
      <c r="D1063" t="s">
        <v>257</v>
      </c>
      <c r="E1063" t="s">
        <v>125</v>
      </c>
      <c r="F1063" t="s">
        <v>200</v>
      </c>
      <c r="G1063" t="s">
        <v>1579</v>
      </c>
      <c r="H1063" t="s">
        <v>1315</v>
      </c>
      <c r="I1063" t="s">
        <v>17</v>
      </c>
      <c r="J1063" t="s">
        <v>4613</v>
      </c>
      <c r="K1063" t="s">
        <v>1083</v>
      </c>
      <c r="L1063" t="s">
        <v>801</v>
      </c>
      <c r="M1063" t="s">
        <v>1694</v>
      </c>
      <c r="N1063" t="s">
        <v>1383</v>
      </c>
      <c r="O1063" t="s">
        <v>5033</v>
      </c>
      <c r="P1063" t="s">
        <v>19</v>
      </c>
      <c r="Q1063" t="s">
        <v>1061</v>
      </c>
      <c r="R1063" t="s">
        <v>60</v>
      </c>
      <c r="S1063" t="s">
        <v>1693</v>
      </c>
      <c r="T1063" t="s">
        <v>1345</v>
      </c>
      <c r="U1063" t="s">
        <v>4228</v>
      </c>
    </row>
    <row r="1064" spans="1:21" x14ac:dyDescent="0.25">
      <c r="A1064" t="s">
        <v>4379</v>
      </c>
      <c r="B1064" t="s">
        <v>4380</v>
      </c>
      <c r="D1064" t="s">
        <v>76</v>
      </c>
      <c r="E1064" t="s">
        <v>125</v>
      </c>
      <c r="F1064" t="s">
        <v>242</v>
      </c>
      <c r="G1064" t="s">
        <v>1579</v>
      </c>
      <c r="H1064" t="s">
        <v>126</v>
      </c>
      <c r="I1064" t="s">
        <v>128</v>
      </c>
      <c r="J1064" t="s">
        <v>3030</v>
      </c>
      <c r="K1064" t="s">
        <v>808</v>
      </c>
      <c r="M1064" t="s">
        <v>1694</v>
      </c>
      <c r="N1064" t="s">
        <v>1383</v>
      </c>
      <c r="P1064" t="s">
        <v>19</v>
      </c>
      <c r="Q1064" t="s">
        <v>126</v>
      </c>
      <c r="R1064" t="s">
        <v>51</v>
      </c>
      <c r="S1064" t="s">
        <v>1695</v>
      </c>
      <c r="T1064" t="s">
        <v>1345</v>
      </c>
      <c r="U1064" t="s">
        <v>4381</v>
      </c>
    </row>
    <row r="1065" spans="1:21" x14ac:dyDescent="0.25">
      <c r="A1065" t="s">
        <v>4387</v>
      </c>
      <c r="B1065" t="s">
        <v>4388</v>
      </c>
      <c r="D1065" t="s">
        <v>76</v>
      </c>
      <c r="E1065" t="s">
        <v>125</v>
      </c>
      <c r="F1065" t="s">
        <v>242</v>
      </c>
      <c r="G1065" t="s">
        <v>1579</v>
      </c>
      <c r="H1065" t="s">
        <v>126</v>
      </c>
      <c r="I1065" t="s">
        <v>128</v>
      </c>
      <c r="J1065" t="s">
        <v>5144</v>
      </c>
      <c r="K1065" t="s">
        <v>808</v>
      </c>
      <c r="M1065" t="s">
        <v>1690</v>
      </c>
      <c r="N1065" t="s">
        <v>1383</v>
      </c>
      <c r="P1065" t="s">
        <v>19</v>
      </c>
      <c r="Q1065" t="s">
        <v>126</v>
      </c>
      <c r="R1065" t="s">
        <v>34</v>
      </c>
      <c r="S1065" t="s">
        <v>1695</v>
      </c>
      <c r="T1065" t="s">
        <v>1345</v>
      </c>
      <c r="U1065" t="s">
        <v>4389</v>
      </c>
    </row>
    <row r="1066" spans="1:21" x14ac:dyDescent="0.25">
      <c r="A1066" t="s">
        <v>4820</v>
      </c>
      <c r="B1066" t="s">
        <v>4821</v>
      </c>
      <c r="D1066" t="s">
        <v>76</v>
      </c>
      <c r="E1066" t="s">
        <v>125</v>
      </c>
      <c r="F1066" t="s">
        <v>242</v>
      </c>
      <c r="G1066" t="s">
        <v>1317</v>
      </c>
      <c r="H1066" t="s">
        <v>126</v>
      </c>
      <c r="I1066" t="s">
        <v>20</v>
      </c>
      <c r="J1066" t="s">
        <v>3202</v>
      </c>
      <c r="K1066" t="s">
        <v>808</v>
      </c>
      <c r="M1066" t="s">
        <v>1692</v>
      </c>
      <c r="N1066" t="s">
        <v>1383</v>
      </c>
      <c r="P1066" t="s">
        <v>19</v>
      </c>
      <c r="Q1066" t="s">
        <v>126</v>
      </c>
      <c r="R1066" t="s">
        <v>68</v>
      </c>
      <c r="S1066" t="s">
        <v>1695</v>
      </c>
      <c r="T1066" t="s">
        <v>1345</v>
      </c>
      <c r="U1066" t="s">
        <v>4822</v>
      </c>
    </row>
    <row r="1067" spans="1:21" x14ac:dyDescent="0.25">
      <c r="A1067" t="s">
        <v>4826</v>
      </c>
      <c r="B1067" t="s">
        <v>4827</v>
      </c>
      <c r="D1067" t="s">
        <v>76</v>
      </c>
      <c r="E1067" t="s">
        <v>125</v>
      </c>
      <c r="F1067" t="s">
        <v>242</v>
      </c>
      <c r="G1067" t="s">
        <v>1317</v>
      </c>
      <c r="H1067" t="s">
        <v>126</v>
      </c>
      <c r="I1067" t="s">
        <v>20</v>
      </c>
      <c r="J1067" t="s">
        <v>2950</v>
      </c>
      <c r="K1067" t="s">
        <v>808</v>
      </c>
      <c r="M1067" t="s">
        <v>1694</v>
      </c>
      <c r="N1067" t="s">
        <v>1383</v>
      </c>
      <c r="P1067" t="s">
        <v>19</v>
      </c>
      <c r="Q1067" t="s">
        <v>126</v>
      </c>
      <c r="R1067" t="s">
        <v>46</v>
      </c>
      <c r="S1067" t="s">
        <v>1695</v>
      </c>
      <c r="T1067" t="s">
        <v>1345</v>
      </c>
      <c r="U1067" t="s">
        <v>4828</v>
      </c>
    </row>
    <row r="1068" spans="1:21" x14ac:dyDescent="0.25">
      <c r="A1068" t="s">
        <v>4829</v>
      </c>
      <c r="B1068" t="s">
        <v>4830</v>
      </c>
      <c r="D1068" t="s">
        <v>76</v>
      </c>
      <c r="E1068" t="s">
        <v>125</v>
      </c>
      <c r="F1068" t="s">
        <v>242</v>
      </c>
      <c r="G1068" t="s">
        <v>1317</v>
      </c>
      <c r="H1068" t="s">
        <v>126</v>
      </c>
      <c r="I1068" t="s">
        <v>20</v>
      </c>
      <c r="J1068" t="s">
        <v>714</v>
      </c>
      <c r="K1068" t="s">
        <v>806</v>
      </c>
      <c r="M1068" t="s">
        <v>1694</v>
      </c>
      <c r="N1068" t="s">
        <v>1383</v>
      </c>
      <c r="P1068" t="s">
        <v>19</v>
      </c>
      <c r="Q1068" t="s">
        <v>126</v>
      </c>
      <c r="R1068" t="s">
        <v>60</v>
      </c>
      <c r="S1068" t="s">
        <v>1695</v>
      </c>
      <c r="T1068" t="s">
        <v>1345</v>
      </c>
      <c r="U1068" t="s">
        <v>4831</v>
      </c>
    </row>
    <row r="1069" spans="1:21" x14ac:dyDescent="0.25">
      <c r="A1069" t="s">
        <v>4832</v>
      </c>
      <c r="B1069" t="s">
        <v>4833</v>
      </c>
      <c r="D1069" t="s">
        <v>257</v>
      </c>
      <c r="E1069" t="s">
        <v>125</v>
      </c>
      <c r="F1069" t="s">
        <v>243</v>
      </c>
      <c r="G1069" t="s">
        <v>1317</v>
      </c>
      <c r="H1069" t="s">
        <v>126</v>
      </c>
      <c r="I1069" t="s">
        <v>17</v>
      </c>
      <c r="J1069" t="s">
        <v>2667</v>
      </c>
      <c r="K1069" t="s">
        <v>808</v>
      </c>
      <c r="M1069" t="s">
        <v>1690</v>
      </c>
      <c r="N1069" t="s">
        <v>1383</v>
      </c>
      <c r="P1069" t="s">
        <v>19</v>
      </c>
      <c r="Q1069" t="s">
        <v>126</v>
      </c>
      <c r="R1069" t="s">
        <v>37</v>
      </c>
      <c r="S1069" t="s">
        <v>1695</v>
      </c>
      <c r="T1069" t="s">
        <v>1345</v>
      </c>
      <c r="U1069" t="s">
        <v>4834</v>
      </c>
    </row>
    <row r="1070" spans="1:21" x14ac:dyDescent="0.25">
      <c r="A1070" t="s">
        <v>5284</v>
      </c>
      <c r="B1070" t="s">
        <v>5285</v>
      </c>
      <c r="D1070" t="s">
        <v>1119</v>
      </c>
      <c r="E1070" t="s">
        <v>125</v>
      </c>
      <c r="F1070" t="s">
        <v>243</v>
      </c>
      <c r="G1070" t="s">
        <v>28</v>
      </c>
      <c r="H1070" t="s">
        <v>1315</v>
      </c>
      <c r="I1070" t="s">
        <v>20</v>
      </c>
      <c r="J1070" t="s">
        <v>3123</v>
      </c>
      <c r="K1070" t="s">
        <v>808</v>
      </c>
      <c r="L1070" t="s">
        <v>801</v>
      </c>
      <c r="M1070" t="s">
        <v>1692</v>
      </c>
      <c r="N1070" t="s">
        <v>4746</v>
      </c>
      <c r="O1070" t="s">
        <v>6993</v>
      </c>
      <c r="P1070" t="s">
        <v>19</v>
      </c>
      <c r="Q1070" t="s">
        <v>126</v>
      </c>
      <c r="R1070" t="s">
        <v>60</v>
      </c>
      <c r="S1070" t="s">
        <v>1695</v>
      </c>
      <c r="T1070" t="s">
        <v>1377</v>
      </c>
      <c r="U1070" t="s">
        <v>5286</v>
      </c>
    </row>
    <row r="1071" spans="1:21" x14ac:dyDescent="0.25">
      <c r="A1071" t="s">
        <v>3368</v>
      </c>
      <c r="B1071" t="s">
        <v>3369</v>
      </c>
      <c r="D1071" t="s">
        <v>1089</v>
      </c>
      <c r="E1071" t="s">
        <v>125</v>
      </c>
      <c r="F1071" t="s">
        <v>242</v>
      </c>
      <c r="G1071" t="s">
        <v>578</v>
      </c>
      <c r="H1071" t="s">
        <v>126</v>
      </c>
      <c r="I1071" t="s">
        <v>128</v>
      </c>
      <c r="J1071" t="s">
        <v>127</v>
      </c>
      <c r="K1071" t="s">
        <v>804</v>
      </c>
      <c r="M1071" t="s">
        <v>1692</v>
      </c>
      <c r="N1071" t="s">
        <v>4746</v>
      </c>
      <c r="P1071" t="s">
        <v>19</v>
      </c>
      <c r="Q1071" t="s">
        <v>126</v>
      </c>
      <c r="R1071" t="s">
        <v>41</v>
      </c>
      <c r="S1071" t="s">
        <v>1695</v>
      </c>
      <c r="T1071" t="s">
        <v>6994</v>
      </c>
      <c r="U1071" t="s">
        <v>3370</v>
      </c>
    </row>
    <row r="1072" spans="1:21" x14ac:dyDescent="0.25">
      <c r="A1072" t="s">
        <v>3613</v>
      </c>
      <c r="B1072" t="s">
        <v>3614</v>
      </c>
      <c r="C1072" t="s">
        <v>1012</v>
      </c>
      <c r="D1072" t="s">
        <v>2014</v>
      </c>
      <c r="E1072" t="s">
        <v>125</v>
      </c>
      <c r="F1072" t="s">
        <v>243</v>
      </c>
      <c r="G1072" t="s">
        <v>1579</v>
      </c>
      <c r="H1072" t="s">
        <v>1315</v>
      </c>
      <c r="I1072" t="s">
        <v>20</v>
      </c>
      <c r="J1072" t="s">
        <v>715</v>
      </c>
      <c r="K1072" t="s">
        <v>1112</v>
      </c>
      <c r="L1072" t="s">
        <v>803</v>
      </c>
      <c r="M1072" t="s">
        <v>1694</v>
      </c>
      <c r="N1072" t="s">
        <v>4746</v>
      </c>
      <c r="O1072" t="s">
        <v>6995</v>
      </c>
      <c r="P1072" t="s">
        <v>19</v>
      </c>
      <c r="Q1072" t="s">
        <v>1577</v>
      </c>
      <c r="R1072" t="s">
        <v>36</v>
      </c>
      <c r="S1072" t="s">
        <v>1693</v>
      </c>
      <c r="T1072" t="s">
        <v>4123</v>
      </c>
      <c r="U1072" t="s">
        <v>3615</v>
      </c>
    </row>
    <row r="1073" spans="1:21" x14ac:dyDescent="0.25">
      <c r="A1073" t="s">
        <v>5318</v>
      </c>
      <c r="B1073" t="s">
        <v>5319</v>
      </c>
      <c r="D1073" t="s">
        <v>287</v>
      </c>
      <c r="E1073" t="s">
        <v>125</v>
      </c>
      <c r="F1073" t="s">
        <v>242</v>
      </c>
      <c r="G1073" t="s">
        <v>28</v>
      </c>
      <c r="H1073" t="s">
        <v>126</v>
      </c>
      <c r="I1073" t="s">
        <v>20</v>
      </c>
      <c r="J1073" t="s">
        <v>3899</v>
      </c>
      <c r="K1073" t="s">
        <v>808</v>
      </c>
      <c r="M1073" t="s">
        <v>1694</v>
      </c>
      <c r="N1073" t="s">
        <v>4746</v>
      </c>
      <c r="P1073" t="s">
        <v>19</v>
      </c>
      <c r="Q1073" t="s">
        <v>126</v>
      </c>
      <c r="R1073" t="s">
        <v>68</v>
      </c>
      <c r="S1073" t="s">
        <v>1695</v>
      </c>
      <c r="T1073" t="s">
        <v>1345</v>
      </c>
      <c r="U1073" t="s">
        <v>5320</v>
      </c>
    </row>
    <row r="1074" spans="1:21" x14ac:dyDescent="0.25">
      <c r="A1074" t="s">
        <v>3288</v>
      </c>
      <c r="B1074" t="s">
        <v>3289</v>
      </c>
      <c r="C1074" t="s">
        <v>3290</v>
      </c>
      <c r="D1074" t="s">
        <v>1212</v>
      </c>
      <c r="E1074" t="s">
        <v>125</v>
      </c>
      <c r="F1074" t="s">
        <v>243</v>
      </c>
      <c r="G1074" t="s">
        <v>1579</v>
      </c>
      <c r="H1074" t="s">
        <v>126</v>
      </c>
      <c r="I1074" t="s">
        <v>20</v>
      </c>
      <c r="J1074" t="s">
        <v>711</v>
      </c>
      <c r="K1074" t="s">
        <v>808</v>
      </c>
      <c r="M1074" t="s">
        <v>1694</v>
      </c>
      <c r="N1074" t="s">
        <v>3176</v>
      </c>
      <c r="P1074" t="s">
        <v>19</v>
      </c>
      <c r="Q1074" t="s">
        <v>1079</v>
      </c>
      <c r="R1074" t="s">
        <v>51</v>
      </c>
      <c r="S1074" t="s">
        <v>1693</v>
      </c>
      <c r="T1074" t="s">
        <v>1379</v>
      </c>
      <c r="U1074" t="s">
        <v>3291</v>
      </c>
    </row>
    <row r="1075" spans="1:21" x14ac:dyDescent="0.25">
      <c r="A1075" t="s">
        <v>4220</v>
      </c>
      <c r="B1075" t="s">
        <v>4221</v>
      </c>
      <c r="D1075" t="s">
        <v>76</v>
      </c>
      <c r="E1075" t="s">
        <v>125</v>
      </c>
      <c r="F1075" t="s">
        <v>242</v>
      </c>
      <c r="G1075" t="s">
        <v>1579</v>
      </c>
      <c r="H1075" t="s">
        <v>126</v>
      </c>
      <c r="I1075" t="s">
        <v>128</v>
      </c>
      <c r="J1075" t="s">
        <v>3825</v>
      </c>
      <c r="K1075" t="s">
        <v>808</v>
      </c>
      <c r="M1075" t="s">
        <v>1694</v>
      </c>
      <c r="N1075" t="s">
        <v>1090</v>
      </c>
      <c r="P1075" t="s">
        <v>19</v>
      </c>
      <c r="Q1075" t="s">
        <v>126</v>
      </c>
      <c r="R1075" t="s">
        <v>62</v>
      </c>
      <c r="S1075" t="s">
        <v>1695</v>
      </c>
      <c r="T1075" t="s">
        <v>1345</v>
      </c>
      <c r="U1075" t="s">
        <v>4222</v>
      </c>
    </row>
    <row r="1076" spans="1:21" x14ac:dyDescent="0.25">
      <c r="A1076" t="s">
        <v>4235</v>
      </c>
      <c r="B1076" t="s">
        <v>4236</v>
      </c>
      <c r="D1076" t="s">
        <v>257</v>
      </c>
      <c r="E1076" t="s">
        <v>125</v>
      </c>
      <c r="F1076" t="s">
        <v>243</v>
      </c>
      <c r="G1076" t="s">
        <v>1579</v>
      </c>
      <c r="H1076" t="s">
        <v>126</v>
      </c>
      <c r="I1076" t="s">
        <v>17</v>
      </c>
      <c r="J1076" t="s">
        <v>3815</v>
      </c>
      <c r="K1076" t="s">
        <v>808</v>
      </c>
      <c r="M1076" t="s">
        <v>1694</v>
      </c>
      <c r="N1076" t="s">
        <v>1090</v>
      </c>
      <c r="P1076" t="s">
        <v>19</v>
      </c>
      <c r="Q1076" t="s">
        <v>126</v>
      </c>
      <c r="R1076" t="s">
        <v>63</v>
      </c>
      <c r="S1076" t="s">
        <v>1695</v>
      </c>
      <c r="T1076" t="s">
        <v>1345</v>
      </c>
      <c r="U1076" t="s">
        <v>4237</v>
      </c>
    </row>
    <row r="1077" spans="1:21" x14ac:dyDescent="0.25">
      <c r="A1077" t="s">
        <v>4845</v>
      </c>
      <c r="B1077" t="s">
        <v>4846</v>
      </c>
      <c r="D1077" t="s">
        <v>76</v>
      </c>
      <c r="E1077" t="s">
        <v>125</v>
      </c>
      <c r="F1077" t="s">
        <v>242</v>
      </c>
      <c r="G1077" t="s">
        <v>1317</v>
      </c>
      <c r="H1077" t="s">
        <v>126</v>
      </c>
      <c r="I1077" t="s">
        <v>20</v>
      </c>
      <c r="J1077" t="s">
        <v>5115</v>
      </c>
      <c r="K1077" t="s">
        <v>808</v>
      </c>
      <c r="M1077" t="s">
        <v>1692</v>
      </c>
      <c r="N1077" t="s">
        <v>1090</v>
      </c>
      <c r="P1077" t="s">
        <v>19</v>
      </c>
      <c r="Q1077" t="s">
        <v>126</v>
      </c>
      <c r="R1077" t="s">
        <v>24</v>
      </c>
      <c r="S1077" t="s">
        <v>1695</v>
      </c>
      <c r="T1077" t="s">
        <v>1345</v>
      </c>
      <c r="U1077" t="s">
        <v>4847</v>
      </c>
    </row>
    <row r="1078" spans="1:21" x14ac:dyDescent="0.25">
      <c r="A1078" t="s">
        <v>4851</v>
      </c>
      <c r="B1078" t="s">
        <v>4852</v>
      </c>
      <c r="D1078" t="s">
        <v>76</v>
      </c>
      <c r="E1078" t="s">
        <v>125</v>
      </c>
      <c r="F1078" t="s">
        <v>242</v>
      </c>
      <c r="G1078" t="s">
        <v>1317</v>
      </c>
      <c r="H1078" t="s">
        <v>126</v>
      </c>
      <c r="I1078" t="s">
        <v>20</v>
      </c>
      <c r="J1078" t="s">
        <v>4578</v>
      </c>
      <c r="K1078" t="s">
        <v>808</v>
      </c>
      <c r="M1078" t="s">
        <v>1690</v>
      </c>
      <c r="N1078" t="s">
        <v>1090</v>
      </c>
      <c r="P1078" t="s">
        <v>19</v>
      </c>
      <c r="Q1078" t="s">
        <v>126</v>
      </c>
      <c r="R1078" t="s">
        <v>37</v>
      </c>
      <c r="S1078" t="s">
        <v>1695</v>
      </c>
      <c r="T1078" t="s">
        <v>1345</v>
      </c>
      <c r="U1078" t="s">
        <v>4853</v>
      </c>
    </row>
    <row r="1079" spans="1:21" x14ac:dyDescent="0.25">
      <c r="A1079" t="s">
        <v>3858</v>
      </c>
      <c r="B1079" t="s">
        <v>3859</v>
      </c>
      <c r="C1079" t="s">
        <v>2516</v>
      </c>
      <c r="D1079" t="s">
        <v>1212</v>
      </c>
      <c r="E1079" t="s">
        <v>125</v>
      </c>
      <c r="F1079" t="s">
        <v>243</v>
      </c>
      <c r="G1079" t="s">
        <v>1579</v>
      </c>
      <c r="H1079" t="s">
        <v>1316</v>
      </c>
      <c r="I1079" t="s">
        <v>128</v>
      </c>
      <c r="J1079" t="s">
        <v>6996</v>
      </c>
      <c r="K1079" t="s">
        <v>1362</v>
      </c>
      <c r="M1079" t="s">
        <v>1694</v>
      </c>
      <c r="N1079" t="s">
        <v>2461</v>
      </c>
      <c r="P1079" t="s">
        <v>19</v>
      </c>
      <c r="Q1079" t="s">
        <v>1061</v>
      </c>
      <c r="R1079" t="s">
        <v>63</v>
      </c>
      <c r="S1079" t="s">
        <v>1695</v>
      </c>
      <c r="T1079" t="s">
        <v>3860</v>
      </c>
      <c r="U1079" t="s">
        <v>3861</v>
      </c>
    </row>
    <row r="1080" spans="1:21" x14ac:dyDescent="0.25">
      <c r="A1080" t="s">
        <v>4259</v>
      </c>
      <c r="B1080" t="s">
        <v>4260</v>
      </c>
      <c r="C1080" t="s">
        <v>1012</v>
      </c>
      <c r="D1080" t="s">
        <v>257</v>
      </c>
      <c r="E1080" t="s">
        <v>125</v>
      </c>
      <c r="F1080" t="s">
        <v>243</v>
      </c>
      <c r="G1080" t="s">
        <v>1579</v>
      </c>
      <c r="H1080" t="s">
        <v>126</v>
      </c>
      <c r="I1080" t="s">
        <v>17</v>
      </c>
      <c r="J1080" t="s">
        <v>79</v>
      </c>
      <c r="K1080" t="s">
        <v>1063</v>
      </c>
      <c r="M1080" t="s">
        <v>1692</v>
      </c>
      <c r="N1080" t="s">
        <v>2461</v>
      </c>
      <c r="P1080" t="s">
        <v>19</v>
      </c>
      <c r="Q1080" t="s">
        <v>126</v>
      </c>
      <c r="R1080" t="s">
        <v>192</v>
      </c>
      <c r="S1080" t="s">
        <v>1691</v>
      </c>
      <c r="T1080" t="s">
        <v>1345</v>
      </c>
      <c r="U1080" t="s">
        <v>4261</v>
      </c>
    </row>
    <row r="1081" spans="1:21" x14ac:dyDescent="0.25">
      <c r="A1081" t="s">
        <v>4416</v>
      </c>
      <c r="B1081" t="s">
        <v>4417</v>
      </c>
      <c r="D1081" t="s">
        <v>199</v>
      </c>
      <c r="E1081" t="s">
        <v>125</v>
      </c>
      <c r="F1081" t="s">
        <v>243</v>
      </c>
      <c r="G1081" t="s">
        <v>1368</v>
      </c>
      <c r="H1081" t="s">
        <v>126</v>
      </c>
      <c r="I1081" t="s">
        <v>17</v>
      </c>
      <c r="J1081" t="s">
        <v>3758</v>
      </c>
      <c r="K1081" t="s">
        <v>808</v>
      </c>
      <c r="M1081" t="s">
        <v>1694</v>
      </c>
      <c r="N1081" t="s">
        <v>2461</v>
      </c>
      <c r="P1081" t="s">
        <v>19</v>
      </c>
      <c r="Q1081" t="s">
        <v>126</v>
      </c>
      <c r="R1081" t="s">
        <v>18</v>
      </c>
      <c r="S1081" t="s">
        <v>1695</v>
      </c>
      <c r="T1081" t="s">
        <v>1345</v>
      </c>
      <c r="U1081" t="s">
        <v>4418</v>
      </c>
    </row>
    <row r="1082" spans="1:21" x14ac:dyDescent="0.25">
      <c r="A1082" t="s">
        <v>4756</v>
      </c>
      <c r="B1082" t="s">
        <v>4757</v>
      </c>
      <c r="D1082" t="s">
        <v>257</v>
      </c>
      <c r="E1082" t="s">
        <v>125</v>
      </c>
      <c r="F1082" t="s">
        <v>243</v>
      </c>
      <c r="G1082" t="s">
        <v>1368</v>
      </c>
      <c r="H1082" t="s">
        <v>126</v>
      </c>
      <c r="I1082" t="s">
        <v>17</v>
      </c>
      <c r="J1082" t="s">
        <v>3436</v>
      </c>
      <c r="K1082" t="s">
        <v>808</v>
      </c>
      <c r="M1082" t="s">
        <v>1690</v>
      </c>
      <c r="N1082" t="s">
        <v>2461</v>
      </c>
      <c r="P1082" t="s">
        <v>19</v>
      </c>
      <c r="Q1082" t="s">
        <v>126</v>
      </c>
      <c r="R1082" t="s">
        <v>120</v>
      </c>
      <c r="S1082" t="s">
        <v>1695</v>
      </c>
      <c r="T1082" t="s">
        <v>1345</v>
      </c>
      <c r="U1082" t="s">
        <v>4758</v>
      </c>
    </row>
    <row r="1083" spans="1:21" x14ac:dyDescent="0.25">
      <c r="A1083" t="s">
        <v>5354</v>
      </c>
      <c r="B1083" t="s">
        <v>5355</v>
      </c>
      <c r="C1083" t="s">
        <v>3698</v>
      </c>
      <c r="D1083" t="s">
        <v>76</v>
      </c>
      <c r="E1083" t="s">
        <v>125</v>
      </c>
      <c r="F1083" t="s">
        <v>243</v>
      </c>
      <c r="G1083" t="s">
        <v>2642</v>
      </c>
      <c r="H1083" t="s">
        <v>126</v>
      </c>
      <c r="I1083" t="s">
        <v>20</v>
      </c>
      <c r="J1083" t="s">
        <v>40</v>
      </c>
      <c r="K1083" t="s">
        <v>1064</v>
      </c>
      <c r="L1083" t="s">
        <v>801</v>
      </c>
      <c r="M1083" t="s">
        <v>1694</v>
      </c>
      <c r="N1083" t="s">
        <v>2461</v>
      </c>
      <c r="P1083" t="s">
        <v>19</v>
      </c>
      <c r="Q1083" t="s">
        <v>1061</v>
      </c>
      <c r="R1083" t="s">
        <v>34</v>
      </c>
      <c r="S1083" t="s">
        <v>1693</v>
      </c>
      <c r="T1083" t="s">
        <v>1345</v>
      </c>
      <c r="U1083" t="s">
        <v>5356</v>
      </c>
    </row>
    <row r="1084" spans="1:21" x14ac:dyDescent="0.25">
      <c r="A1084" t="s">
        <v>4805</v>
      </c>
      <c r="B1084" t="s">
        <v>4806</v>
      </c>
      <c r="D1084" t="s">
        <v>257</v>
      </c>
      <c r="E1084" t="s">
        <v>125</v>
      </c>
      <c r="F1084" t="s">
        <v>243</v>
      </c>
      <c r="G1084" t="s">
        <v>28</v>
      </c>
      <c r="H1084" t="s">
        <v>126</v>
      </c>
      <c r="I1084" t="s">
        <v>17</v>
      </c>
      <c r="J1084" t="s">
        <v>709</v>
      </c>
      <c r="K1084" t="s">
        <v>808</v>
      </c>
      <c r="M1084" t="s">
        <v>1694</v>
      </c>
      <c r="N1084" t="s">
        <v>3953</v>
      </c>
      <c r="P1084" t="s">
        <v>19</v>
      </c>
      <c r="Q1084" t="s">
        <v>1061</v>
      </c>
      <c r="R1084" t="s">
        <v>24</v>
      </c>
      <c r="S1084" t="s">
        <v>1693</v>
      </c>
      <c r="T1084" t="s">
        <v>1345</v>
      </c>
      <c r="U1084" t="s">
        <v>4807</v>
      </c>
    </row>
    <row r="1085" spans="1:21" x14ac:dyDescent="0.25">
      <c r="A1085" t="s">
        <v>4791</v>
      </c>
      <c r="B1085" t="s">
        <v>4792</v>
      </c>
      <c r="D1085" t="s">
        <v>257</v>
      </c>
      <c r="E1085" t="s">
        <v>125</v>
      </c>
      <c r="F1085" t="s">
        <v>242</v>
      </c>
      <c r="G1085" t="s">
        <v>1317</v>
      </c>
      <c r="H1085" t="s">
        <v>126</v>
      </c>
      <c r="I1085" t="s">
        <v>128</v>
      </c>
      <c r="J1085" t="s">
        <v>3910</v>
      </c>
      <c r="K1085" t="s">
        <v>808</v>
      </c>
      <c r="M1085" t="s">
        <v>1694</v>
      </c>
      <c r="N1085" t="s">
        <v>4140</v>
      </c>
      <c r="P1085" t="s">
        <v>19</v>
      </c>
      <c r="Q1085" t="s">
        <v>126</v>
      </c>
      <c r="R1085" t="s">
        <v>71</v>
      </c>
      <c r="S1085" t="s">
        <v>1695</v>
      </c>
      <c r="T1085" t="s">
        <v>1345</v>
      </c>
      <c r="U1085" t="s">
        <v>4793</v>
      </c>
    </row>
    <row r="1086" spans="1:21" x14ac:dyDescent="0.25">
      <c r="A1086" t="s">
        <v>4862</v>
      </c>
      <c r="B1086" t="s">
        <v>4863</v>
      </c>
      <c r="D1086" t="s">
        <v>188</v>
      </c>
      <c r="E1086" t="s">
        <v>125</v>
      </c>
      <c r="F1086" t="s">
        <v>243</v>
      </c>
      <c r="G1086" t="s">
        <v>578</v>
      </c>
      <c r="H1086" t="s">
        <v>126</v>
      </c>
      <c r="I1086" t="s">
        <v>20</v>
      </c>
      <c r="J1086" t="s">
        <v>749</v>
      </c>
      <c r="K1086" t="s">
        <v>808</v>
      </c>
      <c r="L1086" t="s">
        <v>801</v>
      </c>
      <c r="M1086" t="s">
        <v>1690</v>
      </c>
      <c r="N1086" t="s">
        <v>4140</v>
      </c>
      <c r="P1086" t="s">
        <v>19</v>
      </c>
      <c r="Q1086" t="s">
        <v>126</v>
      </c>
      <c r="R1086" t="s">
        <v>63</v>
      </c>
      <c r="S1086" t="s">
        <v>1693</v>
      </c>
      <c r="T1086" t="s">
        <v>1350</v>
      </c>
      <c r="U1086" t="s">
        <v>4864</v>
      </c>
    </row>
    <row r="1087" spans="1:21" x14ac:dyDescent="0.25">
      <c r="A1087" t="s">
        <v>3875</v>
      </c>
      <c r="B1087" t="s">
        <v>3876</v>
      </c>
      <c r="D1087" t="s">
        <v>76</v>
      </c>
      <c r="E1087" t="s">
        <v>125</v>
      </c>
      <c r="F1087" t="s">
        <v>242</v>
      </c>
      <c r="G1087" t="s">
        <v>1579</v>
      </c>
      <c r="H1087" t="s">
        <v>126</v>
      </c>
      <c r="I1087" t="s">
        <v>128</v>
      </c>
      <c r="J1087" t="s">
        <v>6997</v>
      </c>
      <c r="K1087" t="s">
        <v>808</v>
      </c>
      <c r="M1087" t="s">
        <v>1692</v>
      </c>
      <c r="N1087" t="s">
        <v>2648</v>
      </c>
      <c r="O1087" t="s">
        <v>3812</v>
      </c>
      <c r="P1087" t="s">
        <v>19</v>
      </c>
      <c r="Q1087" t="s">
        <v>126</v>
      </c>
      <c r="R1087" t="s">
        <v>49</v>
      </c>
      <c r="S1087" t="s">
        <v>1691</v>
      </c>
      <c r="T1087" t="s">
        <v>1345</v>
      </c>
      <c r="U1087" t="s">
        <v>3877</v>
      </c>
    </row>
    <row r="1088" spans="1:21" x14ac:dyDescent="0.25">
      <c r="A1088" t="s">
        <v>5337</v>
      </c>
      <c r="B1088" t="s">
        <v>5338</v>
      </c>
      <c r="D1088" t="s">
        <v>1099</v>
      </c>
      <c r="E1088" t="s">
        <v>125</v>
      </c>
      <c r="F1088" t="s">
        <v>242</v>
      </c>
      <c r="G1088" t="s">
        <v>577</v>
      </c>
      <c r="H1088" t="s">
        <v>126</v>
      </c>
      <c r="I1088" t="s">
        <v>20</v>
      </c>
      <c r="J1088" t="s">
        <v>3822</v>
      </c>
      <c r="K1088" t="s">
        <v>808</v>
      </c>
      <c r="M1088" t="s">
        <v>1694</v>
      </c>
      <c r="N1088" t="s">
        <v>2648</v>
      </c>
      <c r="P1088" t="s">
        <v>19</v>
      </c>
      <c r="Q1088" t="s">
        <v>126</v>
      </c>
      <c r="R1088" t="s">
        <v>24</v>
      </c>
      <c r="S1088" t="s">
        <v>1695</v>
      </c>
      <c r="T1088" t="s">
        <v>1369</v>
      </c>
      <c r="U1088" t="s">
        <v>5339</v>
      </c>
    </row>
    <row r="1089" spans="1:21" x14ac:dyDescent="0.25">
      <c r="A1089" t="s">
        <v>5322</v>
      </c>
      <c r="B1089" t="s">
        <v>5323</v>
      </c>
      <c r="D1089" t="s">
        <v>287</v>
      </c>
      <c r="E1089" t="s">
        <v>125</v>
      </c>
      <c r="F1089" t="s">
        <v>242</v>
      </c>
      <c r="G1089" t="s">
        <v>28</v>
      </c>
      <c r="H1089" t="s">
        <v>126</v>
      </c>
      <c r="I1089" t="s">
        <v>20</v>
      </c>
      <c r="J1089" t="s">
        <v>714</v>
      </c>
      <c r="K1089" t="s">
        <v>808</v>
      </c>
      <c r="L1089" t="s">
        <v>801</v>
      </c>
      <c r="M1089" t="s">
        <v>1694</v>
      </c>
      <c r="N1089" t="s">
        <v>2648</v>
      </c>
      <c r="O1089" t="s">
        <v>6998</v>
      </c>
      <c r="P1089" t="s">
        <v>19</v>
      </c>
      <c r="Q1089" t="s">
        <v>1061</v>
      </c>
      <c r="R1089" t="s">
        <v>71</v>
      </c>
      <c r="S1089" t="s">
        <v>1693</v>
      </c>
      <c r="T1089" t="s">
        <v>1345</v>
      </c>
      <c r="U1089" t="s">
        <v>5325</v>
      </c>
    </row>
    <row r="1090" spans="1:21" x14ac:dyDescent="0.25">
      <c r="A1090" t="s">
        <v>5326</v>
      </c>
      <c r="B1090" t="s">
        <v>5326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3123</v>
      </c>
      <c r="K1090" t="s">
        <v>808</v>
      </c>
      <c r="M1090" t="s">
        <v>1694</v>
      </c>
      <c r="N1090" t="s">
        <v>1094</v>
      </c>
      <c r="P1090" t="s">
        <v>19</v>
      </c>
      <c r="Q1090" t="s">
        <v>126</v>
      </c>
      <c r="R1090" t="s">
        <v>24</v>
      </c>
      <c r="S1090" t="s">
        <v>1695</v>
      </c>
      <c r="T1090" t="s">
        <v>1345</v>
      </c>
      <c r="U1090" t="s">
        <v>5327</v>
      </c>
    </row>
    <row r="1091" spans="1:21" x14ac:dyDescent="0.25">
      <c r="A1091" t="s">
        <v>5328</v>
      </c>
      <c r="B1091" t="s">
        <v>5329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2935</v>
      </c>
      <c r="K1091" t="s">
        <v>808</v>
      </c>
      <c r="M1091" t="s">
        <v>1692</v>
      </c>
      <c r="N1091" t="s">
        <v>1094</v>
      </c>
      <c r="P1091" t="s">
        <v>19</v>
      </c>
      <c r="Q1091" t="s">
        <v>126</v>
      </c>
      <c r="R1091" t="s">
        <v>30</v>
      </c>
      <c r="S1091" t="s">
        <v>1695</v>
      </c>
      <c r="T1091" t="s">
        <v>1345</v>
      </c>
      <c r="U1091" t="s">
        <v>5330</v>
      </c>
    </row>
    <row r="1092" spans="1:21" x14ac:dyDescent="0.25">
      <c r="A1092" t="s">
        <v>4141</v>
      </c>
      <c r="B1092" t="s">
        <v>4142</v>
      </c>
      <c r="D1092" t="s">
        <v>1118</v>
      </c>
      <c r="E1092" t="s">
        <v>125</v>
      </c>
      <c r="F1092" t="s">
        <v>242</v>
      </c>
      <c r="G1092" t="s">
        <v>578</v>
      </c>
      <c r="H1092" t="s">
        <v>126</v>
      </c>
      <c r="I1092" t="s">
        <v>1100</v>
      </c>
      <c r="J1092" t="s">
        <v>40</v>
      </c>
      <c r="K1092" t="s">
        <v>808</v>
      </c>
      <c r="L1092" t="s">
        <v>801</v>
      </c>
      <c r="M1092" t="s">
        <v>1692</v>
      </c>
      <c r="N1092" t="s">
        <v>1094</v>
      </c>
      <c r="O1092" t="s">
        <v>6999</v>
      </c>
      <c r="P1092" t="s">
        <v>19</v>
      </c>
      <c r="Q1092" t="s">
        <v>126</v>
      </c>
      <c r="R1092" t="s">
        <v>18</v>
      </c>
      <c r="S1092" t="s">
        <v>1695</v>
      </c>
      <c r="T1092" t="s">
        <v>7000</v>
      </c>
      <c r="U1092" t="s">
        <v>4143</v>
      </c>
    </row>
    <row r="1093" spans="1:21" x14ac:dyDescent="0.25">
      <c r="A1093" t="s">
        <v>4250</v>
      </c>
      <c r="B1093" t="s">
        <v>4251</v>
      </c>
      <c r="D1093" t="s">
        <v>199</v>
      </c>
      <c r="E1093" t="s">
        <v>125</v>
      </c>
      <c r="F1093" t="s">
        <v>243</v>
      </c>
      <c r="G1093" t="s">
        <v>28</v>
      </c>
      <c r="H1093" t="s">
        <v>126</v>
      </c>
      <c r="I1093" t="s">
        <v>17</v>
      </c>
      <c r="J1093" t="s">
        <v>5906</v>
      </c>
      <c r="K1093" t="s">
        <v>806</v>
      </c>
      <c r="L1093" t="s">
        <v>803</v>
      </c>
      <c r="M1093" t="s">
        <v>1690</v>
      </c>
      <c r="N1093" t="s">
        <v>1094</v>
      </c>
      <c r="O1093" t="s">
        <v>1008</v>
      </c>
      <c r="P1093" t="s">
        <v>19</v>
      </c>
      <c r="Q1093" t="s">
        <v>126</v>
      </c>
      <c r="R1093" t="s">
        <v>34</v>
      </c>
      <c r="S1093" t="s">
        <v>1695</v>
      </c>
      <c r="T1093" t="s">
        <v>1345</v>
      </c>
      <c r="U1093" t="s">
        <v>4252</v>
      </c>
    </row>
    <row r="1094" spans="1:21" x14ac:dyDescent="0.25">
      <c r="A1094" t="s">
        <v>5331</v>
      </c>
      <c r="B1094" t="s">
        <v>5332</v>
      </c>
      <c r="D1094" t="s">
        <v>76</v>
      </c>
      <c r="E1094" t="s">
        <v>125</v>
      </c>
      <c r="F1094" t="s">
        <v>242</v>
      </c>
      <c r="G1094" t="s">
        <v>28</v>
      </c>
      <c r="H1094" t="s">
        <v>126</v>
      </c>
      <c r="I1094" t="s">
        <v>20</v>
      </c>
      <c r="J1094" t="s">
        <v>718</v>
      </c>
      <c r="K1094" t="s">
        <v>808</v>
      </c>
      <c r="L1094" t="s">
        <v>801</v>
      </c>
      <c r="M1094" t="s">
        <v>1694</v>
      </c>
      <c r="N1094" t="s">
        <v>1094</v>
      </c>
      <c r="O1094" t="s">
        <v>7001</v>
      </c>
      <c r="P1094" t="s">
        <v>19</v>
      </c>
      <c r="Q1094" t="s">
        <v>126</v>
      </c>
      <c r="R1094" t="s">
        <v>24</v>
      </c>
      <c r="S1094" t="s">
        <v>1695</v>
      </c>
      <c r="T1094" t="s">
        <v>1345</v>
      </c>
      <c r="U1094" t="s">
        <v>5333</v>
      </c>
    </row>
    <row r="1095" spans="1:21" x14ac:dyDescent="0.25">
      <c r="A1095" t="s">
        <v>5334</v>
      </c>
      <c r="B1095" t="s">
        <v>5335</v>
      </c>
      <c r="D1095" t="s">
        <v>76</v>
      </c>
      <c r="E1095" t="s">
        <v>125</v>
      </c>
      <c r="F1095" t="s">
        <v>242</v>
      </c>
      <c r="G1095" t="s">
        <v>28</v>
      </c>
      <c r="H1095" t="s">
        <v>126</v>
      </c>
      <c r="I1095" t="s">
        <v>20</v>
      </c>
      <c r="J1095" t="s">
        <v>3822</v>
      </c>
      <c r="K1095" t="s">
        <v>808</v>
      </c>
      <c r="M1095" t="s">
        <v>1694</v>
      </c>
      <c r="N1095" t="s">
        <v>1094</v>
      </c>
      <c r="P1095" t="s">
        <v>19</v>
      </c>
      <c r="Q1095" t="s">
        <v>126</v>
      </c>
      <c r="R1095" t="s">
        <v>51</v>
      </c>
      <c r="S1095" t="s">
        <v>1695</v>
      </c>
      <c r="T1095" t="s">
        <v>1345</v>
      </c>
      <c r="U1095" t="s">
        <v>5336</v>
      </c>
    </row>
    <row r="1096" spans="1:21" x14ac:dyDescent="0.25">
      <c r="A1096" t="s">
        <v>5340</v>
      </c>
      <c r="B1096" t="s">
        <v>5341</v>
      </c>
      <c r="D1096" t="s">
        <v>76</v>
      </c>
      <c r="E1096" t="s">
        <v>125</v>
      </c>
      <c r="F1096" t="s">
        <v>242</v>
      </c>
      <c r="G1096" t="s">
        <v>28</v>
      </c>
      <c r="H1096" t="s">
        <v>126</v>
      </c>
      <c r="I1096" t="s">
        <v>20</v>
      </c>
      <c r="J1096" t="s">
        <v>3942</v>
      </c>
      <c r="K1096" t="s">
        <v>808</v>
      </c>
      <c r="M1096" t="s">
        <v>1690</v>
      </c>
      <c r="N1096" t="s">
        <v>1094</v>
      </c>
      <c r="P1096" t="s">
        <v>19</v>
      </c>
      <c r="Q1096" t="s">
        <v>126</v>
      </c>
      <c r="R1096" t="s">
        <v>71</v>
      </c>
      <c r="S1096" t="s">
        <v>1695</v>
      </c>
      <c r="T1096" t="s">
        <v>1345</v>
      </c>
      <c r="U1096" t="s">
        <v>5342</v>
      </c>
    </row>
    <row r="1097" spans="1:21" x14ac:dyDescent="0.25">
      <c r="A1097" t="s">
        <v>5343</v>
      </c>
      <c r="B1097" t="s">
        <v>5344</v>
      </c>
      <c r="D1097" t="s">
        <v>76</v>
      </c>
      <c r="E1097" t="s">
        <v>125</v>
      </c>
      <c r="F1097" t="s">
        <v>242</v>
      </c>
      <c r="G1097" t="s">
        <v>28</v>
      </c>
      <c r="H1097" t="s">
        <v>126</v>
      </c>
      <c r="I1097" t="s">
        <v>28</v>
      </c>
      <c r="J1097" t="s">
        <v>3123</v>
      </c>
      <c r="K1097" t="s">
        <v>806</v>
      </c>
      <c r="M1097" t="s">
        <v>1690</v>
      </c>
      <c r="N1097" t="s">
        <v>1094</v>
      </c>
      <c r="P1097" t="s">
        <v>19</v>
      </c>
      <c r="Q1097" t="s">
        <v>126</v>
      </c>
      <c r="R1097" t="s">
        <v>24</v>
      </c>
      <c r="S1097" t="s">
        <v>1691</v>
      </c>
      <c r="T1097" t="s">
        <v>1345</v>
      </c>
      <c r="U1097" t="s">
        <v>5345</v>
      </c>
    </row>
    <row r="1098" spans="1:21" x14ac:dyDescent="0.25">
      <c r="A1098" t="s">
        <v>4835</v>
      </c>
      <c r="B1098" t="s">
        <v>4836</v>
      </c>
      <c r="D1098" t="s">
        <v>294</v>
      </c>
      <c r="E1098" t="s">
        <v>125</v>
      </c>
      <c r="F1098" t="s">
        <v>242</v>
      </c>
      <c r="G1098" t="s">
        <v>578</v>
      </c>
      <c r="H1098" t="s">
        <v>126</v>
      </c>
      <c r="I1098" t="s">
        <v>1100</v>
      </c>
      <c r="J1098" t="s">
        <v>127</v>
      </c>
      <c r="K1098" t="s">
        <v>808</v>
      </c>
      <c r="L1098" t="s">
        <v>803</v>
      </c>
      <c r="M1098" t="s">
        <v>1692</v>
      </c>
      <c r="N1098" t="s">
        <v>5321</v>
      </c>
      <c r="O1098" t="s">
        <v>1008</v>
      </c>
      <c r="P1098" t="s">
        <v>19</v>
      </c>
      <c r="Q1098" t="s">
        <v>126</v>
      </c>
      <c r="R1098" t="s">
        <v>67</v>
      </c>
      <c r="S1098" t="s">
        <v>1695</v>
      </c>
      <c r="T1098" t="s">
        <v>2122</v>
      </c>
      <c r="U1098" t="s">
        <v>4837</v>
      </c>
    </row>
    <row r="1099" spans="1:21" x14ac:dyDescent="0.25">
      <c r="A1099" t="s">
        <v>4184</v>
      </c>
      <c r="B1099" t="s">
        <v>4185</v>
      </c>
      <c r="D1099" t="s">
        <v>257</v>
      </c>
      <c r="E1099" t="s">
        <v>125</v>
      </c>
      <c r="F1099" t="s">
        <v>243</v>
      </c>
      <c r="G1099" t="s">
        <v>1579</v>
      </c>
      <c r="H1099" t="s">
        <v>126</v>
      </c>
      <c r="I1099" t="s">
        <v>17</v>
      </c>
      <c r="J1099" t="s">
        <v>4542</v>
      </c>
      <c r="K1099" t="s">
        <v>808</v>
      </c>
      <c r="M1099" t="s">
        <v>1690</v>
      </c>
      <c r="N1099" t="s">
        <v>2484</v>
      </c>
      <c r="P1099" t="s">
        <v>19</v>
      </c>
      <c r="Q1099" t="s">
        <v>126</v>
      </c>
      <c r="R1099" t="s">
        <v>51</v>
      </c>
      <c r="S1099" t="s">
        <v>1695</v>
      </c>
      <c r="T1099" t="s">
        <v>1345</v>
      </c>
      <c r="U1099" t="s">
        <v>4186</v>
      </c>
    </row>
    <row r="1100" spans="1:21" x14ac:dyDescent="0.25">
      <c r="A1100" t="s">
        <v>4190</v>
      </c>
      <c r="B1100" t="s">
        <v>4191</v>
      </c>
      <c r="D1100" t="s">
        <v>76</v>
      </c>
      <c r="E1100" t="s">
        <v>125</v>
      </c>
      <c r="F1100" t="s">
        <v>242</v>
      </c>
      <c r="G1100" t="s">
        <v>1579</v>
      </c>
      <c r="H1100" t="s">
        <v>126</v>
      </c>
      <c r="I1100" t="s">
        <v>128</v>
      </c>
      <c r="J1100" t="s">
        <v>3944</v>
      </c>
      <c r="K1100" t="s">
        <v>808</v>
      </c>
      <c r="M1100" t="s">
        <v>1690</v>
      </c>
      <c r="N1100" t="s">
        <v>2484</v>
      </c>
      <c r="P1100" t="s">
        <v>19</v>
      </c>
      <c r="Q1100" t="s">
        <v>126</v>
      </c>
      <c r="R1100" t="s">
        <v>71</v>
      </c>
      <c r="S1100" t="s">
        <v>1695</v>
      </c>
      <c r="T1100" t="s">
        <v>1345</v>
      </c>
      <c r="U1100" t="s">
        <v>4192</v>
      </c>
    </row>
    <row r="1101" spans="1:21" x14ac:dyDescent="0.25">
      <c r="A1101" t="s">
        <v>5380</v>
      </c>
      <c r="B1101" t="s">
        <v>5381</v>
      </c>
      <c r="D1101" t="s">
        <v>76</v>
      </c>
      <c r="E1101" t="s">
        <v>125</v>
      </c>
      <c r="F1101" t="s">
        <v>242</v>
      </c>
      <c r="G1101" t="s">
        <v>577</v>
      </c>
      <c r="H1101" t="s">
        <v>126</v>
      </c>
      <c r="I1101" t="s">
        <v>20</v>
      </c>
      <c r="J1101" t="s">
        <v>748</v>
      </c>
      <c r="K1101" t="s">
        <v>808</v>
      </c>
      <c r="M1101" t="s">
        <v>1694</v>
      </c>
      <c r="N1101" t="s">
        <v>2484</v>
      </c>
      <c r="O1101" t="s">
        <v>5254</v>
      </c>
      <c r="P1101" t="s">
        <v>19</v>
      </c>
      <c r="Q1101" t="s">
        <v>126</v>
      </c>
      <c r="R1101" t="s">
        <v>36</v>
      </c>
      <c r="S1101" t="s">
        <v>1695</v>
      </c>
      <c r="T1101" t="s">
        <v>1345</v>
      </c>
      <c r="U1101" t="s">
        <v>5382</v>
      </c>
    </row>
    <row r="1102" spans="1:21" x14ac:dyDescent="0.25">
      <c r="A1102" t="s">
        <v>4800</v>
      </c>
      <c r="B1102" t="s">
        <v>4801</v>
      </c>
      <c r="D1102" t="s">
        <v>387</v>
      </c>
      <c r="E1102" t="s">
        <v>125</v>
      </c>
      <c r="F1102" t="s">
        <v>242</v>
      </c>
      <c r="G1102" t="s">
        <v>1317</v>
      </c>
      <c r="H1102" t="s">
        <v>126</v>
      </c>
      <c r="I1102" t="s">
        <v>128</v>
      </c>
      <c r="J1102" t="s">
        <v>40</v>
      </c>
      <c r="K1102" t="s">
        <v>808</v>
      </c>
      <c r="M1102" t="s">
        <v>1690</v>
      </c>
      <c r="N1102" t="s">
        <v>3638</v>
      </c>
      <c r="O1102" t="s">
        <v>3100</v>
      </c>
      <c r="P1102" t="s">
        <v>19</v>
      </c>
      <c r="Q1102" t="s">
        <v>1061</v>
      </c>
      <c r="R1102" t="s">
        <v>71</v>
      </c>
      <c r="S1102" t="s">
        <v>1693</v>
      </c>
      <c r="T1102" t="s">
        <v>1345</v>
      </c>
      <c r="U1102" t="s">
        <v>4802</v>
      </c>
    </row>
    <row r="1103" spans="1:21" x14ac:dyDescent="0.25">
      <c r="A1103" t="s">
        <v>5348</v>
      </c>
      <c r="B1103" t="s">
        <v>5349</v>
      </c>
      <c r="D1103" t="s">
        <v>1105</v>
      </c>
      <c r="E1103" t="s">
        <v>125</v>
      </c>
      <c r="F1103" t="s">
        <v>243</v>
      </c>
      <c r="G1103" t="s">
        <v>28</v>
      </c>
      <c r="H1103" t="s">
        <v>126</v>
      </c>
      <c r="I1103" t="s">
        <v>128</v>
      </c>
      <c r="J1103" t="s">
        <v>749</v>
      </c>
      <c r="K1103" t="s">
        <v>1064</v>
      </c>
      <c r="L1103" t="s">
        <v>803</v>
      </c>
      <c r="M1103" t="s">
        <v>1694</v>
      </c>
      <c r="N1103" t="s">
        <v>3638</v>
      </c>
      <c r="O1103" t="s">
        <v>7002</v>
      </c>
      <c r="P1103" t="s">
        <v>19</v>
      </c>
      <c r="Q1103" t="s">
        <v>1061</v>
      </c>
      <c r="R1103" t="s">
        <v>46</v>
      </c>
      <c r="S1103" t="s">
        <v>1695</v>
      </c>
      <c r="T1103" t="s">
        <v>1345</v>
      </c>
      <c r="U1103" t="s">
        <v>5350</v>
      </c>
    </row>
    <row r="1104" spans="1:21" x14ac:dyDescent="0.25">
      <c r="A1104" t="s">
        <v>5315</v>
      </c>
      <c r="B1104" t="s">
        <v>5316</v>
      </c>
      <c r="D1104" t="s">
        <v>76</v>
      </c>
      <c r="E1104" t="s">
        <v>125</v>
      </c>
      <c r="F1104" t="s">
        <v>243</v>
      </c>
      <c r="G1104" t="s">
        <v>1368</v>
      </c>
      <c r="H1104" t="s">
        <v>1315</v>
      </c>
      <c r="I1104" t="s">
        <v>20</v>
      </c>
      <c r="J1104" t="s">
        <v>749</v>
      </c>
      <c r="K1104" t="s">
        <v>806</v>
      </c>
      <c r="L1104" t="s">
        <v>803</v>
      </c>
      <c r="M1104" t="s">
        <v>1694</v>
      </c>
      <c r="N1104" t="s">
        <v>2894</v>
      </c>
      <c r="O1104" t="s">
        <v>7003</v>
      </c>
      <c r="P1104" t="s">
        <v>19</v>
      </c>
      <c r="Q1104" t="s">
        <v>126</v>
      </c>
      <c r="R1104" t="s">
        <v>36</v>
      </c>
      <c r="S1104" t="s">
        <v>1695</v>
      </c>
      <c r="T1104" t="s">
        <v>1345</v>
      </c>
      <c r="U1104" t="s">
        <v>5317</v>
      </c>
    </row>
    <row r="1105" spans="1:21" x14ac:dyDescent="0.25">
      <c r="A1105" t="s">
        <v>2947</v>
      </c>
      <c r="B1105" t="s">
        <v>2948</v>
      </c>
      <c r="C1105" t="s">
        <v>1374</v>
      </c>
      <c r="D1105" t="s">
        <v>1134</v>
      </c>
      <c r="E1105" t="s">
        <v>125</v>
      </c>
      <c r="F1105" t="s">
        <v>243</v>
      </c>
      <c r="G1105" t="s">
        <v>1579</v>
      </c>
      <c r="H1105" t="s">
        <v>1315</v>
      </c>
      <c r="I1105" t="s">
        <v>20</v>
      </c>
      <c r="J1105" t="s">
        <v>3175</v>
      </c>
      <c r="K1105" t="s">
        <v>1064</v>
      </c>
      <c r="L1105" t="s">
        <v>803</v>
      </c>
      <c r="M1105" t="s">
        <v>1690</v>
      </c>
      <c r="N1105" t="s">
        <v>2894</v>
      </c>
      <c r="O1105" t="s">
        <v>6362</v>
      </c>
      <c r="P1105" t="s">
        <v>19</v>
      </c>
      <c r="Q1105" t="s">
        <v>1079</v>
      </c>
      <c r="R1105" t="s">
        <v>120</v>
      </c>
      <c r="S1105" t="s">
        <v>1691</v>
      </c>
      <c r="T1105" t="s">
        <v>3116</v>
      </c>
      <c r="U1105" t="s">
        <v>2949</v>
      </c>
    </row>
    <row r="1106" spans="1:21" x14ac:dyDescent="0.25">
      <c r="A1106" t="s">
        <v>4399</v>
      </c>
      <c r="B1106" t="s">
        <v>4399</v>
      </c>
      <c r="D1106" t="s">
        <v>76</v>
      </c>
      <c r="E1106" t="s">
        <v>125</v>
      </c>
      <c r="F1106" t="s">
        <v>242</v>
      </c>
      <c r="G1106" t="s">
        <v>1368</v>
      </c>
      <c r="H1106" t="s">
        <v>126</v>
      </c>
      <c r="I1106" t="s">
        <v>20</v>
      </c>
      <c r="J1106" t="s">
        <v>4969</v>
      </c>
      <c r="K1106" t="s">
        <v>806</v>
      </c>
      <c r="M1106" t="s">
        <v>1694</v>
      </c>
      <c r="N1106" t="s">
        <v>2894</v>
      </c>
      <c r="P1106" t="s">
        <v>19</v>
      </c>
      <c r="Q1106" t="s">
        <v>126</v>
      </c>
      <c r="R1106" t="s">
        <v>51</v>
      </c>
      <c r="S1106" t="s">
        <v>1695</v>
      </c>
      <c r="T1106" t="s">
        <v>1345</v>
      </c>
      <c r="U1106" t="s">
        <v>4400</v>
      </c>
    </row>
    <row r="1107" spans="1:21" x14ac:dyDescent="0.25">
      <c r="A1107" t="s">
        <v>5390</v>
      </c>
      <c r="B1107" t="s">
        <v>5391</v>
      </c>
      <c r="D1107" t="s">
        <v>257</v>
      </c>
      <c r="E1107" t="s">
        <v>125</v>
      </c>
      <c r="F1107" t="s">
        <v>243</v>
      </c>
      <c r="G1107" t="s">
        <v>577</v>
      </c>
      <c r="H1107" t="s">
        <v>126</v>
      </c>
      <c r="I1107" t="s">
        <v>17</v>
      </c>
      <c r="J1107" t="s">
        <v>748</v>
      </c>
      <c r="K1107" t="s">
        <v>808</v>
      </c>
      <c r="M1107" t="s">
        <v>1694</v>
      </c>
      <c r="N1107" t="s">
        <v>2894</v>
      </c>
      <c r="P1107" t="s">
        <v>19</v>
      </c>
      <c r="Q1107" t="s">
        <v>126</v>
      </c>
      <c r="R1107" t="s">
        <v>18</v>
      </c>
      <c r="S1107" t="s">
        <v>1695</v>
      </c>
      <c r="T1107" t="s">
        <v>1345</v>
      </c>
      <c r="U1107" t="s">
        <v>5392</v>
      </c>
    </row>
    <row r="1108" spans="1:21" x14ac:dyDescent="0.25">
      <c r="A1108" t="s">
        <v>5357</v>
      </c>
      <c r="B1108" t="s">
        <v>5358</v>
      </c>
      <c r="D1108" t="s">
        <v>76</v>
      </c>
      <c r="E1108" t="s">
        <v>125</v>
      </c>
      <c r="F1108" t="s">
        <v>242</v>
      </c>
      <c r="G1108" t="s">
        <v>28</v>
      </c>
      <c r="H1108" t="s">
        <v>126</v>
      </c>
      <c r="I1108" t="s">
        <v>20</v>
      </c>
      <c r="J1108" t="s">
        <v>2681</v>
      </c>
      <c r="K1108" t="s">
        <v>808</v>
      </c>
      <c r="M1108" t="s">
        <v>1692</v>
      </c>
      <c r="N1108" t="s">
        <v>1120</v>
      </c>
      <c r="P1108" t="s">
        <v>19</v>
      </c>
      <c r="Q1108" t="s">
        <v>126</v>
      </c>
      <c r="R1108" t="s">
        <v>36</v>
      </c>
      <c r="S1108" t="s">
        <v>1695</v>
      </c>
      <c r="T1108" t="s">
        <v>1345</v>
      </c>
      <c r="U1108" t="s">
        <v>5359</v>
      </c>
    </row>
    <row r="1109" spans="1:21" x14ac:dyDescent="0.25">
      <c r="A1109" t="s">
        <v>4419</v>
      </c>
      <c r="B1109" t="s">
        <v>4419</v>
      </c>
      <c r="D1109" t="s">
        <v>76</v>
      </c>
      <c r="E1109" t="s">
        <v>125</v>
      </c>
      <c r="F1109" t="s">
        <v>242</v>
      </c>
      <c r="G1109" t="s">
        <v>1368</v>
      </c>
      <c r="H1109" t="s">
        <v>126</v>
      </c>
      <c r="I1109" t="s">
        <v>20</v>
      </c>
      <c r="J1109" t="s">
        <v>3849</v>
      </c>
      <c r="K1109" t="s">
        <v>1064</v>
      </c>
      <c r="M1109" t="s">
        <v>1692</v>
      </c>
      <c r="N1109" t="s">
        <v>1120</v>
      </c>
      <c r="P1109" t="s">
        <v>19</v>
      </c>
      <c r="Q1109" t="s">
        <v>126</v>
      </c>
      <c r="R1109" t="s">
        <v>51</v>
      </c>
      <c r="S1109" t="s">
        <v>1695</v>
      </c>
      <c r="T1109" t="s">
        <v>1345</v>
      </c>
      <c r="U1109" t="s">
        <v>4420</v>
      </c>
    </row>
    <row r="1110" spans="1:21" x14ac:dyDescent="0.25">
      <c r="A1110" t="s">
        <v>5360</v>
      </c>
      <c r="B1110" t="s">
        <v>5361</v>
      </c>
      <c r="D1110" t="s">
        <v>257</v>
      </c>
      <c r="E1110" t="s">
        <v>125</v>
      </c>
      <c r="F1110" t="s">
        <v>243</v>
      </c>
      <c r="G1110" t="s">
        <v>28</v>
      </c>
      <c r="H1110" t="s">
        <v>126</v>
      </c>
      <c r="I1110" t="s">
        <v>17</v>
      </c>
      <c r="J1110" t="s">
        <v>3776</v>
      </c>
      <c r="K1110" t="s">
        <v>808</v>
      </c>
      <c r="M1110" t="s">
        <v>1690</v>
      </c>
      <c r="N1110" t="s">
        <v>1120</v>
      </c>
      <c r="P1110" t="s">
        <v>19</v>
      </c>
      <c r="Q1110" t="s">
        <v>126</v>
      </c>
      <c r="R1110" t="s">
        <v>68</v>
      </c>
      <c r="S1110" t="s">
        <v>1695</v>
      </c>
      <c r="T1110" t="s">
        <v>1345</v>
      </c>
      <c r="U1110" t="s">
        <v>5362</v>
      </c>
    </row>
    <row r="1111" spans="1:21" x14ac:dyDescent="0.25">
      <c r="A1111" t="s">
        <v>5363</v>
      </c>
      <c r="B1111" t="s">
        <v>5364</v>
      </c>
      <c r="D1111" t="s">
        <v>76</v>
      </c>
      <c r="E1111" t="s">
        <v>125</v>
      </c>
      <c r="F1111" t="s">
        <v>242</v>
      </c>
      <c r="G1111" t="s">
        <v>28</v>
      </c>
      <c r="H1111" t="s">
        <v>126</v>
      </c>
      <c r="I1111" t="s">
        <v>20</v>
      </c>
      <c r="J1111" t="s">
        <v>3776</v>
      </c>
      <c r="K1111" t="s">
        <v>808</v>
      </c>
      <c r="M1111" t="s">
        <v>1692</v>
      </c>
      <c r="N1111" t="s">
        <v>1120</v>
      </c>
      <c r="P1111" t="s">
        <v>19</v>
      </c>
      <c r="Q1111" t="s">
        <v>126</v>
      </c>
      <c r="R1111" t="s">
        <v>29</v>
      </c>
      <c r="S1111" t="s">
        <v>1695</v>
      </c>
      <c r="T1111" t="s">
        <v>1345</v>
      </c>
      <c r="U1111" t="s">
        <v>5365</v>
      </c>
    </row>
    <row r="1112" spans="1:21" x14ac:dyDescent="0.25">
      <c r="A1112" t="s">
        <v>5366</v>
      </c>
      <c r="B1112" t="s">
        <v>5367</v>
      </c>
      <c r="D1112" t="s">
        <v>76</v>
      </c>
      <c r="E1112" t="s">
        <v>125</v>
      </c>
      <c r="F1112" t="s">
        <v>242</v>
      </c>
      <c r="G1112" t="s">
        <v>28</v>
      </c>
      <c r="H1112" t="s">
        <v>126</v>
      </c>
      <c r="I1112" t="s">
        <v>20</v>
      </c>
      <c r="J1112" t="s">
        <v>3407</v>
      </c>
      <c r="K1112" t="s">
        <v>806</v>
      </c>
      <c r="M1112" t="s">
        <v>1692</v>
      </c>
      <c r="N1112" t="s">
        <v>1120</v>
      </c>
      <c r="O1112" t="s">
        <v>5368</v>
      </c>
      <c r="P1112" t="s">
        <v>19</v>
      </c>
      <c r="Q1112" t="s">
        <v>126</v>
      </c>
      <c r="R1112" t="s">
        <v>36</v>
      </c>
      <c r="S1112" t="s">
        <v>1695</v>
      </c>
      <c r="T1112" t="s">
        <v>1345</v>
      </c>
      <c r="U1112" t="s">
        <v>5369</v>
      </c>
    </row>
    <row r="1113" spans="1:21" x14ac:dyDescent="0.25">
      <c r="A1113" t="s">
        <v>5370</v>
      </c>
      <c r="B1113" t="s">
        <v>5371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229</v>
      </c>
      <c r="K1113" t="s">
        <v>808</v>
      </c>
      <c r="M1113" t="s">
        <v>1692</v>
      </c>
      <c r="N1113" t="s">
        <v>1120</v>
      </c>
      <c r="P1113" t="s">
        <v>19</v>
      </c>
      <c r="Q1113" t="s">
        <v>126</v>
      </c>
      <c r="R1113" t="s">
        <v>63</v>
      </c>
      <c r="S1113" t="s">
        <v>1695</v>
      </c>
      <c r="T1113" t="s">
        <v>1345</v>
      </c>
      <c r="U1113" t="s">
        <v>5372</v>
      </c>
    </row>
    <row r="1114" spans="1:21" x14ac:dyDescent="0.25">
      <c r="A1114" t="s">
        <v>5373</v>
      </c>
      <c r="B1114" t="s">
        <v>5374</v>
      </c>
      <c r="D1114" t="s">
        <v>76</v>
      </c>
      <c r="E1114" t="s">
        <v>125</v>
      </c>
      <c r="F1114" t="s">
        <v>242</v>
      </c>
      <c r="G1114" t="s">
        <v>28</v>
      </c>
      <c r="H1114" t="s">
        <v>126</v>
      </c>
      <c r="I1114" t="s">
        <v>20</v>
      </c>
      <c r="J1114" t="s">
        <v>746</v>
      </c>
      <c r="K1114" t="s">
        <v>808</v>
      </c>
      <c r="M1114" t="s">
        <v>1690</v>
      </c>
      <c r="N1114" t="s">
        <v>1120</v>
      </c>
      <c r="O1114" t="s">
        <v>5375</v>
      </c>
      <c r="P1114" t="s">
        <v>19</v>
      </c>
      <c r="Q1114" t="s">
        <v>126</v>
      </c>
      <c r="R1114" t="s">
        <v>34</v>
      </c>
      <c r="S1114" t="s">
        <v>1695</v>
      </c>
      <c r="T1114" t="s">
        <v>1345</v>
      </c>
      <c r="U1114" t="s">
        <v>5376</v>
      </c>
    </row>
    <row r="1115" spans="1:21" x14ac:dyDescent="0.25">
      <c r="A1115" t="s">
        <v>5351</v>
      </c>
      <c r="B1115" t="s">
        <v>5352</v>
      </c>
      <c r="D1115" t="s">
        <v>230</v>
      </c>
      <c r="E1115" t="s">
        <v>125</v>
      </c>
      <c r="F1115" t="s">
        <v>243</v>
      </c>
      <c r="G1115" t="s">
        <v>28</v>
      </c>
      <c r="H1115" t="s">
        <v>126</v>
      </c>
      <c r="I1115" t="s">
        <v>17</v>
      </c>
      <c r="J1115" t="s">
        <v>2935</v>
      </c>
      <c r="K1115" t="s">
        <v>808</v>
      </c>
      <c r="M1115" t="s">
        <v>1692</v>
      </c>
      <c r="N1115" t="s">
        <v>3792</v>
      </c>
      <c r="P1115" t="s">
        <v>19</v>
      </c>
      <c r="Q1115" t="s">
        <v>126</v>
      </c>
      <c r="R1115" t="s">
        <v>60</v>
      </c>
      <c r="S1115" t="s">
        <v>1695</v>
      </c>
      <c r="T1115" t="s">
        <v>1345</v>
      </c>
      <c r="U1115" t="s">
        <v>5353</v>
      </c>
    </row>
    <row r="1116" spans="1:21" x14ac:dyDescent="0.25">
      <c r="A1116" t="s">
        <v>2442</v>
      </c>
      <c r="B1116" t="s">
        <v>2443</v>
      </c>
      <c r="D1116" t="s">
        <v>1097</v>
      </c>
      <c r="E1116" t="s">
        <v>125</v>
      </c>
      <c r="F1116" t="s">
        <v>242</v>
      </c>
      <c r="G1116" t="s">
        <v>28</v>
      </c>
      <c r="H1116" t="s">
        <v>126</v>
      </c>
      <c r="I1116" t="s">
        <v>28</v>
      </c>
      <c r="J1116" t="s">
        <v>710</v>
      </c>
      <c r="K1116" t="s">
        <v>1362</v>
      </c>
      <c r="L1116" t="s">
        <v>803</v>
      </c>
      <c r="M1116" t="s">
        <v>1692</v>
      </c>
      <c r="N1116" t="s">
        <v>3792</v>
      </c>
      <c r="O1116" t="s">
        <v>1008</v>
      </c>
      <c r="P1116" t="s">
        <v>19</v>
      </c>
      <c r="Q1116" t="s">
        <v>126</v>
      </c>
      <c r="R1116" t="s">
        <v>60</v>
      </c>
      <c r="S1116" t="s">
        <v>1695</v>
      </c>
      <c r="T1116" t="s">
        <v>7004</v>
      </c>
      <c r="U1116" t="s">
        <v>2444</v>
      </c>
    </row>
    <row r="1117" spans="1:21" x14ac:dyDescent="0.25">
      <c r="A1117" t="s">
        <v>3793</v>
      </c>
      <c r="B1117" t="s">
        <v>3794</v>
      </c>
      <c r="C1117" t="s">
        <v>3805</v>
      </c>
      <c r="D1117" t="s">
        <v>76</v>
      </c>
      <c r="E1117" t="s">
        <v>125</v>
      </c>
      <c r="F1117" t="s">
        <v>243</v>
      </c>
      <c r="G1117" t="s">
        <v>1579</v>
      </c>
      <c r="H1117" t="s">
        <v>126</v>
      </c>
      <c r="I1117" t="s">
        <v>28</v>
      </c>
      <c r="J1117" t="s">
        <v>711</v>
      </c>
      <c r="K1117" t="s">
        <v>1064</v>
      </c>
      <c r="L1117" t="s">
        <v>801</v>
      </c>
      <c r="M1117" t="s">
        <v>1690</v>
      </c>
      <c r="N1117" t="s">
        <v>3792</v>
      </c>
      <c r="O1117" t="s">
        <v>7005</v>
      </c>
      <c r="P1117" t="s">
        <v>19</v>
      </c>
      <c r="Q1117" t="s">
        <v>1061</v>
      </c>
      <c r="R1117" t="s">
        <v>46</v>
      </c>
      <c r="S1117" t="s">
        <v>1691</v>
      </c>
      <c r="T1117" t="s">
        <v>3308</v>
      </c>
      <c r="U1117" t="s">
        <v>3795</v>
      </c>
    </row>
    <row r="1118" spans="1:21" x14ac:dyDescent="0.25">
      <c r="A1118" t="s">
        <v>4199</v>
      </c>
      <c r="B1118" t="s">
        <v>4200</v>
      </c>
      <c r="D1118" t="s">
        <v>3838</v>
      </c>
      <c r="E1118" t="s">
        <v>125</v>
      </c>
      <c r="F1118" t="s">
        <v>243</v>
      </c>
      <c r="G1118" t="s">
        <v>1579</v>
      </c>
      <c r="H1118" t="s">
        <v>1316</v>
      </c>
      <c r="I1118" t="s">
        <v>17</v>
      </c>
      <c r="J1118" t="s">
        <v>719</v>
      </c>
      <c r="K1118" t="s">
        <v>1319</v>
      </c>
      <c r="L1118" t="s">
        <v>802</v>
      </c>
      <c r="M1118" t="s">
        <v>1694</v>
      </c>
      <c r="N1118" t="s">
        <v>3792</v>
      </c>
      <c r="O1118" t="s">
        <v>7006</v>
      </c>
      <c r="P1118" t="s">
        <v>19</v>
      </c>
      <c r="Q1118" t="s">
        <v>1334</v>
      </c>
      <c r="R1118" t="s">
        <v>51</v>
      </c>
      <c r="S1118" t="s">
        <v>1693</v>
      </c>
      <c r="T1118" t="s">
        <v>1345</v>
      </c>
      <c r="U1118" t="s">
        <v>4201</v>
      </c>
    </row>
    <row r="1119" spans="1:21" x14ac:dyDescent="0.25">
      <c r="A1119" t="s">
        <v>4817</v>
      </c>
      <c r="B1119" t="s">
        <v>4818</v>
      </c>
      <c r="D1119" t="s">
        <v>257</v>
      </c>
      <c r="E1119" t="s">
        <v>125</v>
      </c>
      <c r="F1119" t="s">
        <v>243</v>
      </c>
      <c r="G1119" t="s">
        <v>1368</v>
      </c>
      <c r="H1119" t="s">
        <v>126</v>
      </c>
      <c r="I1119" t="s">
        <v>17</v>
      </c>
      <c r="J1119" t="s">
        <v>3122</v>
      </c>
      <c r="K1119" t="s">
        <v>806</v>
      </c>
      <c r="M1119" t="s">
        <v>1692</v>
      </c>
      <c r="N1119" t="s">
        <v>3792</v>
      </c>
      <c r="P1119" t="s">
        <v>19</v>
      </c>
      <c r="Q1119" t="s">
        <v>126</v>
      </c>
      <c r="R1119" t="s">
        <v>60</v>
      </c>
      <c r="S1119" t="s">
        <v>1691</v>
      </c>
      <c r="T1119" t="s">
        <v>1345</v>
      </c>
      <c r="U1119" t="s">
        <v>4819</v>
      </c>
    </row>
    <row r="1120" spans="1:21" x14ac:dyDescent="0.25">
      <c r="A1120" t="s">
        <v>4859</v>
      </c>
      <c r="B1120" t="s">
        <v>4860</v>
      </c>
      <c r="D1120" t="s">
        <v>76</v>
      </c>
      <c r="E1120" t="s">
        <v>125</v>
      </c>
      <c r="F1120" t="s">
        <v>243</v>
      </c>
      <c r="G1120" t="s">
        <v>28</v>
      </c>
      <c r="H1120" t="s">
        <v>126</v>
      </c>
      <c r="I1120" t="s">
        <v>28</v>
      </c>
      <c r="J1120" t="s">
        <v>713</v>
      </c>
      <c r="K1120" t="s">
        <v>806</v>
      </c>
      <c r="M1120" t="s">
        <v>1690</v>
      </c>
      <c r="N1120" t="s">
        <v>3792</v>
      </c>
      <c r="P1120" t="s">
        <v>19</v>
      </c>
      <c r="Q1120" t="s">
        <v>1061</v>
      </c>
      <c r="R1120" t="s">
        <v>24</v>
      </c>
      <c r="S1120" t="s">
        <v>1691</v>
      </c>
      <c r="T1120" t="s">
        <v>1345</v>
      </c>
      <c r="U1120" t="s">
        <v>4861</v>
      </c>
    </row>
    <row r="1121" spans="1:21" x14ac:dyDescent="0.25">
      <c r="A1121" t="s">
        <v>3584</v>
      </c>
      <c r="B1121" t="s">
        <v>3585</v>
      </c>
      <c r="D1121" t="s">
        <v>188</v>
      </c>
      <c r="E1121" t="s">
        <v>125</v>
      </c>
      <c r="F1121" t="s">
        <v>243</v>
      </c>
      <c r="G1121" t="s">
        <v>578</v>
      </c>
      <c r="H1121" t="s">
        <v>126</v>
      </c>
      <c r="I1121" t="s">
        <v>128</v>
      </c>
      <c r="J1121" t="s">
        <v>127</v>
      </c>
      <c r="K1121" t="s">
        <v>808</v>
      </c>
      <c r="M1121" t="s">
        <v>1692</v>
      </c>
      <c r="N1121" t="s">
        <v>5346</v>
      </c>
      <c r="P1121" t="s">
        <v>25</v>
      </c>
      <c r="Q1121" t="s">
        <v>126</v>
      </c>
      <c r="R1121" t="s">
        <v>63</v>
      </c>
      <c r="S1121" t="s">
        <v>1695</v>
      </c>
      <c r="T1121" t="s">
        <v>7007</v>
      </c>
      <c r="U1121" t="s">
        <v>3586</v>
      </c>
    </row>
    <row r="1122" spans="1:21" x14ac:dyDescent="0.25">
      <c r="A1122" t="s">
        <v>4780</v>
      </c>
      <c r="B1122" t="s">
        <v>4781</v>
      </c>
      <c r="C1122" t="s">
        <v>4782</v>
      </c>
      <c r="D1122" t="s">
        <v>76</v>
      </c>
      <c r="E1122" t="s">
        <v>125</v>
      </c>
      <c r="F1122" t="s">
        <v>242</v>
      </c>
      <c r="G1122" t="s">
        <v>1317</v>
      </c>
      <c r="H1122" t="s">
        <v>126</v>
      </c>
      <c r="I1122" t="s">
        <v>20</v>
      </c>
      <c r="J1122" t="s">
        <v>4613</v>
      </c>
      <c r="K1122" t="s">
        <v>808</v>
      </c>
      <c r="M1122" t="s">
        <v>1692</v>
      </c>
      <c r="N1122" t="s">
        <v>5346</v>
      </c>
      <c r="O1122" t="s">
        <v>4783</v>
      </c>
      <c r="P1122" t="s">
        <v>19</v>
      </c>
      <c r="Q1122" t="s">
        <v>126</v>
      </c>
      <c r="R1122" t="s">
        <v>30</v>
      </c>
      <c r="S1122" t="s">
        <v>1693</v>
      </c>
      <c r="T1122" t="s">
        <v>1345</v>
      </c>
      <c r="U1122" t="s">
        <v>4784</v>
      </c>
    </row>
    <row r="1123" spans="1:21" x14ac:dyDescent="0.25">
      <c r="A1123" t="s">
        <v>3721</v>
      </c>
      <c r="B1123" t="s">
        <v>3722</v>
      </c>
      <c r="D1123" t="s">
        <v>1098</v>
      </c>
      <c r="E1123" t="s">
        <v>125</v>
      </c>
      <c r="F1123" t="s">
        <v>242</v>
      </c>
      <c r="G1123" t="s">
        <v>28</v>
      </c>
      <c r="H1123" t="s">
        <v>126</v>
      </c>
      <c r="I1123" t="s">
        <v>128</v>
      </c>
      <c r="J1123" t="s">
        <v>127</v>
      </c>
      <c r="K1123" t="s">
        <v>808</v>
      </c>
      <c r="M1123" t="s">
        <v>1692</v>
      </c>
      <c r="N1123" t="s">
        <v>1123</v>
      </c>
      <c r="P1123" t="s">
        <v>19</v>
      </c>
      <c r="Q1123" t="s">
        <v>126</v>
      </c>
      <c r="R1123" t="s">
        <v>46</v>
      </c>
      <c r="S1123" t="s">
        <v>1695</v>
      </c>
      <c r="T1123" t="s">
        <v>7008</v>
      </c>
      <c r="U1123" t="s">
        <v>3723</v>
      </c>
    </row>
    <row r="1124" spans="1:21" x14ac:dyDescent="0.25">
      <c r="A1124" t="s">
        <v>4794</v>
      </c>
      <c r="B1124" t="s">
        <v>4795</v>
      </c>
      <c r="D1124" t="s">
        <v>76</v>
      </c>
      <c r="E1124" t="s">
        <v>125</v>
      </c>
      <c r="F1124" t="s">
        <v>242</v>
      </c>
      <c r="G1124" t="s">
        <v>1368</v>
      </c>
      <c r="H1124" t="s">
        <v>126</v>
      </c>
      <c r="I1124" t="s">
        <v>20</v>
      </c>
      <c r="J1124" t="s">
        <v>3340</v>
      </c>
      <c r="K1124" t="s">
        <v>806</v>
      </c>
      <c r="M1124" t="s">
        <v>1690</v>
      </c>
      <c r="N1124" t="s">
        <v>1123</v>
      </c>
      <c r="P1124" t="s">
        <v>19</v>
      </c>
      <c r="Q1124" t="s">
        <v>126</v>
      </c>
      <c r="R1124" t="s">
        <v>34</v>
      </c>
      <c r="S1124" t="s">
        <v>1695</v>
      </c>
      <c r="T1124" t="s">
        <v>1345</v>
      </c>
      <c r="U1124" t="s">
        <v>4796</v>
      </c>
    </row>
    <row r="1125" spans="1:21" x14ac:dyDescent="0.25">
      <c r="A1125" t="s">
        <v>5400</v>
      </c>
      <c r="B1125" t="s">
        <v>5401</v>
      </c>
      <c r="D1125" t="s">
        <v>76</v>
      </c>
      <c r="E1125" t="s">
        <v>125</v>
      </c>
      <c r="F1125" t="s">
        <v>242</v>
      </c>
      <c r="G1125" t="s">
        <v>577</v>
      </c>
      <c r="H1125" t="s">
        <v>126</v>
      </c>
      <c r="I1125" t="s">
        <v>20</v>
      </c>
      <c r="J1125" t="s">
        <v>710</v>
      </c>
      <c r="K1125" t="s">
        <v>808</v>
      </c>
      <c r="M1125" t="s">
        <v>1692</v>
      </c>
      <c r="N1125" t="s">
        <v>4803</v>
      </c>
      <c r="P1125" t="s">
        <v>19</v>
      </c>
      <c r="Q1125" t="s">
        <v>1061</v>
      </c>
      <c r="R1125" t="s">
        <v>24</v>
      </c>
      <c r="S1125" t="s">
        <v>1691</v>
      </c>
      <c r="T1125" t="s">
        <v>1379</v>
      </c>
      <c r="U1125" t="s">
        <v>5402</v>
      </c>
    </row>
    <row r="1126" spans="1:21" x14ac:dyDescent="0.25">
      <c r="A1126" t="s">
        <v>5407</v>
      </c>
      <c r="B1126" t="s">
        <v>5408</v>
      </c>
      <c r="D1126" t="s">
        <v>76</v>
      </c>
      <c r="E1126" t="s">
        <v>125</v>
      </c>
      <c r="F1126" t="s">
        <v>242</v>
      </c>
      <c r="G1126" t="s">
        <v>577</v>
      </c>
      <c r="H1126" t="s">
        <v>126</v>
      </c>
      <c r="I1126" t="s">
        <v>20</v>
      </c>
      <c r="J1126" t="s">
        <v>3342</v>
      </c>
      <c r="K1126" t="s">
        <v>808</v>
      </c>
      <c r="M1126" t="s">
        <v>1690</v>
      </c>
      <c r="N1126" t="s">
        <v>1153</v>
      </c>
      <c r="P1126" t="s">
        <v>19</v>
      </c>
      <c r="Q1126" t="s">
        <v>126</v>
      </c>
      <c r="R1126" t="s">
        <v>24</v>
      </c>
      <c r="S1126" t="s">
        <v>1695</v>
      </c>
      <c r="T1126" t="s">
        <v>1345</v>
      </c>
      <c r="U1126" t="s">
        <v>5409</v>
      </c>
    </row>
    <row r="1127" spans="1:21" x14ac:dyDescent="0.25">
      <c r="A1127" t="s">
        <v>5397</v>
      </c>
      <c r="B1127" t="s">
        <v>5398</v>
      </c>
      <c r="D1127" t="s">
        <v>76</v>
      </c>
      <c r="E1127" t="s">
        <v>125</v>
      </c>
      <c r="F1127" t="s">
        <v>242</v>
      </c>
      <c r="G1127" t="s">
        <v>576</v>
      </c>
      <c r="H1127" t="s">
        <v>126</v>
      </c>
      <c r="I1127" t="s">
        <v>20</v>
      </c>
      <c r="J1127" t="s">
        <v>3342</v>
      </c>
      <c r="K1127" t="s">
        <v>806</v>
      </c>
      <c r="M1127" t="s">
        <v>1692</v>
      </c>
      <c r="N1127" t="s">
        <v>1153</v>
      </c>
      <c r="O1127" t="s">
        <v>4980</v>
      </c>
      <c r="P1127" t="s">
        <v>19</v>
      </c>
      <c r="Q1127" t="s">
        <v>126</v>
      </c>
      <c r="R1127" t="s">
        <v>41</v>
      </c>
      <c r="S1127" t="s">
        <v>1693</v>
      </c>
      <c r="T1127" t="s">
        <v>1345</v>
      </c>
      <c r="U1127" t="s">
        <v>5399</v>
      </c>
    </row>
    <row r="1128" spans="1:21" x14ac:dyDescent="0.25">
      <c r="A1128" t="s">
        <v>5410</v>
      </c>
      <c r="B1128" t="s">
        <v>5411</v>
      </c>
      <c r="D1128" t="s">
        <v>76</v>
      </c>
      <c r="E1128" t="s">
        <v>125</v>
      </c>
      <c r="F1128" t="s">
        <v>242</v>
      </c>
      <c r="G1128" t="s">
        <v>577</v>
      </c>
      <c r="H1128" t="s">
        <v>126</v>
      </c>
      <c r="I1128" t="s">
        <v>20</v>
      </c>
      <c r="J1128" t="s">
        <v>3342</v>
      </c>
      <c r="K1128" t="s">
        <v>808</v>
      </c>
      <c r="M1128" t="s">
        <v>1692</v>
      </c>
      <c r="N1128" t="s">
        <v>1153</v>
      </c>
      <c r="P1128" t="s">
        <v>19</v>
      </c>
      <c r="Q1128" t="s">
        <v>126</v>
      </c>
      <c r="R1128" t="s">
        <v>51</v>
      </c>
      <c r="S1128" t="s">
        <v>1695</v>
      </c>
      <c r="T1128" t="s">
        <v>1345</v>
      </c>
      <c r="U1128" t="s">
        <v>5412</v>
      </c>
    </row>
    <row r="1129" spans="1:21" x14ac:dyDescent="0.25">
      <c r="A1129" t="s">
        <v>5419</v>
      </c>
      <c r="B1129" t="s">
        <v>5420</v>
      </c>
      <c r="D1129" t="s">
        <v>257</v>
      </c>
      <c r="E1129" t="s">
        <v>125</v>
      </c>
      <c r="F1129" t="s">
        <v>243</v>
      </c>
      <c r="G1129" t="s">
        <v>577</v>
      </c>
      <c r="H1129" t="s">
        <v>126</v>
      </c>
      <c r="I1129" t="s">
        <v>17</v>
      </c>
      <c r="J1129" t="s">
        <v>409</v>
      </c>
      <c r="K1129" t="s">
        <v>808</v>
      </c>
      <c r="M1129" t="s">
        <v>1690</v>
      </c>
      <c r="N1129" t="s">
        <v>1153</v>
      </c>
      <c r="P1129" t="s">
        <v>19</v>
      </c>
      <c r="Q1129" t="s">
        <v>126</v>
      </c>
      <c r="R1129" t="s">
        <v>37</v>
      </c>
      <c r="S1129" t="s">
        <v>1695</v>
      </c>
      <c r="T1129" t="s">
        <v>5421</v>
      </c>
      <c r="U1129" t="s">
        <v>5422</v>
      </c>
    </row>
    <row r="1130" spans="1:21" x14ac:dyDescent="0.25">
      <c r="A1130" t="s">
        <v>5426</v>
      </c>
      <c r="B1130" t="s">
        <v>5427</v>
      </c>
      <c r="D1130" t="s">
        <v>257</v>
      </c>
      <c r="E1130" t="s">
        <v>125</v>
      </c>
      <c r="F1130" t="s">
        <v>243</v>
      </c>
      <c r="G1130" t="s">
        <v>576</v>
      </c>
      <c r="H1130" t="s">
        <v>126</v>
      </c>
      <c r="I1130" t="s">
        <v>17</v>
      </c>
      <c r="J1130" t="s">
        <v>751</v>
      </c>
      <c r="K1130" t="s">
        <v>806</v>
      </c>
      <c r="L1130" t="s">
        <v>803</v>
      </c>
      <c r="M1130" t="s">
        <v>1694</v>
      </c>
      <c r="N1130" t="s">
        <v>1153</v>
      </c>
      <c r="O1130" t="s">
        <v>1008</v>
      </c>
      <c r="P1130" t="s">
        <v>19</v>
      </c>
      <c r="Q1130" t="s">
        <v>126</v>
      </c>
      <c r="R1130" t="s">
        <v>41</v>
      </c>
      <c r="S1130" t="s">
        <v>1695</v>
      </c>
      <c r="T1130" t="s">
        <v>1345</v>
      </c>
      <c r="U1130" t="s">
        <v>5428</v>
      </c>
    </row>
    <row r="1131" spans="1:21" x14ac:dyDescent="0.25">
      <c r="A1131" t="s">
        <v>5432</v>
      </c>
      <c r="B1131" t="s">
        <v>5433</v>
      </c>
      <c r="D1131" t="s">
        <v>76</v>
      </c>
      <c r="E1131" t="s">
        <v>125</v>
      </c>
      <c r="F1131" t="s">
        <v>242</v>
      </c>
      <c r="G1131" t="s">
        <v>577</v>
      </c>
      <c r="H1131" t="s">
        <v>126</v>
      </c>
      <c r="I1131" t="s">
        <v>20</v>
      </c>
      <c r="J1131" t="s">
        <v>753</v>
      </c>
      <c r="K1131" t="s">
        <v>808</v>
      </c>
      <c r="M1131" t="s">
        <v>1692</v>
      </c>
      <c r="N1131" t="s">
        <v>1153</v>
      </c>
      <c r="P1131" t="s">
        <v>19</v>
      </c>
      <c r="Q1131" t="s">
        <v>126</v>
      </c>
      <c r="R1131" t="s">
        <v>51</v>
      </c>
      <c r="S1131" t="s">
        <v>1695</v>
      </c>
      <c r="T1131" t="s">
        <v>1345</v>
      </c>
      <c r="U1131" t="s">
        <v>5434</v>
      </c>
    </row>
    <row r="1132" spans="1:21" x14ac:dyDescent="0.25">
      <c r="A1132" t="s">
        <v>5435</v>
      </c>
      <c r="B1132" t="s">
        <v>5436</v>
      </c>
      <c r="D1132" t="s">
        <v>76</v>
      </c>
      <c r="E1132" t="s">
        <v>125</v>
      </c>
      <c r="F1132" t="s">
        <v>242</v>
      </c>
      <c r="G1132" t="s">
        <v>577</v>
      </c>
      <c r="H1132" t="s">
        <v>126</v>
      </c>
      <c r="I1132" t="s">
        <v>20</v>
      </c>
      <c r="J1132" t="s">
        <v>753</v>
      </c>
      <c r="K1132" t="s">
        <v>808</v>
      </c>
      <c r="M1132" t="s">
        <v>1690</v>
      </c>
      <c r="N1132" t="s">
        <v>1153</v>
      </c>
      <c r="P1132" t="s">
        <v>19</v>
      </c>
      <c r="Q1132" t="s">
        <v>126</v>
      </c>
      <c r="R1132" t="s">
        <v>21</v>
      </c>
      <c r="S1132" t="s">
        <v>1695</v>
      </c>
      <c r="T1132" t="s">
        <v>1345</v>
      </c>
      <c r="U1132" t="s">
        <v>5437</v>
      </c>
    </row>
    <row r="1133" spans="1:21" x14ac:dyDescent="0.25">
      <c r="A1133" t="s">
        <v>5438</v>
      </c>
      <c r="B1133" t="s">
        <v>5439</v>
      </c>
      <c r="D1133" t="s">
        <v>76</v>
      </c>
      <c r="E1133" t="s">
        <v>125</v>
      </c>
      <c r="F1133" t="s">
        <v>242</v>
      </c>
      <c r="G1133" t="s">
        <v>577</v>
      </c>
      <c r="H1133" t="s">
        <v>126</v>
      </c>
      <c r="I1133" t="s">
        <v>20</v>
      </c>
      <c r="J1133" t="s">
        <v>750</v>
      </c>
      <c r="K1133" t="s">
        <v>808</v>
      </c>
      <c r="M1133" t="s">
        <v>1690</v>
      </c>
      <c r="N1133" t="s">
        <v>1153</v>
      </c>
      <c r="P1133" t="s">
        <v>19</v>
      </c>
      <c r="Q1133" t="s">
        <v>126</v>
      </c>
      <c r="R1133" t="s">
        <v>37</v>
      </c>
      <c r="S1133" t="s">
        <v>1695</v>
      </c>
      <c r="T1133" t="s">
        <v>1345</v>
      </c>
      <c r="U1133" t="s">
        <v>5440</v>
      </c>
    </row>
    <row r="1134" spans="1:21" x14ac:dyDescent="0.25">
      <c r="A1134" t="s">
        <v>5448</v>
      </c>
      <c r="B1134" t="s">
        <v>5449</v>
      </c>
      <c r="D1134" t="s">
        <v>76</v>
      </c>
      <c r="E1134" t="s">
        <v>125</v>
      </c>
      <c r="F1134" t="s">
        <v>242</v>
      </c>
      <c r="G1134" t="s">
        <v>577</v>
      </c>
      <c r="H1134" t="s">
        <v>126</v>
      </c>
      <c r="I1134" t="s">
        <v>20</v>
      </c>
      <c r="J1134" t="s">
        <v>752</v>
      </c>
      <c r="K1134" t="s">
        <v>808</v>
      </c>
      <c r="M1134" t="s">
        <v>1690</v>
      </c>
      <c r="N1134" t="s">
        <v>1153</v>
      </c>
      <c r="P1134" t="s">
        <v>19</v>
      </c>
      <c r="Q1134" t="s">
        <v>126</v>
      </c>
      <c r="R1134" t="s">
        <v>68</v>
      </c>
      <c r="S1134" t="s">
        <v>1695</v>
      </c>
      <c r="T1134" t="s">
        <v>1345</v>
      </c>
      <c r="U1134" t="s">
        <v>5450</v>
      </c>
    </row>
    <row r="1135" spans="1:21" x14ac:dyDescent="0.25">
      <c r="A1135" t="s">
        <v>5451</v>
      </c>
      <c r="B1135" t="s">
        <v>5452</v>
      </c>
      <c r="D1135" t="s">
        <v>76</v>
      </c>
      <c r="E1135" t="s">
        <v>125</v>
      </c>
      <c r="F1135" t="s">
        <v>242</v>
      </c>
      <c r="G1135" t="s">
        <v>577</v>
      </c>
      <c r="H1135" t="s">
        <v>126</v>
      </c>
      <c r="I1135" t="s">
        <v>20</v>
      </c>
      <c r="J1135" t="s">
        <v>711</v>
      </c>
      <c r="K1135" t="s">
        <v>808</v>
      </c>
      <c r="M1135" t="s">
        <v>1690</v>
      </c>
      <c r="N1135" t="s">
        <v>1153</v>
      </c>
      <c r="O1135" t="s">
        <v>7009</v>
      </c>
      <c r="P1135" t="s">
        <v>19</v>
      </c>
      <c r="Q1135" t="s">
        <v>1061</v>
      </c>
      <c r="R1135" t="s">
        <v>51</v>
      </c>
      <c r="S1135" t="s">
        <v>1691</v>
      </c>
      <c r="T1135" t="s">
        <v>1345</v>
      </c>
      <c r="U1135" t="s">
        <v>5453</v>
      </c>
    </row>
    <row r="1136" spans="1:21" x14ac:dyDescent="0.25">
      <c r="A1136" t="s">
        <v>5454</v>
      </c>
      <c r="B1136" t="s">
        <v>5455</v>
      </c>
      <c r="D1136" t="s">
        <v>257</v>
      </c>
      <c r="E1136" t="s">
        <v>125</v>
      </c>
      <c r="F1136" t="s">
        <v>243</v>
      </c>
      <c r="G1136" t="s">
        <v>577</v>
      </c>
      <c r="H1136" t="s">
        <v>126</v>
      </c>
      <c r="I1136" t="s">
        <v>17</v>
      </c>
      <c r="J1136" t="s">
        <v>749</v>
      </c>
      <c r="K1136" t="s">
        <v>808</v>
      </c>
      <c r="M1136" t="s">
        <v>1690</v>
      </c>
      <c r="N1136" t="s">
        <v>1153</v>
      </c>
      <c r="P1136" t="s">
        <v>19</v>
      </c>
      <c r="Q1136" t="s">
        <v>126</v>
      </c>
      <c r="R1136" t="s">
        <v>21</v>
      </c>
      <c r="S1136" t="s">
        <v>1695</v>
      </c>
      <c r="T1136" t="s">
        <v>1345</v>
      </c>
      <c r="U1136" t="s">
        <v>5456</v>
      </c>
    </row>
    <row r="1137" spans="1:21" x14ac:dyDescent="0.25">
      <c r="A1137" t="s">
        <v>5457</v>
      </c>
      <c r="B1137" t="s">
        <v>5458</v>
      </c>
      <c r="D1137" t="s">
        <v>257</v>
      </c>
      <c r="E1137" t="s">
        <v>125</v>
      </c>
      <c r="F1137" t="s">
        <v>243</v>
      </c>
      <c r="G1137" t="s">
        <v>577</v>
      </c>
      <c r="H1137" t="s">
        <v>126</v>
      </c>
      <c r="I1137" t="s">
        <v>17</v>
      </c>
      <c r="J1137" t="s">
        <v>752</v>
      </c>
      <c r="K1137" t="s">
        <v>808</v>
      </c>
      <c r="M1137" t="s">
        <v>1692</v>
      </c>
      <c r="N1137" t="s">
        <v>1153</v>
      </c>
      <c r="P1137" t="s">
        <v>19</v>
      </c>
      <c r="Q1137" t="s">
        <v>126</v>
      </c>
      <c r="R1137" t="s">
        <v>30</v>
      </c>
      <c r="S1137" t="s">
        <v>1695</v>
      </c>
      <c r="T1137" t="s">
        <v>1345</v>
      </c>
      <c r="U1137" t="s">
        <v>5459</v>
      </c>
    </row>
    <row r="1138" spans="1:21" x14ac:dyDescent="0.25">
      <c r="A1138" t="s">
        <v>5460</v>
      </c>
      <c r="B1138" t="s">
        <v>5461</v>
      </c>
      <c r="D1138" t="s">
        <v>257</v>
      </c>
      <c r="E1138" t="s">
        <v>125</v>
      </c>
      <c r="F1138" t="s">
        <v>243</v>
      </c>
      <c r="G1138" t="s">
        <v>577</v>
      </c>
      <c r="H1138" t="s">
        <v>126</v>
      </c>
      <c r="I1138" t="s">
        <v>17</v>
      </c>
      <c r="J1138" t="s">
        <v>752</v>
      </c>
      <c r="K1138" t="s">
        <v>808</v>
      </c>
      <c r="M1138" t="s">
        <v>1694</v>
      </c>
      <c r="N1138" t="s">
        <v>1153</v>
      </c>
      <c r="P1138" t="s">
        <v>19</v>
      </c>
      <c r="Q1138" t="s">
        <v>126</v>
      </c>
      <c r="R1138" t="s">
        <v>60</v>
      </c>
      <c r="S1138" t="s">
        <v>1695</v>
      </c>
      <c r="T1138" t="s">
        <v>1345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257</v>
      </c>
      <c r="E1139" t="s">
        <v>125</v>
      </c>
      <c r="F1139" t="s">
        <v>243</v>
      </c>
      <c r="G1139" t="s">
        <v>577</v>
      </c>
      <c r="H1139" t="s">
        <v>126</v>
      </c>
      <c r="I1139" t="s">
        <v>17</v>
      </c>
      <c r="J1139" t="s">
        <v>749</v>
      </c>
      <c r="K1139" t="s">
        <v>808</v>
      </c>
      <c r="M1139" t="s">
        <v>1692</v>
      </c>
      <c r="N1139" t="s">
        <v>1153</v>
      </c>
      <c r="P1139" t="s">
        <v>19</v>
      </c>
      <c r="Q1139" t="s">
        <v>126</v>
      </c>
      <c r="R1139" t="s">
        <v>18</v>
      </c>
      <c r="S1139" t="s">
        <v>1695</v>
      </c>
      <c r="T1139" t="s">
        <v>1345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242</v>
      </c>
      <c r="G1140" t="s">
        <v>577</v>
      </c>
      <c r="H1140" t="s">
        <v>126</v>
      </c>
      <c r="I1140" t="s">
        <v>20</v>
      </c>
      <c r="J1140" t="s">
        <v>754</v>
      </c>
      <c r="K1140" t="s">
        <v>808</v>
      </c>
      <c r="M1140" t="s">
        <v>1690</v>
      </c>
      <c r="N1140" t="s">
        <v>1153</v>
      </c>
      <c r="P1140" t="s">
        <v>19</v>
      </c>
      <c r="Q1140" t="s">
        <v>126</v>
      </c>
      <c r="R1140" t="s">
        <v>60</v>
      </c>
      <c r="S1140" t="s">
        <v>1695</v>
      </c>
      <c r="T1140" t="s">
        <v>1345</v>
      </c>
      <c r="U1140" t="s">
        <v>5468</v>
      </c>
    </row>
    <row r="1141" spans="1:21" x14ac:dyDescent="0.25">
      <c r="A1141" t="s">
        <v>2904</v>
      </c>
      <c r="B1141" t="s">
        <v>2905</v>
      </c>
      <c r="C1141" t="s">
        <v>2906</v>
      </c>
      <c r="D1141" t="s">
        <v>76</v>
      </c>
      <c r="E1141" t="s">
        <v>125</v>
      </c>
      <c r="F1141" t="s">
        <v>243</v>
      </c>
      <c r="G1141" t="s">
        <v>1579</v>
      </c>
      <c r="H1141" t="s">
        <v>126</v>
      </c>
      <c r="I1141" t="s">
        <v>128</v>
      </c>
      <c r="J1141" t="s">
        <v>7010</v>
      </c>
      <c r="K1141" t="s">
        <v>1064</v>
      </c>
      <c r="L1141" t="s">
        <v>803</v>
      </c>
      <c r="M1141" t="s">
        <v>1690</v>
      </c>
      <c r="N1141" t="s">
        <v>1179</v>
      </c>
      <c r="O1141" t="s">
        <v>7011</v>
      </c>
      <c r="P1141" t="s">
        <v>19</v>
      </c>
      <c r="Q1141" t="s">
        <v>126</v>
      </c>
      <c r="R1141" t="s">
        <v>46</v>
      </c>
      <c r="S1141" t="s">
        <v>1693</v>
      </c>
      <c r="T1141" t="s">
        <v>1345</v>
      </c>
      <c r="U1141" t="s">
        <v>2907</v>
      </c>
    </row>
    <row r="1142" spans="1:21" x14ac:dyDescent="0.25">
      <c r="A1142" t="s">
        <v>4007</v>
      </c>
      <c r="B1142" t="s">
        <v>4008</v>
      </c>
      <c r="D1142" t="s">
        <v>76</v>
      </c>
      <c r="E1142" t="s">
        <v>125</v>
      </c>
      <c r="F1142" t="s">
        <v>242</v>
      </c>
      <c r="G1142" t="s">
        <v>1579</v>
      </c>
      <c r="H1142" t="s">
        <v>126</v>
      </c>
      <c r="I1142" t="s">
        <v>128</v>
      </c>
      <c r="J1142" t="s">
        <v>4644</v>
      </c>
      <c r="K1142" t="s">
        <v>808</v>
      </c>
      <c r="M1142" t="s">
        <v>1692</v>
      </c>
      <c r="N1142" t="s">
        <v>1179</v>
      </c>
      <c r="P1142" t="s">
        <v>19</v>
      </c>
      <c r="Q1142" t="s">
        <v>126</v>
      </c>
      <c r="R1142" t="s">
        <v>24</v>
      </c>
      <c r="S1142" t="s">
        <v>1695</v>
      </c>
      <c r="T1142" t="s">
        <v>1345</v>
      </c>
      <c r="U1142" t="s">
        <v>4009</v>
      </c>
    </row>
    <row r="1143" spans="1:21" x14ac:dyDescent="0.25">
      <c r="A1143" t="s">
        <v>4015</v>
      </c>
      <c r="B1143" t="s">
        <v>4016</v>
      </c>
      <c r="D1143" t="s">
        <v>76</v>
      </c>
      <c r="E1143" t="s">
        <v>125</v>
      </c>
      <c r="F1143" t="s">
        <v>242</v>
      </c>
      <c r="G1143" t="s">
        <v>1579</v>
      </c>
      <c r="H1143" t="s">
        <v>126</v>
      </c>
      <c r="I1143" t="s">
        <v>128</v>
      </c>
      <c r="J1143" t="s">
        <v>4105</v>
      </c>
      <c r="K1143" t="s">
        <v>808</v>
      </c>
      <c r="M1143" t="s">
        <v>1690</v>
      </c>
      <c r="N1143" t="s">
        <v>1179</v>
      </c>
      <c r="P1143" t="s">
        <v>19</v>
      </c>
      <c r="Q1143" t="s">
        <v>126</v>
      </c>
      <c r="R1143" t="s">
        <v>120</v>
      </c>
      <c r="S1143" t="s">
        <v>1695</v>
      </c>
      <c r="T1143" t="s">
        <v>1345</v>
      </c>
      <c r="U1143" t="s">
        <v>4017</v>
      </c>
    </row>
    <row r="1144" spans="1:21" x14ac:dyDescent="0.25">
      <c r="A1144" t="s">
        <v>5383</v>
      </c>
      <c r="B1144" t="s">
        <v>5384</v>
      </c>
      <c r="D1144" t="s">
        <v>230</v>
      </c>
      <c r="E1144" t="s">
        <v>125</v>
      </c>
      <c r="F1144" t="s">
        <v>243</v>
      </c>
      <c r="G1144" t="s">
        <v>28</v>
      </c>
      <c r="H1144" t="s">
        <v>126</v>
      </c>
      <c r="I1144" t="s">
        <v>17</v>
      </c>
      <c r="J1144" t="s">
        <v>715</v>
      </c>
      <c r="K1144" t="s">
        <v>806</v>
      </c>
      <c r="L1144" t="s">
        <v>801</v>
      </c>
      <c r="M1144" t="s">
        <v>1694</v>
      </c>
      <c r="N1144" t="s">
        <v>1179</v>
      </c>
      <c r="O1144" t="s">
        <v>7012</v>
      </c>
      <c r="P1144" t="s">
        <v>19</v>
      </c>
      <c r="Q1144" t="s">
        <v>126</v>
      </c>
      <c r="R1144" t="s">
        <v>18</v>
      </c>
      <c r="S1144" t="s">
        <v>1693</v>
      </c>
      <c r="T1144" t="s">
        <v>1345</v>
      </c>
      <c r="U1144" t="s">
        <v>5386</v>
      </c>
    </row>
    <row r="1145" spans="1:21" x14ac:dyDescent="0.25">
      <c r="A1145" t="s">
        <v>5387</v>
      </c>
      <c r="B1145" t="s">
        <v>5388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229</v>
      </c>
      <c r="K1145" t="s">
        <v>808</v>
      </c>
      <c r="L1145" t="s">
        <v>801</v>
      </c>
      <c r="M1145" t="s">
        <v>1692</v>
      </c>
      <c r="N1145" t="s">
        <v>1179</v>
      </c>
      <c r="O1145" t="s">
        <v>7013</v>
      </c>
      <c r="P1145" t="s">
        <v>19</v>
      </c>
      <c r="Q1145" t="s">
        <v>126</v>
      </c>
      <c r="R1145" t="s">
        <v>18</v>
      </c>
      <c r="S1145" t="s">
        <v>1691</v>
      </c>
      <c r="T1145" t="s">
        <v>1345</v>
      </c>
      <c r="U1145" t="s">
        <v>5389</v>
      </c>
    </row>
    <row r="1146" spans="1:21" x14ac:dyDescent="0.25">
      <c r="A1146" t="s">
        <v>5416</v>
      </c>
      <c r="B1146" t="s">
        <v>5417</v>
      </c>
      <c r="C1146" t="s">
        <v>3698</v>
      </c>
      <c r="D1146" t="s">
        <v>76</v>
      </c>
      <c r="E1146" t="s">
        <v>125</v>
      </c>
      <c r="F1146" t="s">
        <v>242</v>
      </c>
      <c r="G1146" t="s">
        <v>577</v>
      </c>
      <c r="H1146" t="s">
        <v>126</v>
      </c>
      <c r="I1146" t="s">
        <v>20</v>
      </c>
      <c r="J1146" t="s">
        <v>409</v>
      </c>
      <c r="K1146" t="s">
        <v>806</v>
      </c>
      <c r="M1146" t="s">
        <v>1692</v>
      </c>
      <c r="N1146" t="s">
        <v>5385</v>
      </c>
      <c r="P1146" t="s">
        <v>19</v>
      </c>
      <c r="Q1146" t="s">
        <v>126</v>
      </c>
      <c r="R1146" t="s">
        <v>71</v>
      </c>
      <c r="S1146" t="s">
        <v>1693</v>
      </c>
      <c r="T1146" t="s">
        <v>1345</v>
      </c>
      <c r="U1146" t="s">
        <v>5418</v>
      </c>
    </row>
    <row r="1147" spans="1:21" x14ac:dyDescent="0.25">
      <c r="A1147" t="s">
        <v>5423</v>
      </c>
      <c r="B1147" t="s">
        <v>5424</v>
      </c>
      <c r="D1147" t="s">
        <v>76</v>
      </c>
      <c r="E1147" t="s">
        <v>125</v>
      </c>
      <c r="F1147" t="s">
        <v>242</v>
      </c>
      <c r="G1147" t="s">
        <v>577</v>
      </c>
      <c r="H1147" t="s">
        <v>126</v>
      </c>
      <c r="I1147" t="s">
        <v>20</v>
      </c>
      <c r="J1147" t="s">
        <v>303</v>
      </c>
      <c r="K1147" t="s">
        <v>808</v>
      </c>
      <c r="L1147" t="s">
        <v>803</v>
      </c>
      <c r="M1147" t="s">
        <v>1690</v>
      </c>
      <c r="N1147" t="s">
        <v>5385</v>
      </c>
      <c r="O1147" t="s">
        <v>7014</v>
      </c>
      <c r="P1147" t="s">
        <v>19</v>
      </c>
      <c r="Q1147" t="s">
        <v>126</v>
      </c>
      <c r="R1147" t="s">
        <v>71</v>
      </c>
      <c r="S1147" t="s">
        <v>1691</v>
      </c>
      <c r="T1147" t="s">
        <v>1345</v>
      </c>
      <c r="U1147" t="s">
        <v>5425</v>
      </c>
    </row>
    <row r="1148" spans="1:21" x14ac:dyDescent="0.25">
      <c r="A1148" t="s">
        <v>5441</v>
      </c>
      <c r="B1148" t="s">
        <v>5442</v>
      </c>
      <c r="D1148" t="s">
        <v>230</v>
      </c>
      <c r="E1148" t="s">
        <v>125</v>
      </c>
      <c r="F1148" t="s">
        <v>243</v>
      </c>
      <c r="G1148" t="s">
        <v>577</v>
      </c>
      <c r="H1148" t="s">
        <v>126</v>
      </c>
      <c r="I1148" t="s">
        <v>17</v>
      </c>
      <c r="J1148" t="s">
        <v>713</v>
      </c>
      <c r="K1148" t="s">
        <v>806</v>
      </c>
      <c r="M1148" t="s">
        <v>1690</v>
      </c>
      <c r="N1148" t="s">
        <v>5385</v>
      </c>
      <c r="O1148" t="s">
        <v>5443</v>
      </c>
      <c r="P1148" t="s">
        <v>19</v>
      </c>
      <c r="Q1148" t="s">
        <v>126</v>
      </c>
      <c r="R1148" t="s">
        <v>60</v>
      </c>
      <c r="S1148" t="s">
        <v>1695</v>
      </c>
      <c r="T1148" t="s">
        <v>1345</v>
      </c>
      <c r="U1148" t="s">
        <v>5444</v>
      </c>
    </row>
    <row r="1149" spans="1:21" x14ac:dyDescent="0.25">
      <c r="A1149" t="s">
        <v>5445</v>
      </c>
      <c r="B1149" t="s">
        <v>5446</v>
      </c>
      <c r="D1149" t="s">
        <v>76</v>
      </c>
      <c r="E1149" t="s">
        <v>125</v>
      </c>
      <c r="F1149" t="s">
        <v>242</v>
      </c>
      <c r="G1149" t="s">
        <v>577</v>
      </c>
      <c r="H1149" t="s">
        <v>126</v>
      </c>
      <c r="I1149" t="s">
        <v>20</v>
      </c>
      <c r="J1149" t="s">
        <v>755</v>
      </c>
      <c r="K1149" t="s">
        <v>806</v>
      </c>
      <c r="M1149" t="s">
        <v>1694</v>
      </c>
      <c r="N1149" t="s">
        <v>5385</v>
      </c>
      <c r="P1149" t="s">
        <v>19</v>
      </c>
      <c r="Q1149" t="s">
        <v>126</v>
      </c>
      <c r="R1149" t="s">
        <v>49</v>
      </c>
      <c r="S1149" t="s">
        <v>1693</v>
      </c>
      <c r="T1149" t="s">
        <v>1345</v>
      </c>
      <c r="U1149" t="s">
        <v>5447</v>
      </c>
    </row>
    <row r="1150" spans="1:21" x14ac:dyDescent="0.25">
      <c r="A1150" t="s">
        <v>3433</v>
      </c>
      <c r="B1150" t="s">
        <v>3434</v>
      </c>
      <c r="C1150" t="s">
        <v>1062</v>
      </c>
      <c r="D1150" t="s">
        <v>1696</v>
      </c>
      <c r="E1150" t="s">
        <v>125</v>
      </c>
      <c r="F1150" t="s">
        <v>243</v>
      </c>
      <c r="G1150" t="s">
        <v>1579</v>
      </c>
      <c r="H1150" t="s">
        <v>1315</v>
      </c>
      <c r="I1150" t="s">
        <v>20</v>
      </c>
      <c r="J1150" t="s">
        <v>715</v>
      </c>
      <c r="K1150" t="s">
        <v>1112</v>
      </c>
      <c r="L1150" t="s">
        <v>800</v>
      </c>
      <c r="M1150" t="s">
        <v>1694</v>
      </c>
      <c r="N1150" t="s">
        <v>3957</v>
      </c>
      <c r="O1150" t="s">
        <v>7015</v>
      </c>
      <c r="P1150" t="s">
        <v>19</v>
      </c>
      <c r="Q1150" t="s">
        <v>1061</v>
      </c>
      <c r="R1150" t="s">
        <v>37</v>
      </c>
      <c r="S1150" t="s">
        <v>1693</v>
      </c>
      <c r="T1150" t="s">
        <v>5310</v>
      </c>
      <c r="U1150" t="s">
        <v>3435</v>
      </c>
    </row>
    <row r="1151" spans="1:21" x14ac:dyDescent="0.25">
      <c r="A1151" t="s">
        <v>5394</v>
      </c>
      <c r="B1151" t="s">
        <v>5395</v>
      </c>
      <c r="D1151" t="s">
        <v>1105</v>
      </c>
      <c r="E1151" t="s">
        <v>125</v>
      </c>
      <c r="F1151" t="s">
        <v>243</v>
      </c>
      <c r="G1151" t="s">
        <v>577</v>
      </c>
      <c r="H1151" t="s">
        <v>126</v>
      </c>
      <c r="I1151" t="s">
        <v>28</v>
      </c>
      <c r="J1151" t="s">
        <v>712</v>
      </c>
      <c r="K1151" t="s">
        <v>808</v>
      </c>
      <c r="L1151" t="s">
        <v>803</v>
      </c>
      <c r="M1151" t="s">
        <v>1690</v>
      </c>
      <c r="N1151" t="s">
        <v>3957</v>
      </c>
      <c r="P1151" t="s">
        <v>19</v>
      </c>
      <c r="Q1151" t="s">
        <v>1059</v>
      </c>
      <c r="R1151" t="s">
        <v>21</v>
      </c>
      <c r="S1151" t="s">
        <v>1691</v>
      </c>
      <c r="T1151" t="s">
        <v>7016</v>
      </c>
      <c r="U1151" t="s">
        <v>5396</v>
      </c>
    </row>
    <row r="1152" spans="1:21" x14ac:dyDescent="0.25">
      <c r="A1152" t="s">
        <v>5469</v>
      </c>
      <c r="B1152" t="s">
        <v>5470</v>
      </c>
      <c r="C1152" t="s">
        <v>3698</v>
      </c>
      <c r="D1152" t="s">
        <v>283</v>
      </c>
      <c r="E1152" t="s">
        <v>125</v>
      </c>
      <c r="F1152" t="s">
        <v>242</v>
      </c>
      <c r="G1152" t="s">
        <v>577</v>
      </c>
      <c r="H1152" t="s">
        <v>126</v>
      </c>
      <c r="I1152" t="s">
        <v>20</v>
      </c>
      <c r="J1152" t="s">
        <v>40</v>
      </c>
      <c r="K1152" t="s">
        <v>1064</v>
      </c>
      <c r="M1152" t="s">
        <v>1694</v>
      </c>
      <c r="N1152" t="s">
        <v>3957</v>
      </c>
      <c r="P1152" t="s">
        <v>19</v>
      </c>
      <c r="Q1152" t="s">
        <v>126</v>
      </c>
      <c r="R1152" t="s">
        <v>51</v>
      </c>
      <c r="S1152" t="s">
        <v>1693</v>
      </c>
      <c r="T1152" t="s">
        <v>1345</v>
      </c>
      <c r="U1152" t="s">
        <v>5471</v>
      </c>
    </row>
    <row r="1153" spans="1:21" x14ac:dyDescent="0.25">
      <c r="A1153" t="s">
        <v>7017</v>
      </c>
      <c r="B1153" t="s">
        <v>7018</v>
      </c>
      <c r="D1153" t="s">
        <v>76</v>
      </c>
      <c r="E1153" t="s">
        <v>125</v>
      </c>
      <c r="F1153" t="s">
        <v>242</v>
      </c>
      <c r="G1153" t="s">
        <v>577</v>
      </c>
      <c r="H1153" t="s">
        <v>126</v>
      </c>
      <c r="I1153" t="s">
        <v>20</v>
      </c>
      <c r="J1153" t="s">
        <v>718</v>
      </c>
      <c r="K1153" t="s">
        <v>808</v>
      </c>
      <c r="M1153" t="s">
        <v>1692</v>
      </c>
      <c r="N1153" t="s">
        <v>3957</v>
      </c>
      <c r="P1153" t="s">
        <v>19</v>
      </c>
      <c r="Q1153" t="s">
        <v>126</v>
      </c>
      <c r="R1153" t="s">
        <v>71</v>
      </c>
      <c r="S1153" t="s">
        <v>1695</v>
      </c>
      <c r="T1153" t="s">
        <v>1345</v>
      </c>
      <c r="U1153" t="s">
        <v>7019</v>
      </c>
    </row>
    <row r="1154" spans="1:21" x14ac:dyDescent="0.25">
      <c r="A1154" t="s">
        <v>3444</v>
      </c>
      <c r="B1154" t="s">
        <v>3445</v>
      </c>
      <c r="C1154" t="s">
        <v>3680</v>
      </c>
      <c r="D1154" t="s">
        <v>76</v>
      </c>
      <c r="E1154" t="s">
        <v>125</v>
      </c>
      <c r="F1154" t="s">
        <v>243</v>
      </c>
      <c r="G1154" t="s">
        <v>1579</v>
      </c>
      <c r="H1154" t="s">
        <v>126</v>
      </c>
      <c r="I1154" t="s">
        <v>28</v>
      </c>
      <c r="J1154" t="s">
        <v>3206</v>
      </c>
      <c r="K1154" t="s">
        <v>808</v>
      </c>
      <c r="L1154" t="s">
        <v>803</v>
      </c>
      <c r="M1154" t="s">
        <v>1694</v>
      </c>
      <c r="N1154" t="s">
        <v>2215</v>
      </c>
      <c r="O1154" t="s">
        <v>7020</v>
      </c>
      <c r="P1154" t="s">
        <v>19</v>
      </c>
      <c r="Q1154" t="s">
        <v>1079</v>
      </c>
      <c r="R1154" t="s">
        <v>18</v>
      </c>
      <c r="S1154" t="s">
        <v>1691</v>
      </c>
      <c r="T1154" t="s">
        <v>1345</v>
      </c>
      <c r="U1154" t="s">
        <v>3446</v>
      </c>
    </row>
    <row r="1155" spans="1:21" x14ac:dyDescent="0.25">
      <c r="A1155" t="s">
        <v>3992</v>
      </c>
      <c r="B1155" t="s">
        <v>3993</v>
      </c>
      <c r="D1155" t="s">
        <v>1105</v>
      </c>
      <c r="E1155" t="s">
        <v>125</v>
      </c>
      <c r="F1155" t="s">
        <v>242</v>
      </c>
      <c r="G1155" t="s">
        <v>1579</v>
      </c>
      <c r="H1155" t="s">
        <v>126</v>
      </c>
      <c r="I1155" t="s">
        <v>128</v>
      </c>
      <c r="J1155" t="s">
        <v>4509</v>
      </c>
      <c r="K1155" t="s">
        <v>808</v>
      </c>
      <c r="M1155" t="s">
        <v>1692</v>
      </c>
      <c r="N1155" t="s">
        <v>2215</v>
      </c>
      <c r="P1155" t="s">
        <v>19</v>
      </c>
      <c r="Q1155" t="s">
        <v>126</v>
      </c>
      <c r="R1155" t="s">
        <v>24</v>
      </c>
      <c r="S1155" t="s">
        <v>1693</v>
      </c>
      <c r="T1155" t="s">
        <v>1345</v>
      </c>
      <c r="U1155" t="s">
        <v>3994</v>
      </c>
    </row>
    <row r="1156" spans="1:21" x14ac:dyDescent="0.25">
      <c r="A1156" t="s">
        <v>5403</v>
      </c>
      <c r="B1156" t="s">
        <v>5404</v>
      </c>
      <c r="C1156" t="s">
        <v>3698</v>
      </c>
      <c r="D1156" t="s">
        <v>76</v>
      </c>
      <c r="E1156" t="s">
        <v>125</v>
      </c>
      <c r="F1156" t="s">
        <v>242</v>
      </c>
      <c r="G1156" t="s">
        <v>577</v>
      </c>
      <c r="H1156" t="s">
        <v>126</v>
      </c>
      <c r="I1156" t="s">
        <v>20</v>
      </c>
      <c r="J1156" t="s">
        <v>714</v>
      </c>
      <c r="K1156" t="s">
        <v>806</v>
      </c>
      <c r="M1156" t="s">
        <v>1692</v>
      </c>
      <c r="N1156" t="s">
        <v>2215</v>
      </c>
      <c r="O1156" t="s">
        <v>5405</v>
      </c>
      <c r="P1156" t="s">
        <v>25</v>
      </c>
      <c r="Q1156" t="s">
        <v>126</v>
      </c>
      <c r="R1156" t="s">
        <v>21</v>
      </c>
      <c r="S1156" t="s">
        <v>1695</v>
      </c>
      <c r="T1156" t="s">
        <v>1369</v>
      </c>
      <c r="U1156" t="s">
        <v>5406</v>
      </c>
    </row>
    <row r="1157" spans="1:21" x14ac:dyDescent="0.25">
      <c r="A1157" t="s">
        <v>7021</v>
      </c>
      <c r="B1157" t="s">
        <v>7022</v>
      </c>
      <c r="C1157" t="s">
        <v>7023</v>
      </c>
      <c r="D1157" t="s">
        <v>76</v>
      </c>
      <c r="E1157" t="s">
        <v>125</v>
      </c>
      <c r="F1157" t="s">
        <v>242</v>
      </c>
      <c r="G1157" t="s">
        <v>577</v>
      </c>
      <c r="H1157" t="s">
        <v>126</v>
      </c>
      <c r="I1157" t="s">
        <v>20</v>
      </c>
      <c r="J1157" t="s">
        <v>711</v>
      </c>
      <c r="K1157" t="s">
        <v>806</v>
      </c>
      <c r="L1157" t="s">
        <v>803</v>
      </c>
      <c r="M1157" t="s">
        <v>1692</v>
      </c>
      <c r="N1157" t="s">
        <v>2215</v>
      </c>
      <c r="O1157" t="s">
        <v>7024</v>
      </c>
      <c r="P1157" t="s">
        <v>19</v>
      </c>
      <c r="Q1157" t="s">
        <v>126</v>
      </c>
      <c r="R1157" t="s">
        <v>37</v>
      </c>
      <c r="S1157" t="s">
        <v>1691</v>
      </c>
      <c r="T1157" t="s">
        <v>1345</v>
      </c>
      <c r="U1157" t="s">
        <v>7025</v>
      </c>
    </row>
    <row r="1158" spans="1:21" x14ac:dyDescent="0.25">
      <c r="A1158" t="s">
        <v>7026</v>
      </c>
      <c r="B1158" t="s">
        <v>7027</v>
      </c>
      <c r="D1158" t="s">
        <v>76</v>
      </c>
      <c r="E1158" t="s">
        <v>125</v>
      </c>
      <c r="F1158" t="s">
        <v>242</v>
      </c>
      <c r="G1158" t="s">
        <v>577</v>
      </c>
      <c r="H1158" t="s">
        <v>126</v>
      </c>
      <c r="I1158" t="s">
        <v>20</v>
      </c>
      <c r="J1158" t="s">
        <v>127</v>
      </c>
      <c r="K1158" t="s">
        <v>808</v>
      </c>
      <c r="M1158" t="s">
        <v>1690</v>
      </c>
      <c r="N1158" t="s">
        <v>1217</v>
      </c>
      <c r="P1158" t="s">
        <v>19</v>
      </c>
      <c r="Q1158" t="s">
        <v>126</v>
      </c>
      <c r="R1158" t="s">
        <v>41</v>
      </c>
      <c r="S1158" t="s">
        <v>1695</v>
      </c>
      <c r="T1158" t="s">
        <v>1345</v>
      </c>
      <c r="U1158" t="s">
        <v>7028</v>
      </c>
    </row>
    <row r="1159" spans="1:21" x14ac:dyDescent="0.25">
      <c r="A1159" t="s">
        <v>7029</v>
      </c>
      <c r="B1159" t="s">
        <v>7030</v>
      </c>
      <c r="D1159" t="s">
        <v>76</v>
      </c>
      <c r="E1159" t="s">
        <v>125</v>
      </c>
      <c r="F1159" t="s">
        <v>242</v>
      </c>
      <c r="G1159" t="s">
        <v>577</v>
      </c>
      <c r="H1159" t="s">
        <v>126</v>
      </c>
      <c r="I1159" t="s">
        <v>20</v>
      </c>
      <c r="J1159" t="s">
        <v>7031</v>
      </c>
      <c r="K1159" t="s">
        <v>808</v>
      </c>
      <c r="M1159" t="s">
        <v>1690</v>
      </c>
      <c r="N1159" t="s">
        <v>1217</v>
      </c>
      <c r="P1159" t="s">
        <v>19</v>
      </c>
      <c r="Q1159" t="s">
        <v>126</v>
      </c>
      <c r="R1159" t="s">
        <v>24</v>
      </c>
      <c r="S1159" t="s">
        <v>1695</v>
      </c>
      <c r="T1159" t="s">
        <v>1345</v>
      </c>
      <c r="U1159" t="s">
        <v>7032</v>
      </c>
    </row>
    <row r="1160" spans="1:21" x14ac:dyDescent="0.25">
      <c r="A1160" t="s">
        <v>7033</v>
      </c>
      <c r="B1160" t="s">
        <v>7034</v>
      </c>
      <c r="D1160" t="s">
        <v>76</v>
      </c>
      <c r="E1160" t="s">
        <v>125</v>
      </c>
      <c r="F1160" t="s">
        <v>242</v>
      </c>
      <c r="G1160" t="s">
        <v>577</v>
      </c>
      <c r="H1160" t="s">
        <v>126</v>
      </c>
      <c r="I1160" t="s">
        <v>20</v>
      </c>
      <c r="J1160" t="s">
        <v>709</v>
      </c>
      <c r="K1160" t="s">
        <v>808</v>
      </c>
      <c r="M1160" t="s">
        <v>1692</v>
      </c>
      <c r="N1160" t="s">
        <v>1217</v>
      </c>
      <c r="P1160" t="s">
        <v>19</v>
      </c>
      <c r="Q1160" t="s">
        <v>126</v>
      </c>
      <c r="R1160" t="s">
        <v>24</v>
      </c>
      <c r="S1160" t="s">
        <v>1695</v>
      </c>
      <c r="T1160" t="s">
        <v>1345</v>
      </c>
      <c r="U1160" t="s">
        <v>7035</v>
      </c>
    </row>
    <row r="1161" spans="1:21" x14ac:dyDescent="0.25">
      <c r="A1161" t="s">
        <v>7036</v>
      </c>
      <c r="B1161" t="s">
        <v>7037</v>
      </c>
      <c r="D1161" t="s">
        <v>76</v>
      </c>
      <c r="E1161" t="s">
        <v>125</v>
      </c>
      <c r="F1161" t="s">
        <v>242</v>
      </c>
      <c r="G1161" t="s">
        <v>577</v>
      </c>
      <c r="H1161" t="s">
        <v>126</v>
      </c>
      <c r="I1161" t="s">
        <v>20</v>
      </c>
      <c r="J1161" t="s">
        <v>717</v>
      </c>
      <c r="K1161" t="s">
        <v>808</v>
      </c>
      <c r="M1161" t="s">
        <v>1694</v>
      </c>
      <c r="N1161" t="s">
        <v>1217</v>
      </c>
      <c r="P1161" t="s">
        <v>19</v>
      </c>
      <c r="Q1161" t="s">
        <v>126</v>
      </c>
      <c r="R1161" t="s">
        <v>71</v>
      </c>
      <c r="S1161" t="s">
        <v>1695</v>
      </c>
      <c r="T1161" t="s">
        <v>1345</v>
      </c>
      <c r="U1161" t="s">
        <v>7038</v>
      </c>
    </row>
    <row r="1162" spans="1:21" x14ac:dyDescent="0.25">
      <c r="A1162" t="s">
        <v>7039</v>
      </c>
      <c r="B1162" t="s">
        <v>7040</v>
      </c>
      <c r="D1162" t="s">
        <v>76</v>
      </c>
      <c r="E1162" t="s">
        <v>125</v>
      </c>
      <c r="F1162" t="s">
        <v>242</v>
      </c>
      <c r="G1162" t="s">
        <v>577</v>
      </c>
      <c r="H1162" t="s">
        <v>126</v>
      </c>
      <c r="I1162" t="s">
        <v>20</v>
      </c>
      <c r="J1162" t="s">
        <v>717</v>
      </c>
      <c r="K1162" t="s">
        <v>808</v>
      </c>
      <c r="M1162" t="s">
        <v>1692</v>
      </c>
      <c r="N1162" t="s">
        <v>1217</v>
      </c>
      <c r="P1162" t="s">
        <v>19</v>
      </c>
      <c r="Q1162" t="s">
        <v>126</v>
      </c>
      <c r="R1162" t="s">
        <v>18</v>
      </c>
      <c r="S1162" t="s">
        <v>1695</v>
      </c>
      <c r="T1162" t="s">
        <v>1345</v>
      </c>
      <c r="U1162" t="s">
        <v>7041</v>
      </c>
    </row>
    <row r="1163" spans="1:21" x14ac:dyDescent="0.25">
      <c r="A1163" t="s">
        <v>7042</v>
      </c>
      <c r="B1163" t="s">
        <v>7043</v>
      </c>
      <c r="D1163" t="s">
        <v>257</v>
      </c>
      <c r="E1163" t="s">
        <v>125</v>
      </c>
      <c r="F1163" t="s">
        <v>243</v>
      </c>
      <c r="G1163" t="s">
        <v>577</v>
      </c>
      <c r="H1163" t="s">
        <v>126</v>
      </c>
      <c r="I1163" t="s">
        <v>17</v>
      </c>
      <c r="J1163" t="s">
        <v>710</v>
      </c>
      <c r="K1163" t="s">
        <v>808</v>
      </c>
      <c r="M1163" t="s">
        <v>1692</v>
      </c>
      <c r="N1163" t="s">
        <v>1217</v>
      </c>
      <c r="P1163" t="s">
        <v>19</v>
      </c>
      <c r="Q1163" t="s">
        <v>126</v>
      </c>
      <c r="R1163" t="s">
        <v>51</v>
      </c>
      <c r="S1163" t="s">
        <v>1693</v>
      </c>
      <c r="T1163" t="s">
        <v>1345</v>
      </c>
      <c r="U1163" t="s">
        <v>7044</v>
      </c>
    </row>
    <row r="1164" spans="1:21" x14ac:dyDescent="0.25">
      <c r="A1164" t="s">
        <v>7045</v>
      </c>
      <c r="B1164" t="s">
        <v>7046</v>
      </c>
      <c r="D1164" t="s">
        <v>76</v>
      </c>
      <c r="E1164" t="s">
        <v>125</v>
      </c>
      <c r="F1164" t="s">
        <v>242</v>
      </c>
      <c r="G1164" t="s">
        <v>577</v>
      </c>
      <c r="H1164" t="s">
        <v>126</v>
      </c>
      <c r="I1164" t="s">
        <v>20</v>
      </c>
      <c r="J1164" t="s">
        <v>7031</v>
      </c>
      <c r="K1164" t="s">
        <v>808</v>
      </c>
      <c r="M1164" t="s">
        <v>1692</v>
      </c>
      <c r="N1164" t="s">
        <v>1217</v>
      </c>
      <c r="P1164" t="s">
        <v>19</v>
      </c>
      <c r="Q1164" t="s">
        <v>126</v>
      </c>
      <c r="R1164" t="s">
        <v>51</v>
      </c>
      <c r="S1164" t="s">
        <v>1695</v>
      </c>
      <c r="T1164" t="s">
        <v>1345</v>
      </c>
      <c r="U1164" t="s">
        <v>7047</v>
      </c>
    </row>
    <row r="1165" spans="1:21" x14ac:dyDescent="0.25">
      <c r="A1165" t="s">
        <v>7048</v>
      </c>
      <c r="B1165" t="s">
        <v>7049</v>
      </c>
      <c r="D1165" t="s">
        <v>76</v>
      </c>
      <c r="E1165" t="s">
        <v>125</v>
      </c>
      <c r="F1165" t="s">
        <v>242</v>
      </c>
      <c r="G1165" t="s">
        <v>577</v>
      </c>
      <c r="H1165" t="s">
        <v>126</v>
      </c>
      <c r="I1165" t="s">
        <v>20</v>
      </c>
      <c r="J1165" t="s">
        <v>7031</v>
      </c>
      <c r="K1165" t="s">
        <v>808</v>
      </c>
      <c r="M1165" t="s">
        <v>1692</v>
      </c>
      <c r="N1165" t="s">
        <v>1217</v>
      </c>
      <c r="P1165" t="s">
        <v>19</v>
      </c>
      <c r="Q1165" t="s">
        <v>126</v>
      </c>
      <c r="R1165" t="s">
        <v>51</v>
      </c>
      <c r="S1165" t="s">
        <v>1695</v>
      </c>
      <c r="T1165" t="s">
        <v>1345</v>
      </c>
      <c r="U1165" t="s">
        <v>7050</v>
      </c>
    </row>
    <row r="1166" spans="1:21" x14ac:dyDescent="0.25">
      <c r="A1166" t="s">
        <v>7051</v>
      </c>
      <c r="B1166" t="s">
        <v>7052</v>
      </c>
      <c r="D1166" t="s">
        <v>76</v>
      </c>
      <c r="E1166" t="s">
        <v>125</v>
      </c>
      <c r="F1166" t="s">
        <v>242</v>
      </c>
      <c r="G1166" t="s">
        <v>577</v>
      </c>
      <c r="H1166" t="s">
        <v>126</v>
      </c>
      <c r="I1166" t="s">
        <v>20</v>
      </c>
      <c r="J1166" t="s">
        <v>714</v>
      </c>
      <c r="K1166" t="s">
        <v>808</v>
      </c>
      <c r="M1166" t="s">
        <v>1694</v>
      </c>
      <c r="N1166" t="s">
        <v>1217</v>
      </c>
      <c r="P1166" t="s">
        <v>19</v>
      </c>
      <c r="Q1166" t="s">
        <v>126</v>
      </c>
      <c r="R1166" t="s">
        <v>51</v>
      </c>
      <c r="S1166" t="s">
        <v>1695</v>
      </c>
      <c r="T1166" t="s">
        <v>1345</v>
      </c>
      <c r="U1166" t="s">
        <v>7053</v>
      </c>
    </row>
    <row r="1167" spans="1:21" x14ac:dyDescent="0.25">
      <c r="A1167" t="s">
        <v>7054</v>
      </c>
      <c r="B1167" t="s">
        <v>7055</v>
      </c>
      <c r="D1167" t="s">
        <v>76</v>
      </c>
      <c r="E1167" t="s">
        <v>125</v>
      </c>
      <c r="F1167" t="s">
        <v>242</v>
      </c>
      <c r="G1167" t="s">
        <v>577</v>
      </c>
      <c r="H1167" t="s">
        <v>126</v>
      </c>
      <c r="I1167" t="s">
        <v>20</v>
      </c>
      <c r="J1167" t="s">
        <v>714</v>
      </c>
      <c r="K1167" t="s">
        <v>808</v>
      </c>
      <c r="M1167" t="s">
        <v>1692</v>
      </c>
      <c r="N1167" t="s">
        <v>1217</v>
      </c>
      <c r="P1167" t="s">
        <v>19</v>
      </c>
      <c r="Q1167" t="s">
        <v>126</v>
      </c>
      <c r="R1167" t="s">
        <v>18</v>
      </c>
      <c r="S1167" t="s">
        <v>1695</v>
      </c>
      <c r="T1167" t="s">
        <v>1345</v>
      </c>
      <c r="U1167" t="s">
        <v>7056</v>
      </c>
    </row>
    <row r="1168" spans="1:21" x14ac:dyDescent="0.25">
      <c r="A1168" t="s">
        <v>4407</v>
      </c>
      <c r="B1168" t="s">
        <v>4408</v>
      </c>
      <c r="D1168" t="s">
        <v>76</v>
      </c>
      <c r="E1168" t="s">
        <v>125</v>
      </c>
      <c r="F1168" t="s">
        <v>242</v>
      </c>
      <c r="G1168" t="s">
        <v>1368</v>
      </c>
      <c r="H1168" t="s">
        <v>126</v>
      </c>
      <c r="I1168" t="s">
        <v>17</v>
      </c>
      <c r="J1168" t="s">
        <v>3540</v>
      </c>
      <c r="K1168" t="s">
        <v>808</v>
      </c>
      <c r="M1168" t="s">
        <v>1690</v>
      </c>
      <c r="N1168" t="s">
        <v>2446</v>
      </c>
      <c r="P1168" t="s">
        <v>19</v>
      </c>
      <c r="Q1168" t="s">
        <v>126</v>
      </c>
      <c r="R1168" t="s">
        <v>71</v>
      </c>
      <c r="S1168" t="s">
        <v>1691</v>
      </c>
      <c r="T1168" t="s">
        <v>1345</v>
      </c>
      <c r="U1168" t="s">
        <v>4409</v>
      </c>
    </row>
    <row r="1169" spans="1:21" x14ac:dyDescent="0.25">
      <c r="A1169" t="s">
        <v>5474</v>
      </c>
      <c r="B1169" t="s">
        <v>5475</v>
      </c>
      <c r="C1169" t="s">
        <v>1062</v>
      </c>
      <c r="D1169" t="s">
        <v>76</v>
      </c>
      <c r="E1169" t="s">
        <v>125</v>
      </c>
      <c r="F1169" t="s">
        <v>242</v>
      </c>
      <c r="G1169" t="s">
        <v>1579</v>
      </c>
      <c r="H1169" t="s">
        <v>1315</v>
      </c>
      <c r="I1169" t="s">
        <v>128</v>
      </c>
      <c r="J1169" t="s">
        <v>755</v>
      </c>
      <c r="K1169" t="s">
        <v>808</v>
      </c>
      <c r="L1169" t="s">
        <v>803</v>
      </c>
      <c r="M1169" t="s">
        <v>1692</v>
      </c>
      <c r="N1169" t="s">
        <v>788</v>
      </c>
      <c r="O1169" t="s">
        <v>1008</v>
      </c>
      <c r="P1169" t="s">
        <v>19</v>
      </c>
      <c r="Q1169" t="s">
        <v>126</v>
      </c>
      <c r="R1169" t="s">
        <v>51</v>
      </c>
      <c r="S1169" t="s">
        <v>1695</v>
      </c>
      <c r="T1169" t="s">
        <v>1345</v>
      </c>
      <c r="U1169" t="s">
        <v>5477</v>
      </c>
    </row>
    <row r="1170" spans="1:21" x14ac:dyDescent="0.25">
      <c r="A1170" t="s">
        <v>4012</v>
      </c>
      <c r="B1170" t="s">
        <v>4013</v>
      </c>
      <c r="C1170" t="s">
        <v>2917</v>
      </c>
      <c r="D1170" t="s">
        <v>590</v>
      </c>
      <c r="E1170" t="s">
        <v>125</v>
      </c>
      <c r="F1170" t="s">
        <v>243</v>
      </c>
      <c r="G1170" t="s">
        <v>1579</v>
      </c>
      <c r="H1170" t="s">
        <v>126</v>
      </c>
      <c r="I1170" t="s">
        <v>28</v>
      </c>
      <c r="J1170" t="s">
        <v>716</v>
      </c>
      <c r="K1170" t="s">
        <v>808</v>
      </c>
      <c r="L1170" t="s">
        <v>801</v>
      </c>
      <c r="M1170" t="s">
        <v>1690</v>
      </c>
      <c r="N1170" t="s">
        <v>788</v>
      </c>
      <c r="O1170" t="s">
        <v>986</v>
      </c>
      <c r="P1170" t="s">
        <v>19</v>
      </c>
      <c r="Q1170" t="s">
        <v>1061</v>
      </c>
      <c r="R1170" t="s">
        <v>51</v>
      </c>
      <c r="S1170" t="s">
        <v>1691</v>
      </c>
      <c r="T1170" t="s">
        <v>1345</v>
      </c>
      <c r="U1170" t="s">
        <v>4014</v>
      </c>
    </row>
    <row r="1171" spans="1:21" x14ac:dyDescent="0.25">
      <c r="A1171" t="s">
        <v>7057</v>
      </c>
      <c r="B1171" t="s">
        <v>7058</v>
      </c>
      <c r="D1171" t="s">
        <v>76</v>
      </c>
      <c r="E1171" t="s">
        <v>125</v>
      </c>
      <c r="F1171" t="s">
        <v>242</v>
      </c>
      <c r="G1171" t="s">
        <v>577</v>
      </c>
      <c r="H1171" t="s">
        <v>126</v>
      </c>
      <c r="I1171" t="s">
        <v>20</v>
      </c>
      <c r="J1171" t="s">
        <v>712</v>
      </c>
      <c r="K1171" t="s">
        <v>808</v>
      </c>
      <c r="L1171" t="s">
        <v>803</v>
      </c>
      <c r="M1171" t="s">
        <v>1690</v>
      </c>
      <c r="N1171" t="s">
        <v>788</v>
      </c>
      <c r="O1171" t="s">
        <v>7059</v>
      </c>
      <c r="P1171" t="s">
        <v>19</v>
      </c>
      <c r="Q1171" t="s">
        <v>126</v>
      </c>
      <c r="R1171" t="s">
        <v>41</v>
      </c>
      <c r="S1171" t="s">
        <v>1695</v>
      </c>
      <c r="T1171" t="s">
        <v>1345</v>
      </c>
      <c r="U1171" t="s">
        <v>7060</v>
      </c>
    </row>
    <row r="1172" spans="1:21" x14ac:dyDescent="0.25">
      <c r="A1172" t="s">
        <v>7061</v>
      </c>
      <c r="B1172" t="s">
        <v>7062</v>
      </c>
      <c r="D1172" t="s">
        <v>76</v>
      </c>
      <c r="E1172" t="s">
        <v>125</v>
      </c>
      <c r="F1172" t="s">
        <v>242</v>
      </c>
      <c r="G1172" t="s">
        <v>577</v>
      </c>
      <c r="H1172" t="s">
        <v>126</v>
      </c>
      <c r="I1172" t="s">
        <v>20</v>
      </c>
      <c r="J1172" t="s">
        <v>712</v>
      </c>
      <c r="K1172" t="s">
        <v>808</v>
      </c>
      <c r="M1172" t="s">
        <v>1690</v>
      </c>
      <c r="N1172" t="s">
        <v>788</v>
      </c>
      <c r="P1172" t="s">
        <v>19</v>
      </c>
      <c r="Q1172" t="s">
        <v>126</v>
      </c>
      <c r="R1172" t="s">
        <v>36</v>
      </c>
      <c r="S1172" t="s">
        <v>1695</v>
      </c>
      <c r="T1172" t="s">
        <v>1345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76</v>
      </c>
      <c r="E1173" t="s">
        <v>125</v>
      </c>
      <c r="F1173" t="s">
        <v>242</v>
      </c>
      <c r="G1173" t="s">
        <v>577</v>
      </c>
      <c r="H1173" t="s">
        <v>126</v>
      </c>
      <c r="I1173" t="s">
        <v>20</v>
      </c>
      <c r="J1173" t="s">
        <v>7031</v>
      </c>
      <c r="K1173" t="s">
        <v>808</v>
      </c>
      <c r="M1173" t="s">
        <v>1694</v>
      </c>
      <c r="N1173" t="s">
        <v>788</v>
      </c>
      <c r="P1173" t="s">
        <v>19</v>
      </c>
      <c r="Q1173" t="s">
        <v>126</v>
      </c>
      <c r="R1173" t="s">
        <v>29</v>
      </c>
      <c r="S1173" t="s">
        <v>1695</v>
      </c>
      <c r="T1173" t="s">
        <v>1345</v>
      </c>
      <c r="U1173" t="s">
        <v>7066</v>
      </c>
    </row>
    <row r="1174" spans="1:21" x14ac:dyDescent="0.25">
      <c r="A1174" t="s">
        <v>7067</v>
      </c>
      <c r="B1174" t="s">
        <v>7068</v>
      </c>
      <c r="D1174" t="s">
        <v>1105</v>
      </c>
      <c r="E1174" t="s">
        <v>125</v>
      </c>
      <c r="F1174" t="s">
        <v>242</v>
      </c>
      <c r="G1174" t="s">
        <v>577</v>
      </c>
      <c r="H1174" t="s">
        <v>126</v>
      </c>
      <c r="I1174" t="s">
        <v>20</v>
      </c>
      <c r="J1174" t="s">
        <v>40</v>
      </c>
      <c r="K1174" t="s">
        <v>808</v>
      </c>
      <c r="M1174" t="s">
        <v>1694</v>
      </c>
      <c r="N1174" t="s">
        <v>788</v>
      </c>
      <c r="P1174" t="s">
        <v>19</v>
      </c>
      <c r="Q1174" t="s">
        <v>126</v>
      </c>
      <c r="R1174" t="s">
        <v>51</v>
      </c>
      <c r="S1174" t="s">
        <v>1695</v>
      </c>
      <c r="T1174" t="s">
        <v>1345</v>
      </c>
      <c r="U1174" t="s">
        <v>7069</v>
      </c>
    </row>
    <row r="1175" spans="1:21" x14ac:dyDescent="0.25">
      <c r="A1175" t="s">
        <v>7070</v>
      </c>
      <c r="B1175" t="s">
        <v>7071</v>
      </c>
      <c r="D1175" t="s">
        <v>257</v>
      </c>
      <c r="E1175" t="s">
        <v>125</v>
      </c>
      <c r="F1175" t="s">
        <v>243</v>
      </c>
      <c r="G1175" t="s">
        <v>577</v>
      </c>
      <c r="H1175" t="s">
        <v>126</v>
      </c>
      <c r="I1175" t="s">
        <v>17</v>
      </c>
      <c r="J1175" t="s">
        <v>40</v>
      </c>
      <c r="K1175" t="s">
        <v>808</v>
      </c>
      <c r="M1175" t="s">
        <v>1692</v>
      </c>
      <c r="N1175" t="s">
        <v>788</v>
      </c>
      <c r="P1175" t="s">
        <v>19</v>
      </c>
      <c r="Q1175" t="s">
        <v>126</v>
      </c>
      <c r="R1175" t="s">
        <v>51</v>
      </c>
      <c r="S1175" t="s">
        <v>1695</v>
      </c>
      <c r="T1175" t="s">
        <v>1345</v>
      </c>
      <c r="U1175" t="s">
        <v>7072</v>
      </c>
    </row>
    <row r="1176" spans="1:21" x14ac:dyDescent="0.25">
      <c r="A1176" t="s">
        <v>3744</v>
      </c>
      <c r="B1176" t="s">
        <v>3745</v>
      </c>
      <c r="D1176" t="s">
        <v>1098</v>
      </c>
      <c r="E1176" t="s">
        <v>125</v>
      </c>
      <c r="F1176" t="s">
        <v>242</v>
      </c>
      <c r="G1176" t="s">
        <v>1579</v>
      </c>
      <c r="H1176" t="s">
        <v>126</v>
      </c>
      <c r="I1176" t="s">
        <v>28</v>
      </c>
      <c r="J1176" t="s">
        <v>3815</v>
      </c>
      <c r="K1176" t="s">
        <v>808</v>
      </c>
      <c r="L1176" t="s">
        <v>803</v>
      </c>
      <c r="M1176" t="s">
        <v>1692</v>
      </c>
      <c r="N1176" t="s">
        <v>3802</v>
      </c>
      <c r="Q1176" t="s">
        <v>126</v>
      </c>
      <c r="R1176" t="s">
        <v>71</v>
      </c>
      <c r="S1176" t="s">
        <v>1691</v>
      </c>
      <c r="T1176" t="s">
        <v>1377</v>
      </c>
      <c r="U1176" t="s">
        <v>3746</v>
      </c>
    </row>
    <row r="1177" spans="1:21" x14ac:dyDescent="0.25">
      <c r="A1177" t="s">
        <v>4814</v>
      </c>
      <c r="B1177" t="s">
        <v>4815</v>
      </c>
      <c r="D1177" t="s">
        <v>257</v>
      </c>
      <c r="E1177" t="s">
        <v>125</v>
      </c>
      <c r="F1177" t="s">
        <v>243</v>
      </c>
      <c r="G1177" t="s">
        <v>1368</v>
      </c>
      <c r="H1177" t="s">
        <v>126</v>
      </c>
      <c r="I1177" t="s">
        <v>17</v>
      </c>
      <c r="J1177" t="s">
        <v>40</v>
      </c>
      <c r="K1177" t="s">
        <v>808</v>
      </c>
      <c r="L1177" t="s">
        <v>803</v>
      </c>
      <c r="M1177" t="s">
        <v>1690</v>
      </c>
      <c r="N1177" t="s">
        <v>3802</v>
      </c>
      <c r="O1177" t="s">
        <v>1008</v>
      </c>
      <c r="P1177" t="s">
        <v>19</v>
      </c>
      <c r="Q1177" t="s">
        <v>1059</v>
      </c>
      <c r="R1177" t="s">
        <v>46</v>
      </c>
      <c r="S1177" t="s">
        <v>1691</v>
      </c>
      <c r="T1177" t="s">
        <v>1345</v>
      </c>
      <c r="U1177" t="s">
        <v>4816</v>
      </c>
    </row>
    <row r="1178" spans="1:21" x14ac:dyDescent="0.25">
      <c r="A1178" t="s">
        <v>3961</v>
      </c>
      <c r="B1178" t="s">
        <v>3962</v>
      </c>
      <c r="D1178" t="s">
        <v>76</v>
      </c>
      <c r="E1178" t="s">
        <v>125</v>
      </c>
      <c r="F1178" t="s">
        <v>242</v>
      </c>
      <c r="G1178" t="s">
        <v>1579</v>
      </c>
      <c r="H1178" t="s">
        <v>126</v>
      </c>
      <c r="I1178" t="s">
        <v>128</v>
      </c>
      <c r="J1178" t="s">
        <v>3948</v>
      </c>
      <c r="K1178" t="s">
        <v>808</v>
      </c>
      <c r="M1178" t="s">
        <v>1692</v>
      </c>
      <c r="N1178" t="s">
        <v>3115</v>
      </c>
      <c r="P1178" t="s">
        <v>19</v>
      </c>
      <c r="Q1178" t="s">
        <v>126</v>
      </c>
      <c r="R1178" t="s">
        <v>49</v>
      </c>
      <c r="S1178" t="s">
        <v>1695</v>
      </c>
      <c r="T1178" t="s">
        <v>1345</v>
      </c>
      <c r="U1178" t="s">
        <v>3963</v>
      </c>
    </row>
    <row r="1179" spans="1:21" x14ac:dyDescent="0.25">
      <c r="A1179" t="s">
        <v>3024</v>
      </c>
      <c r="B1179" t="s">
        <v>3025</v>
      </c>
      <c r="D1179" t="s">
        <v>1118</v>
      </c>
      <c r="E1179" t="s">
        <v>125</v>
      </c>
      <c r="F1179" t="s">
        <v>243</v>
      </c>
      <c r="G1179" t="s">
        <v>577</v>
      </c>
      <c r="H1179" t="s">
        <v>126</v>
      </c>
      <c r="I1179" t="s">
        <v>1100</v>
      </c>
      <c r="J1179" t="s">
        <v>711</v>
      </c>
      <c r="K1179" t="s">
        <v>806</v>
      </c>
      <c r="L1179" t="s">
        <v>803</v>
      </c>
      <c r="M1179" t="s">
        <v>1692</v>
      </c>
      <c r="N1179" t="s">
        <v>3115</v>
      </c>
      <c r="O1179" t="s">
        <v>7073</v>
      </c>
      <c r="P1179" t="s">
        <v>19</v>
      </c>
      <c r="Q1179" t="s">
        <v>126</v>
      </c>
      <c r="R1179" t="s">
        <v>46</v>
      </c>
      <c r="S1179" t="s">
        <v>1695</v>
      </c>
      <c r="T1179" t="s">
        <v>4871</v>
      </c>
      <c r="U1179" t="s">
        <v>3026</v>
      </c>
    </row>
    <row r="1180" spans="1:21" x14ac:dyDescent="0.25">
      <c r="A1180" t="s">
        <v>3964</v>
      </c>
      <c r="B1180" t="s">
        <v>3964</v>
      </c>
      <c r="D1180" t="s">
        <v>76</v>
      </c>
      <c r="E1180" t="s">
        <v>125</v>
      </c>
      <c r="F1180" t="s">
        <v>242</v>
      </c>
      <c r="G1180" t="s">
        <v>1579</v>
      </c>
      <c r="H1180" t="s">
        <v>126</v>
      </c>
      <c r="I1180" t="s">
        <v>128</v>
      </c>
      <c r="J1180" t="s">
        <v>3830</v>
      </c>
      <c r="K1180" t="s">
        <v>808</v>
      </c>
      <c r="L1180" t="s">
        <v>801</v>
      </c>
      <c r="M1180" t="s">
        <v>1692</v>
      </c>
      <c r="N1180" t="s">
        <v>3115</v>
      </c>
      <c r="O1180" t="s">
        <v>7074</v>
      </c>
      <c r="P1180" t="s">
        <v>19</v>
      </c>
      <c r="Q1180" t="s">
        <v>126</v>
      </c>
      <c r="R1180" t="s">
        <v>46</v>
      </c>
      <c r="S1180" t="s">
        <v>1695</v>
      </c>
      <c r="T1180" t="s">
        <v>1345</v>
      </c>
      <c r="U1180" t="s">
        <v>3965</v>
      </c>
    </row>
    <row r="1181" spans="1:21" x14ac:dyDescent="0.25">
      <c r="A1181" t="s">
        <v>3966</v>
      </c>
      <c r="B1181" t="s">
        <v>3966</v>
      </c>
      <c r="D1181" t="s">
        <v>76</v>
      </c>
      <c r="E1181" t="s">
        <v>125</v>
      </c>
      <c r="F1181" t="s">
        <v>242</v>
      </c>
      <c r="G1181" t="s">
        <v>1579</v>
      </c>
      <c r="H1181" t="s">
        <v>126</v>
      </c>
      <c r="I1181" t="s">
        <v>128</v>
      </c>
      <c r="J1181" t="s">
        <v>3830</v>
      </c>
      <c r="K1181" t="s">
        <v>808</v>
      </c>
      <c r="L1181" t="s">
        <v>801</v>
      </c>
      <c r="M1181" t="s">
        <v>1692</v>
      </c>
      <c r="N1181" t="s">
        <v>3115</v>
      </c>
      <c r="O1181" t="s">
        <v>7075</v>
      </c>
      <c r="P1181" t="s">
        <v>19</v>
      </c>
      <c r="Q1181" t="s">
        <v>126</v>
      </c>
      <c r="R1181" t="s">
        <v>46</v>
      </c>
      <c r="S1181" t="s">
        <v>1695</v>
      </c>
      <c r="T1181" t="s">
        <v>1345</v>
      </c>
      <c r="U1181" t="s">
        <v>3967</v>
      </c>
    </row>
    <row r="1182" spans="1:21" x14ac:dyDescent="0.25">
      <c r="A1182" t="s">
        <v>3730</v>
      </c>
      <c r="B1182" t="s">
        <v>3892</v>
      </c>
      <c r="D1182" t="s">
        <v>76</v>
      </c>
      <c r="E1182" t="s">
        <v>125</v>
      </c>
      <c r="F1182" t="s">
        <v>243</v>
      </c>
      <c r="G1182" t="s">
        <v>1579</v>
      </c>
      <c r="H1182" t="s">
        <v>126</v>
      </c>
      <c r="I1182" t="s">
        <v>128</v>
      </c>
      <c r="J1182" t="s">
        <v>6331</v>
      </c>
      <c r="K1182" t="s">
        <v>808</v>
      </c>
      <c r="M1182" t="s">
        <v>1692</v>
      </c>
      <c r="N1182" t="s">
        <v>3115</v>
      </c>
      <c r="P1182" t="s">
        <v>19</v>
      </c>
      <c r="Q1182" t="s">
        <v>126</v>
      </c>
      <c r="R1182" t="s">
        <v>24</v>
      </c>
      <c r="S1182" t="s">
        <v>1695</v>
      </c>
      <c r="T1182" t="s">
        <v>1345</v>
      </c>
      <c r="U1182" t="s">
        <v>3893</v>
      </c>
    </row>
    <row r="1183" spans="1:21" x14ac:dyDescent="0.25">
      <c r="A1183" t="s">
        <v>3968</v>
      </c>
      <c r="B1183" t="s">
        <v>3969</v>
      </c>
      <c r="D1183" t="s">
        <v>76</v>
      </c>
      <c r="E1183" t="s">
        <v>125</v>
      </c>
      <c r="F1183" t="s">
        <v>242</v>
      </c>
      <c r="G1183" t="s">
        <v>1579</v>
      </c>
      <c r="H1183" t="s">
        <v>126</v>
      </c>
      <c r="I1183" t="s">
        <v>128</v>
      </c>
      <c r="J1183" t="s">
        <v>5893</v>
      </c>
      <c r="K1183" t="s">
        <v>808</v>
      </c>
      <c r="M1183" t="s">
        <v>1692</v>
      </c>
      <c r="N1183" t="s">
        <v>3115</v>
      </c>
      <c r="P1183" t="s">
        <v>19</v>
      </c>
      <c r="Q1183" t="s">
        <v>126</v>
      </c>
      <c r="R1183" t="s">
        <v>36</v>
      </c>
      <c r="S1183" t="s">
        <v>1695</v>
      </c>
      <c r="T1183" t="s">
        <v>1345</v>
      </c>
      <c r="U1183" t="s">
        <v>3970</v>
      </c>
    </row>
    <row r="1184" spans="1:21" x14ac:dyDescent="0.25">
      <c r="A1184" t="s">
        <v>3980</v>
      </c>
      <c r="B1184" t="s">
        <v>3981</v>
      </c>
      <c r="D1184" t="s">
        <v>76</v>
      </c>
      <c r="E1184" t="s">
        <v>125</v>
      </c>
      <c r="F1184" t="s">
        <v>242</v>
      </c>
      <c r="G1184" t="s">
        <v>1579</v>
      </c>
      <c r="H1184" t="s">
        <v>126</v>
      </c>
      <c r="I1184" t="s">
        <v>128</v>
      </c>
      <c r="J1184" t="s">
        <v>3919</v>
      </c>
      <c r="K1184" t="s">
        <v>808</v>
      </c>
      <c r="M1184" t="s">
        <v>1694</v>
      </c>
      <c r="N1184" t="s">
        <v>3115</v>
      </c>
      <c r="P1184" t="s">
        <v>19</v>
      </c>
      <c r="Q1184" t="s">
        <v>126</v>
      </c>
      <c r="R1184" t="s">
        <v>51</v>
      </c>
      <c r="S1184" t="s">
        <v>1695</v>
      </c>
      <c r="T1184" t="s">
        <v>1345</v>
      </c>
      <c r="U1184" t="s">
        <v>3982</v>
      </c>
    </row>
    <row r="1185" spans="1:21" x14ac:dyDescent="0.25">
      <c r="A1185" t="s">
        <v>3983</v>
      </c>
      <c r="B1185" t="s">
        <v>3984</v>
      </c>
      <c r="D1185" t="s">
        <v>76</v>
      </c>
      <c r="E1185" t="s">
        <v>125</v>
      </c>
      <c r="F1185" t="s">
        <v>242</v>
      </c>
      <c r="G1185" t="s">
        <v>1579</v>
      </c>
      <c r="H1185" t="s">
        <v>126</v>
      </c>
      <c r="I1185" t="s">
        <v>128</v>
      </c>
      <c r="J1185" t="s">
        <v>5893</v>
      </c>
      <c r="K1185" t="s">
        <v>808</v>
      </c>
      <c r="M1185" t="s">
        <v>1692</v>
      </c>
      <c r="N1185" t="s">
        <v>3115</v>
      </c>
      <c r="P1185" t="s">
        <v>19</v>
      </c>
      <c r="Q1185" t="s">
        <v>126</v>
      </c>
      <c r="R1185" t="s">
        <v>49</v>
      </c>
      <c r="S1185" t="s">
        <v>1695</v>
      </c>
      <c r="T1185" t="s">
        <v>1345</v>
      </c>
      <c r="U1185" t="s">
        <v>3985</v>
      </c>
    </row>
    <row r="1186" spans="1:21" x14ac:dyDescent="0.25">
      <c r="A1186" t="s">
        <v>3989</v>
      </c>
      <c r="B1186" t="s">
        <v>3990</v>
      </c>
      <c r="D1186" t="s">
        <v>76</v>
      </c>
      <c r="E1186" t="s">
        <v>125</v>
      </c>
      <c r="F1186" t="s">
        <v>242</v>
      </c>
      <c r="G1186" t="s">
        <v>1579</v>
      </c>
      <c r="H1186" t="s">
        <v>126</v>
      </c>
      <c r="I1186" t="s">
        <v>128</v>
      </c>
      <c r="J1186" t="s">
        <v>5347</v>
      </c>
      <c r="K1186" t="s">
        <v>806</v>
      </c>
      <c r="M1186" t="s">
        <v>1692</v>
      </c>
      <c r="N1186" t="s">
        <v>3115</v>
      </c>
      <c r="P1186" t="s">
        <v>19</v>
      </c>
      <c r="Q1186" t="s">
        <v>126</v>
      </c>
      <c r="R1186" t="s">
        <v>24</v>
      </c>
      <c r="S1186" t="s">
        <v>1695</v>
      </c>
      <c r="T1186" t="s">
        <v>1345</v>
      </c>
      <c r="U1186" t="s">
        <v>3991</v>
      </c>
    </row>
    <row r="1187" spans="1:21" x14ac:dyDescent="0.25">
      <c r="A1187" t="s">
        <v>4262</v>
      </c>
      <c r="B1187" t="s">
        <v>4263</v>
      </c>
      <c r="D1187" t="s">
        <v>283</v>
      </c>
      <c r="E1187" t="s">
        <v>125</v>
      </c>
      <c r="F1187" t="s">
        <v>243</v>
      </c>
      <c r="G1187" t="s">
        <v>1579</v>
      </c>
      <c r="H1187" t="s">
        <v>126</v>
      </c>
      <c r="I1187" t="s">
        <v>128</v>
      </c>
      <c r="J1187" t="s">
        <v>7076</v>
      </c>
      <c r="K1187" t="s">
        <v>806</v>
      </c>
      <c r="M1187" t="s">
        <v>1690</v>
      </c>
      <c r="N1187" t="s">
        <v>3115</v>
      </c>
      <c r="O1187" t="s">
        <v>4264</v>
      </c>
      <c r="P1187" t="s">
        <v>19</v>
      </c>
      <c r="Q1187" t="s">
        <v>1061</v>
      </c>
      <c r="R1187" t="s">
        <v>24</v>
      </c>
      <c r="S1187" t="s">
        <v>1691</v>
      </c>
      <c r="T1187" t="s">
        <v>1345</v>
      </c>
      <c r="U1187" t="s">
        <v>4265</v>
      </c>
    </row>
    <row r="1188" spans="1:21" x14ac:dyDescent="0.25">
      <c r="A1188" t="s">
        <v>4205</v>
      </c>
      <c r="B1188" t="s">
        <v>4206</v>
      </c>
      <c r="D1188" t="s">
        <v>210</v>
      </c>
      <c r="E1188" t="s">
        <v>125</v>
      </c>
      <c r="F1188" t="s">
        <v>242</v>
      </c>
      <c r="G1188" t="s">
        <v>1579</v>
      </c>
      <c r="H1188" t="s">
        <v>126</v>
      </c>
      <c r="I1188" t="s">
        <v>128</v>
      </c>
      <c r="J1188" t="s">
        <v>4508</v>
      </c>
      <c r="K1188" t="s">
        <v>808</v>
      </c>
      <c r="M1188" t="s">
        <v>1692</v>
      </c>
      <c r="N1188" t="s">
        <v>3115</v>
      </c>
      <c r="P1188" t="s">
        <v>19</v>
      </c>
      <c r="Q1188" t="s">
        <v>126</v>
      </c>
      <c r="R1188" t="s">
        <v>63</v>
      </c>
      <c r="S1188" t="s">
        <v>1695</v>
      </c>
      <c r="T1188" t="s">
        <v>1377</v>
      </c>
      <c r="U1188" t="s">
        <v>4207</v>
      </c>
    </row>
    <row r="1189" spans="1:21" x14ac:dyDescent="0.25">
      <c r="A1189" t="s">
        <v>7077</v>
      </c>
      <c r="B1189" t="s">
        <v>7078</v>
      </c>
      <c r="D1189" t="s">
        <v>1134</v>
      </c>
      <c r="E1189" t="s">
        <v>125</v>
      </c>
      <c r="F1189" t="s">
        <v>242</v>
      </c>
      <c r="G1189" t="s">
        <v>577</v>
      </c>
      <c r="H1189" t="s">
        <v>126</v>
      </c>
      <c r="I1189" t="s">
        <v>28</v>
      </c>
      <c r="J1189" t="s">
        <v>710</v>
      </c>
      <c r="K1189" t="s">
        <v>808</v>
      </c>
      <c r="M1189" t="s">
        <v>1694</v>
      </c>
      <c r="N1189" t="s">
        <v>3115</v>
      </c>
      <c r="P1189" t="s">
        <v>19</v>
      </c>
      <c r="Q1189" t="s">
        <v>126</v>
      </c>
      <c r="R1189" t="s">
        <v>34</v>
      </c>
      <c r="S1189" t="s">
        <v>1691</v>
      </c>
      <c r="T1189" t="s">
        <v>1345</v>
      </c>
      <c r="U1189" t="s">
        <v>7079</v>
      </c>
    </row>
    <row r="1190" spans="1:21" x14ac:dyDescent="0.25">
      <c r="A1190" t="s">
        <v>2740</v>
      </c>
      <c r="B1190" t="s">
        <v>2741</v>
      </c>
      <c r="D1190" t="s">
        <v>1089</v>
      </c>
      <c r="E1190" t="s">
        <v>125</v>
      </c>
      <c r="F1190" t="s">
        <v>200</v>
      </c>
      <c r="G1190" t="s">
        <v>578</v>
      </c>
      <c r="H1190" t="s">
        <v>1315</v>
      </c>
      <c r="I1190" t="s">
        <v>1100</v>
      </c>
      <c r="J1190" t="s">
        <v>713</v>
      </c>
      <c r="K1190" t="s">
        <v>1083</v>
      </c>
      <c r="L1190" t="s">
        <v>803</v>
      </c>
      <c r="M1190" t="s">
        <v>1692</v>
      </c>
      <c r="N1190" t="s">
        <v>4513</v>
      </c>
      <c r="O1190" t="s">
        <v>6030</v>
      </c>
      <c r="P1190" t="s">
        <v>25</v>
      </c>
      <c r="Q1190" t="s">
        <v>1577</v>
      </c>
      <c r="R1190" t="s">
        <v>60</v>
      </c>
      <c r="S1190" t="s">
        <v>1695</v>
      </c>
      <c r="T1190" t="s">
        <v>7080</v>
      </c>
      <c r="U1190" t="s">
        <v>2742</v>
      </c>
    </row>
    <row r="1191" spans="1:21" x14ac:dyDescent="0.25">
      <c r="A1191" t="s">
        <v>3681</v>
      </c>
      <c r="B1191" t="s">
        <v>3682</v>
      </c>
      <c r="D1191" t="s">
        <v>1089</v>
      </c>
      <c r="E1191" t="s">
        <v>125</v>
      </c>
      <c r="F1191" t="s">
        <v>242</v>
      </c>
      <c r="G1191" t="s">
        <v>28</v>
      </c>
      <c r="H1191" t="s">
        <v>126</v>
      </c>
      <c r="I1191" t="s">
        <v>1100</v>
      </c>
      <c r="J1191" t="s">
        <v>127</v>
      </c>
      <c r="K1191" t="s">
        <v>808</v>
      </c>
      <c r="M1191" t="s">
        <v>1692</v>
      </c>
      <c r="N1191" t="s">
        <v>4514</v>
      </c>
      <c r="P1191" t="s">
        <v>19</v>
      </c>
      <c r="Q1191" t="s">
        <v>126</v>
      </c>
      <c r="R1191" t="s">
        <v>36</v>
      </c>
      <c r="S1191" t="s">
        <v>1695</v>
      </c>
      <c r="T1191" t="s">
        <v>7081</v>
      </c>
      <c r="U1191" t="s">
        <v>3683</v>
      </c>
    </row>
    <row r="1192" spans="1:21" x14ac:dyDescent="0.25">
      <c r="A1192" t="s">
        <v>3894</v>
      </c>
      <c r="B1192" t="s">
        <v>3895</v>
      </c>
      <c r="D1192" t="s">
        <v>1119</v>
      </c>
      <c r="E1192" t="s">
        <v>125</v>
      </c>
      <c r="F1192" t="s">
        <v>243</v>
      </c>
      <c r="G1192" t="s">
        <v>1579</v>
      </c>
      <c r="H1192" t="s">
        <v>126</v>
      </c>
      <c r="I1192" t="s">
        <v>1100</v>
      </c>
      <c r="J1192" t="s">
        <v>409</v>
      </c>
      <c r="K1192" t="s">
        <v>806</v>
      </c>
      <c r="L1192" t="s">
        <v>803</v>
      </c>
      <c r="M1192" t="s">
        <v>1692</v>
      </c>
      <c r="N1192" t="s">
        <v>4514</v>
      </c>
      <c r="O1192" t="s">
        <v>1008</v>
      </c>
      <c r="P1192" t="s">
        <v>19</v>
      </c>
      <c r="Q1192" t="s">
        <v>1061</v>
      </c>
      <c r="R1192" t="s">
        <v>36</v>
      </c>
      <c r="S1192" t="s">
        <v>1693</v>
      </c>
      <c r="T1192" t="s">
        <v>4697</v>
      </c>
      <c r="U1192" t="s">
        <v>3896</v>
      </c>
    </row>
    <row r="1193" spans="1:21" x14ac:dyDescent="0.25">
      <c r="A1193" t="s">
        <v>4253</v>
      </c>
      <c r="B1193" t="s">
        <v>4254</v>
      </c>
      <c r="D1193" t="s">
        <v>257</v>
      </c>
      <c r="E1193" t="s">
        <v>125</v>
      </c>
      <c r="F1193" t="s">
        <v>243</v>
      </c>
      <c r="G1193" t="s">
        <v>1579</v>
      </c>
      <c r="H1193" t="s">
        <v>126</v>
      </c>
      <c r="I1193" t="s">
        <v>17</v>
      </c>
      <c r="J1193" t="s">
        <v>7076</v>
      </c>
      <c r="K1193" t="s">
        <v>808</v>
      </c>
      <c r="L1193" t="s">
        <v>803</v>
      </c>
      <c r="M1193" t="s">
        <v>1692</v>
      </c>
      <c r="N1193" t="s">
        <v>4514</v>
      </c>
      <c r="O1193" t="s">
        <v>7082</v>
      </c>
      <c r="P1193" t="s">
        <v>19</v>
      </c>
      <c r="Q1193" t="s">
        <v>126</v>
      </c>
      <c r="R1193" t="s">
        <v>18</v>
      </c>
      <c r="S1193" t="s">
        <v>1693</v>
      </c>
      <c r="T1193" t="s">
        <v>1345</v>
      </c>
      <c r="U1193" t="s">
        <v>4255</v>
      </c>
    </row>
    <row r="1194" spans="1:21" x14ac:dyDescent="0.25">
      <c r="A1194" t="s">
        <v>3734</v>
      </c>
      <c r="B1194" t="s">
        <v>3735</v>
      </c>
      <c r="C1194" t="s">
        <v>3736</v>
      </c>
      <c r="D1194" t="s">
        <v>257</v>
      </c>
      <c r="E1194" t="s">
        <v>125</v>
      </c>
      <c r="F1194" t="s">
        <v>243</v>
      </c>
      <c r="G1194" t="s">
        <v>1579</v>
      </c>
      <c r="H1194" t="s">
        <v>126</v>
      </c>
      <c r="I1194" t="s">
        <v>28</v>
      </c>
      <c r="J1194" t="s">
        <v>3899</v>
      </c>
      <c r="K1194" t="s">
        <v>806</v>
      </c>
      <c r="M1194" t="s">
        <v>1694</v>
      </c>
      <c r="N1194" t="s">
        <v>4865</v>
      </c>
      <c r="O1194" t="s">
        <v>3347</v>
      </c>
      <c r="P1194" t="s">
        <v>19</v>
      </c>
      <c r="Q1194" t="s">
        <v>1061</v>
      </c>
      <c r="R1194" t="s">
        <v>51</v>
      </c>
      <c r="S1194" t="s">
        <v>1693</v>
      </c>
      <c r="T1194" t="s">
        <v>1345</v>
      </c>
      <c r="U1194" t="s">
        <v>3737</v>
      </c>
    </row>
    <row r="1195" spans="1:21" x14ac:dyDescent="0.25">
      <c r="A1195" t="s">
        <v>3629</v>
      </c>
      <c r="B1195" t="s">
        <v>3630</v>
      </c>
      <c r="D1195" t="s">
        <v>1069</v>
      </c>
      <c r="E1195" t="s">
        <v>125</v>
      </c>
      <c r="F1195" t="s">
        <v>242</v>
      </c>
      <c r="G1195" t="s">
        <v>1579</v>
      </c>
      <c r="H1195" t="s">
        <v>126</v>
      </c>
      <c r="I1195" t="s">
        <v>1100</v>
      </c>
      <c r="J1195" t="s">
        <v>40</v>
      </c>
      <c r="K1195" t="s">
        <v>804</v>
      </c>
      <c r="M1195" t="s">
        <v>1690</v>
      </c>
      <c r="N1195" t="s">
        <v>4511</v>
      </c>
      <c r="P1195" t="s">
        <v>19</v>
      </c>
      <c r="Q1195" t="s">
        <v>126</v>
      </c>
      <c r="R1195" t="s">
        <v>60</v>
      </c>
      <c r="S1195" t="s">
        <v>1695</v>
      </c>
      <c r="T1195" t="s">
        <v>1345</v>
      </c>
      <c r="U1195" t="s">
        <v>3631</v>
      </c>
    </row>
    <row r="1196" spans="1:21" x14ac:dyDescent="0.25">
      <c r="A1196" t="s">
        <v>4208</v>
      </c>
      <c r="B1196" t="s">
        <v>4209</v>
      </c>
      <c r="D1196" t="s">
        <v>76</v>
      </c>
      <c r="E1196" t="s">
        <v>125</v>
      </c>
      <c r="F1196" t="s">
        <v>242</v>
      </c>
      <c r="G1196" t="s">
        <v>1317</v>
      </c>
      <c r="H1196" t="s">
        <v>126</v>
      </c>
      <c r="I1196" t="s">
        <v>128</v>
      </c>
      <c r="J1196" t="s">
        <v>3813</v>
      </c>
      <c r="K1196" t="s">
        <v>808</v>
      </c>
      <c r="M1196" t="s">
        <v>1692</v>
      </c>
      <c r="N1196" t="s">
        <v>4869</v>
      </c>
      <c r="P1196" t="s">
        <v>19</v>
      </c>
      <c r="Q1196" t="s">
        <v>126</v>
      </c>
      <c r="R1196" t="s">
        <v>34</v>
      </c>
      <c r="S1196" t="s">
        <v>1693</v>
      </c>
      <c r="T1196" t="s">
        <v>1345</v>
      </c>
      <c r="U1196" t="s">
        <v>4210</v>
      </c>
    </row>
    <row r="1197" spans="1:21" x14ac:dyDescent="0.25">
      <c r="A1197" t="s">
        <v>4797</v>
      </c>
      <c r="B1197" t="s">
        <v>4798</v>
      </c>
      <c r="D1197" t="s">
        <v>76</v>
      </c>
      <c r="E1197" t="s">
        <v>125</v>
      </c>
      <c r="F1197" t="s">
        <v>242</v>
      </c>
      <c r="G1197" t="s">
        <v>1368</v>
      </c>
      <c r="H1197" t="s">
        <v>126</v>
      </c>
      <c r="I1197" t="s">
        <v>20</v>
      </c>
      <c r="J1197" t="s">
        <v>3910</v>
      </c>
      <c r="K1197" t="s">
        <v>808</v>
      </c>
      <c r="M1197" t="s">
        <v>1692</v>
      </c>
      <c r="N1197" t="s">
        <v>4870</v>
      </c>
      <c r="P1197" t="s">
        <v>19</v>
      </c>
      <c r="Q1197" t="s">
        <v>126</v>
      </c>
      <c r="R1197" t="s">
        <v>37</v>
      </c>
      <c r="S1197" t="s">
        <v>1693</v>
      </c>
      <c r="T1197" t="s">
        <v>1345</v>
      </c>
      <c r="U1197" t="s">
        <v>4799</v>
      </c>
    </row>
    <row r="1198" spans="1:21" x14ac:dyDescent="0.25">
      <c r="A1198" t="s">
        <v>2717</v>
      </c>
      <c r="B1198" t="s">
        <v>2718</v>
      </c>
      <c r="D1198" t="s">
        <v>1117</v>
      </c>
      <c r="E1198" t="s">
        <v>125</v>
      </c>
      <c r="F1198" t="s">
        <v>200</v>
      </c>
      <c r="G1198" t="s">
        <v>1579</v>
      </c>
      <c r="H1198" t="s">
        <v>126</v>
      </c>
      <c r="I1198" t="s">
        <v>28</v>
      </c>
      <c r="J1198" t="s">
        <v>751</v>
      </c>
      <c r="K1198" t="s">
        <v>804</v>
      </c>
      <c r="M1198" t="s">
        <v>1694</v>
      </c>
      <c r="N1198" t="s">
        <v>5472</v>
      </c>
      <c r="O1198" t="s">
        <v>2655</v>
      </c>
      <c r="P1198" t="s">
        <v>19</v>
      </c>
      <c r="Q1198" t="s">
        <v>1061</v>
      </c>
      <c r="R1198" t="s">
        <v>120</v>
      </c>
      <c r="S1198" t="s">
        <v>1693</v>
      </c>
      <c r="T1198" t="s">
        <v>3105</v>
      </c>
      <c r="U1198" t="s">
        <v>2719</v>
      </c>
    </row>
    <row r="1199" spans="1:21" x14ac:dyDescent="0.25">
      <c r="A1199" t="s">
        <v>3021</v>
      </c>
      <c r="B1199" t="s">
        <v>3022</v>
      </c>
      <c r="D1199" t="s">
        <v>1097</v>
      </c>
      <c r="E1199" t="s">
        <v>125</v>
      </c>
      <c r="F1199" t="s">
        <v>243</v>
      </c>
      <c r="G1199" t="s">
        <v>577</v>
      </c>
      <c r="H1199" t="s">
        <v>126</v>
      </c>
      <c r="I1199" t="s">
        <v>1100</v>
      </c>
      <c r="J1199" t="s">
        <v>3120</v>
      </c>
      <c r="K1199" t="s">
        <v>806</v>
      </c>
      <c r="L1199" t="s">
        <v>803</v>
      </c>
      <c r="M1199" t="s">
        <v>1692</v>
      </c>
      <c r="N1199" t="s">
        <v>5472</v>
      </c>
      <c r="O1199" t="s">
        <v>7083</v>
      </c>
      <c r="P1199" t="s">
        <v>19</v>
      </c>
      <c r="Q1199" t="s">
        <v>126</v>
      </c>
      <c r="R1199" t="s">
        <v>18</v>
      </c>
      <c r="S1199" t="s">
        <v>1695</v>
      </c>
      <c r="T1199" t="s">
        <v>5473</v>
      </c>
      <c r="U1199" t="s">
        <v>3023</v>
      </c>
    </row>
    <row r="1200" spans="1:21" x14ac:dyDescent="0.25">
      <c r="A1200" t="s">
        <v>3709</v>
      </c>
      <c r="B1200" t="s">
        <v>3710</v>
      </c>
      <c r="D1200" t="s">
        <v>76</v>
      </c>
      <c r="E1200" t="s">
        <v>125</v>
      </c>
      <c r="F1200" t="s">
        <v>243</v>
      </c>
      <c r="G1200" t="s">
        <v>1579</v>
      </c>
      <c r="H1200" t="s">
        <v>126</v>
      </c>
      <c r="I1200" t="s">
        <v>128</v>
      </c>
      <c r="J1200" t="s">
        <v>3342</v>
      </c>
      <c r="K1200" t="s">
        <v>808</v>
      </c>
      <c r="M1200" t="s">
        <v>1692</v>
      </c>
      <c r="N1200" t="s">
        <v>5472</v>
      </c>
      <c r="P1200" t="s">
        <v>19</v>
      </c>
      <c r="Q1200" t="s">
        <v>126</v>
      </c>
      <c r="R1200" t="s">
        <v>51</v>
      </c>
      <c r="S1200" t="s">
        <v>1691</v>
      </c>
      <c r="T1200" t="s">
        <v>1345</v>
      </c>
      <c r="U1200" t="s">
        <v>3711</v>
      </c>
    </row>
    <row r="1201" spans="1:21" x14ac:dyDescent="0.25">
      <c r="A1201" t="s">
        <v>3773</v>
      </c>
      <c r="B1201" t="s">
        <v>3774</v>
      </c>
      <c r="D1201" t="s">
        <v>1119</v>
      </c>
      <c r="E1201" t="s">
        <v>125</v>
      </c>
      <c r="F1201" t="s">
        <v>242</v>
      </c>
      <c r="G1201" t="s">
        <v>28</v>
      </c>
      <c r="H1201" t="s">
        <v>126</v>
      </c>
      <c r="I1201" t="s">
        <v>128</v>
      </c>
      <c r="J1201" t="s">
        <v>127</v>
      </c>
      <c r="K1201" t="s">
        <v>808</v>
      </c>
      <c r="M1201" t="s">
        <v>1692</v>
      </c>
      <c r="N1201" t="s">
        <v>5472</v>
      </c>
      <c r="P1201" t="s">
        <v>19</v>
      </c>
      <c r="Q1201" t="s">
        <v>126</v>
      </c>
      <c r="R1201" t="s">
        <v>192</v>
      </c>
      <c r="S1201" t="s">
        <v>1695</v>
      </c>
      <c r="T1201" t="s">
        <v>7084</v>
      </c>
      <c r="U1201" t="s">
        <v>3775</v>
      </c>
    </row>
    <row r="1202" spans="1:21" x14ac:dyDescent="0.25">
      <c r="A1202" t="s">
        <v>4039</v>
      </c>
      <c r="B1202" t="s">
        <v>4040</v>
      </c>
      <c r="D1202" t="s">
        <v>1089</v>
      </c>
      <c r="E1202" t="s">
        <v>125</v>
      </c>
      <c r="F1202" t="s">
        <v>242</v>
      </c>
      <c r="G1202" t="s">
        <v>578</v>
      </c>
      <c r="H1202" t="s">
        <v>126</v>
      </c>
      <c r="I1202" t="s">
        <v>128</v>
      </c>
      <c r="J1202" t="s">
        <v>127</v>
      </c>
      <c r="K1202" t="s">
        <v>808</v>
      </c>
      <c r="M1202" t="s">
        <v>1692</v>
      </c>
      <c r="N1202" t="s">
        <v>7085</v>
      </c>
      <c r="P1202" t="s">
        <v>19</v>
      </c>
      <c r="Q1202" t="s">
        <v>126</v>
      </c>
      <c r="R1202" t="s">
        <v>46</v>
      </c>
      <c r="S1202" t="s">
        <v>1695</v>
      </c>
      <c r="T1202" t="s">
        <v>7086</v>
      </c>
      <c r="U1202" t="s">
        <v>4041</v>
      </c>
    </row>
    <row r="1203" spans="1:21" x14ac:dyDescent="0.25">
      <c r="A1203" t="s">
        <v>3378</v>
      </c>
      <c r="B1203" t="s">
        <v>3379</v>
      </c>
      <c r="D1203" t="s">
        <v>1187</v>
      </c>
      <c r="E1203" t="s">
        <v>125</v>
      </c>
      <c r="F1203" t="s">
        <v>243</v>
      </c>
      <c r="G1203" t="s">
        <v>1579</v>
      </c>
      <c r="H1203" t="s">
        <v>126</v>
      </c>
      <c r="I1203" t="s">
        <v>128</v>
      </c>
      <c r="J1203" t="s">
        <v>40</v>
      </c>
      <c r="K1203" t="s">
        <v>808</v>
      </c>
      <c r="L1203" t="s">
        <v>1610</v>
      </c>
      <c r="M1203" t="s">
        <v>1690</v>
      </c>
      <c r="N1203" t="s">
        <v>7087</v>
      </c>
      <c r="O1203" t="s">
        <v>7088</v>
      </c>
      <c r="P1203" t="s">
        <v>19</v>
      </c>
      <c r="Q1203" t="s">
        <v>126</v>
      </c>
      <c r="R1203" t="s">
        <v>30</v>
      </c>
      <c r="S1203" t="s">
        <v>1695</v>
      </c>
      <c r="T1203" t="s">
        <v>1345</v>
      </c>
      <c r="U1203" t="s">
        <v>3380</v>
      </c>
    </row>
    <row r="1204" spans="1:21" x14ac:dyDescent="0.25">
      <c r="A1204" t="s">
        <v>3872</v>
      </c>
      <c r="B1204" t="s">
        <v>3873</v>
      </c>
      <c r="D1204" t="s">
        <v>76</v>
      </c>
      <c r="E1204" t="s">
        <v>125</v>
      </c>
      <c r="F1204" t="s">
        <v>242</v>
      </c>
      <c r="G1204" t="s">
        <v>1579</v>
      </c>
      <c r="H1204" t="s">
        <v>126</v>
      </c>
      <c r="I1204" t="s">
        <v>128</v>
      </c>
      <c r="J1204" t="s">
        <v>6996</v>
      </c>
      <c r="K1204" t="s">
        <v>808</v>
      </c>
      <c r="M1204" t="s">
        <v>1692</v>
      </c>
      <c r="N1204" t="s">
        <v>4266</v>
      </c>
      <c r="P1204" t="s">
        <v>19</v>
      </c>
      <c r="Q1204" t="s">
        <v>126</v>
      </c>
      <c r="R1204" t="s">
        <v>51</v>
      </c>
      <c r="S1204" t="s">
        <v>1695</v>
      </c>
      <c r="T1204" t="s">
        <v>1345</v>
      </c>
      <c r="U1204" t="s">
        <v>3874</v>
      </c>
    </row>
    <row r="1205" spans="1:21" x14ac:dyDescent="0.25">
      <c r="A1205" t="s">
        <v>3881</v>
      </c>
      <c r="B1205" t="s">
        <v>3882</v>
      </c>
      <c r="D1205" t="s">
        <v>257</v>
      </c>
      <c r="E1205" t="s">
        <v>125</v>
      </c>
      <c r="F1205" t="s">
        <v>243</v>
      </c>
      <c r="G1205" t="s">
        <v>1579</v>
      </c>
      <c r="H1205" t="s">
        <v>126</v>
      </c>
      <c r="I1205" t="s">
        <v>17</v>
      </c>
      <c r="J1205" t="s">
        <v>3479</v>
      </c>
      <c r="K1205" t="s">
        <v>808</v>
      </c>
      <c r="L1205" t="s">
        <v>803</v>
      </c>
      <c r="M1205" t="s">
        <v>1694</v>
      </c>
      <c r="N1205" t="s">
        <v>4266</v>
      </c>
      <c r="O1205" t="s">
        <v>7089</v>
      </c>
      <c r="P1205" t="s">
        <v>19</v>
      </c>
      <c r="Q1205" t="s">
        <v>126</v>
      </c>
      <c r="R1205" t="s">
        <v>68</v>
      </c>
      <c r="S1205" t="s">
        <v>1695</v>
      </c>
      <c r="T1205" t="s">
        <v>1345</v>
      </c>
      <c r="U1205" t="s">
        <v>3883</v>
      </c>
    </row>
    <row r="1206" spans="1:21" x14ac:dyDescent="0.25">
      <c r="A1206" t="s">
        <v>4873</v>
      </c>
      <c r="B1206" t="s">
        <v>4873</v>
      </c>
      <c r="D1206" t="s">
        <v>1097</v>
      </c>
      <c r="E1206" t="s">
        <v>125</v>
      </c>
      <c r="F1206" t="s">
        <v>242</v>
      </c>
      <c r="G1206" t="s">
        <v>578</v>
      </c>
      <c r="H1206" t="s">
        <v>126</v>
      </c>
      <c r="I1206" t="s">
        <v>17</v>
      </c>
      <c r="J1206" t="s">
        <v>127</v>
      </c>
      <c r="K1206" t="s">
        <v>808</v>
      </c>
      <c r="M1206" t="s">
        <v>1692</v>
      </c>
      <c r="N1206" t="s">
        <v>4266</v>
      </c>
      <c r="P1206" t="s">
        <v>19</v>
      </c>
      <c r="Q1206" t="s">
        <v>126</v>
      </c>
      <c r="R1206" t="s">
        <v>37</v>
      </c>
      <c r="S1206" t="s">
        <v>1695</v>
      </c>
      <c r="T1206" t="s">
        <v>7090</v>
      </c>
      <c r="U1206" t="s">
        <v>4874</v>
      </c>
    </row>
    <row r="1207" spans="1:21" x14ac:dyDescent="0.25">
      <c r="A1207" t="s">
        <v>3693</v>
      </c>
      <c r="B1207" t="s">
        <v>3694</v>
      </c>
      <c r="D1207" t="s">
        <v>257</v>
      </c>
      <c r="E1207" t="s">
        <v>125</v>
      </c>
      <c r="F1207" t="s">
        <v>243</v>
      </c>
      <c r="G1207" t="s">
        <v>1579</v>
      </c>
      <c r="H1207" t="s">
        <v>126</v>
      </c>
      <c r="I1207" t="s">
        <v>17</v>
      </c>
      <c r="J1207" t="s">
        <v>7091</v>
      </c>
      <c r="K1207" t="s">
        <v>806</v>
      </c>
      <c r="M1207" t="s">
        <v>1694</v>
      </c>
      <c r="N1207" t="s">
        <v>7092</v>
      </c>
      <c r="P1207" t="s">
        <v>19</v>
      </c>
      <c r="Q1207" t="s">
        <v>126</v>
      </c>
      <c r="R1207" t="s">
        <v>29</v>
      </c>
      <c r="S1207" t="s">
        <v>1693</v>
      </c>
      <c r="T1207" t="s">
        <v>1345</v>
      </c>
      <c r="U1207" t="s">
        <v>3695</v>
      </c>
    </row>
    <row r="1208" spans="1:21" x14ac:dyDescent="0.25">
      <c r="A1208" t="s">
        <v>4033</v>
      </c>
      <c r="B1208" t="s">
        <v>4034</v>
      </c>
      <c r="D1208" t="s">
        <v>1110</v>
      </c>
      <c r="E1208" t="s">
        <v>125</v>
      </c>
      <c r="F1208" t="s">
        <v>242</v>
      </c>
      <c r="G1208" t="s">
        <v>578</v>
      </c>
      <c r="H1208" t="s">
        <v>126</v>
      </c>
      <c r="I1208" t="s">
        <v>1100</v>
      </c>
      <c r="J1208" t="s">
        <v>127</v>
      </c>
      <c r="K1208" t="s">
        <v>806</v>
      </c>
      <c r="M1208" t="s">
        <v>1692</v>
      </c>
      <c r="N1208" t="s">
        <v>7092</v>
      </c>
      <c r="P1208" t="s">
        <v>19</v>
      </c>
      <c r="Q1208" t="s">
        <v>126</v>
      </c>
      <c r="R1208" t="s">
        <v>37</v>
      </c>
      <c r="S1208" t="s">
        <v>1695</v>
      </c>
      <c r="T1208" t="s">
        <v>7093</v>
      </c>
      <c r="U1208" t="s">
        <v>4035</v>
      </c>
    </row>
    <row r="1209" spans="1:21" x14ac:dyDescent="0.25">
      <c r="A1209" t="s">
        <v>4241</v>
      </c>
      <c r="B1209" t="s">
        <v>4242</v>
      </c>
      <c r="D1209" t="s">
        <v>3132</v>
      </c>
      <c r="E1209" t="s">
        <v>125</v>
      </c>
      <c r="F1209" t="s">
        <v>243</v>
      </c>
      <c r="G1209" t="s">
        <v>1579</v>
      </c>
      <c r="H1209" t="s">
        <v>126</v>
      </c>
      <c r="I1209" t="s">
        <v>28</v>
      </c>
      <c r="J1209" t="s">
        <v>3855</v>
      </c>
      <c r="K1209" t="s">
        <v>808</v>
      </c>
      <c r="M1209" t="s">
        <v>1690</v>
      </c>
      <c r="N1209" t="s">
        <v>7094</v>
      </c>
      <c r="P1209" t="s">
        <v>19</v>
      </c>
      <c r="Q1209" t="s">
        <v>126</v>
      </c>
      <c r="R1209" t="s">
        <v>24</v>
      </c>
      <c r="S1209" t="s">
        <v>1695</v>
      </c>
      <c r="T1209" t="s">
        <v>1345</v>
      </c>
      <c r="U1209" t="s">
        <v>4243</v>
      </c>
    </row>
    <row r="1210" spans="1:21" x14ac:dyDescent="0.25">
      <c r="A1210" t="s">
        <v>3632</v>
      </c>
      <c r="B1210" t="s">
        <v>3633</v>
      </c>
      <c r="D1210" t="s">
        <v>76</v>
      </c>
      <c r="E1210" t="s">
        <v>125</v>
      </c>
      <c r="F1210" t="s">
        <v>242</v>
      </c>
      <c r="G1210" t="s">
        <v>1579</v>
      </c>
      <c r="H1210" t="s">
        <v>126</v>
      </c>
      <c r="I1210" t="s">
        <v>128</v>
      </c>
      <c r="J1210" t="s">
        <v>7076</v>
      </c>
      <c r="K1210" t="s">
        <v>808</v>
      </c>
      <c r="L1210" t="s">
        <v>803</v>
      </c>
      <c r="M1210" t="s">
        <v>1692</v>
      </c>
      <c r="N1210" t="s">
        <v>5476</v>
      </c>
      <c r="O1210" t="s">
        <v>1008</v>
      </c>
      <c r="P1210" t="s">
        <v>19</v>
      </c>
      <c r="Q1210" t="s">
        <v>126</v>
      </c>
      <c r="R1210" t="s">
        <v>71</v>
      </c>
      <c r="S1210" t="s">
        <v>1691</v>
      </c>
      <c r="T1210" t="s">
        <v>1345</v>
      </c>
      <c r="U1210" t="s">
        <v>3634</v>
      </c>
    </row>
    <row r="1211" spans="1:21" x14ac:dyDescent="0.25">
      <c r="A1211" t="s">
        <v>4256</v>
      </c>
      <c r="B1211" t="s">
        <v>4257</v>
      </c>
      <c r="D1211" t="s">
        <v>1212</v>
      </c>
      <c r="E1211" t="s">
        <v>125</v>
      </c>
      <c r="F1211" t="s">
        <v>243</v>
      </c>
      <c r="G1211" t="s">
        <v>1368</v>
      </c>
      <c r="H1211" t="s">
        <v>126</v>
      </c>
      <c r="I1211" t="s">
        <v>17</v>
      </c>
      <c r="J1211" t="s">
        <v>6967</v>
      </c>
      <c r="K1211" t="s">
        <v>808</v>
      </c>
      <c r="L1211" t="s">
        <v>803</v>
      </c>
      <c r="M1211" t="s">
        <v>1690</v>
      </c>
      <c r="N1211" t="s">
        <v>5476</v>
      </c>
      <c r="O1211" t="s">
        <v>1008</v>
      </c>
      <c r="P1211" t="s">
        <v>19</v>
      </c>
      <c r="Q1211" t="s">
        <v>126</v>
      </c>
      <c r="R1211" t="s">
        <v>34</v>
      </c>
      <c r="S1211" t="s">
        <v>1691</v>
      </c>
      <c r="T1211" t="s">
        <v>1345</v>
      </c>
      <c r="U1211" t="s">
        <v>4258</v>
      </c>
    </row>
    <row r="1212" spans="1:21" x14ac:dyDescent="0.25">
      <c r="A1212" t="s">
        <v>3462</v>
      </c>
      <c r="B1212" t="s">
        <v>3463</v>
      </c>
      <c r="D1212" t="s">
        <v>1118</v>
      </c>
      <c r="E1212" t="s">
        <v>125</v>
      </c>
      <c r="F1212" t="s">
        <v>242</v>
      </c>
      <c r="G1212" t="s">
        <v>577</v>
      </c>
      <c r="H1212" t="s">
        <v>126</v>
      </c>
      <c r="I1212" t="s">
        <v>128</v>
      </c>
      <c r="J1212" t="s">
        <v>2473</v>
      </c>
      <c r="K1212" t="s">
        <v>806</v>
      </c>
      <c r="L1212" t="s">
        <v>803</v>
      </c>
      <c r="M1212" t="s">
        <v>1692</v>
      </c>
      <c r="N1212" t="s">
        <v>4875</v>
      </c>
      <c r="O1212" t="s">
        <v>7095</v>
      </c>
      <c r="P1212" t="s">
        <v>19</v>
      </c>
      <c r="Q1212" t="s">
        <v>1061</v>
      </c>
      <c r="R1212" t="s">
        <v>18</v>
      </c>
      <c r="S1212" t="s">
        <v>1695</v>
      </c>
      <c r="T1212" t="s">
        <v>4883</v>
      </c>
      <c r="U1212" t="s">
        <v>3464</v>
      </c>
    </row>
    <row r="1213" spans="1:21" x14ac:dyDescent="0.25">
      <c r="A1213" t="s">
        <v>3626</v>
      </c>
      <c r="B1213" t="s">
        <v>3627</v>
      </c>
      <c r="D1213" t="s">
        <v>1089</v>
      </c>
      <c r="E1213" t="s">
        <v>125</v>
      </c>
      <c r="F1213" t="s">
        <v>242</v>
      </c>
      <c r="G1213" t="s">
        <v>578</v>
      </c>
      <c r="H1213" t="s">
        <v>126</v>
      </c>
      <c r="I1213" t="s">
        <v>1100</v>
      </c>
      <c r="J1213" t="s">
        <v>127</v>
      </c>
      <c r="K1213" t="s">
        <v>808</v>
      </c>
      <c r="M1213" t="s">
        <v>1694</v>
      </c>
      <c r="N1213" t="s">
        <v>4875</v>
      </c>
      <c r="P1213" t="s">
        <v>19</v>
      </c>
      <c r="Q1213" t="s">
        <v>126</v>
      </c>
      <c r="R1213" t="s">
        <v>63</v>
      </c>
      <c r="S1213" t="s">
        <v>1695</v>
      </c>
      <c r="T1213" t="s">
        <v>7096</v>
      </c>
      <c r="U1213" t="s">
        <v>3628</v>
      </c>
    </row>
    <row r="1214" spans="1:21" x14ac:dyDescent="0.25">
      <c r="A1214" t="s">
        <v>4866</v>
      </c>
      <c r="B1214" t="s">
        <v>4867</v>
      </c>
      <c r="D1214" t="s">
        <v>257</v>
      </c>
      <c r="E1214" t="s">
        <v>125</v>
      </c>
      <c r="F1214" t="s">
        <v>243</v>
      </c>
      <c r="G1214" t="s">
        <v>1317</v>
      </c>
      <c r="H1214" t="s">
        <v>126</v>
      </c>
      <c r="I1214" t="s">
        <v>17</v>
      </c>
      <c r="J1214" t="s">
        <v>3510</v>
      </c>
      <c r="K1214" t="s">
        <v>808</v>
      </c>
      <c r="M1214" t="s">
        <v>1692</v>
      </c>
      <c r="N1214" t="s">
        <v>7097</v>
      </c>
      <c r="P1214" t="s">
        <v>19</v>
      </c>
      <c r="Q1214" t="s">
        <v>126</v>
      </c>
      <c r="R1214" t="s">
        <v>46</v>
      </c>
      <c r="S1214" t="s">
        <v>1695</v>
      </c>
      <c r="T1214" t="s">
        <v>1345</v>
      </c>
      <c r="U1214" t="s">
        <v>4868</v>
      </c>
    </row>
    <row r="1215" spans="1:21" x14ac:dyDescent="0.25">
      <c r="A1215" t="s">
        <v>3865</v>
      </c>
      <c r="B1215" t="s">
        <v>3866</v>
      </c>
      <c r="D1215" t="s">
        <v>257</v>
      </c>
      <c r="E1215" t="s">
        <v>125</v>
      </c>
      <c r="F1215" t="s">
        <v>243</v>
      </c>
      <c r="G1215" t="s">
        <v>1579</v>
      </c>
      <c r="H1215" t="s">
        <v>126</v>
      </c>
      <c r="I1215" t="s">
        <v>17</v>
      </c>
      <c r="J1215" t="s">
        <v>6428</v>
      </c>
      <c r="K1215" t="s">
        <v>808</v>
      </c>
      <c r="M1215" t="s">
        <v>1692</v>
      </c>
      <c r="N1215" t="s">
        <v>7098</v>
      </c>
      <c r="P1215" t="s">
        <v>19</v>
      </c>
      <c r="Q1215" t="s">
        <v>126</v>
      </c>
      <c r="R1215" t="s">
        <v>60</v>
      </c>
      <c r="S1215" t="s">
        <v>1695</v>
      </c>
      <c r="T1215" t="s">
        <v>1345</v>
      </c>
      <c r="U1215" t="s">
        <v>3867</v>
      </c>
    </row>
    <row r="1216" spans="1:21" x14ac:dyDescent="0.25">
      <c r="A1216" t="s">
        <v>5478</v>
      </c>
      <c r="B1216" t="s">
        <v>5479</v>
      </c>
      <c r="D1216" t="s">
        <v>1116</v>
      </c>
      <c r="E1216" t="s">
        <v>125</v>
      </c>
      <c r="F1216" t="s">
        <v>242</v>
      </c>
      <c r="G1216" t="s">
        <v>577</v>
      </c>
      <c r="H1216" t="s">
        <v>126</v>
      </c>
      <c r="I1216" t="s">
        <v>20</v>
      </c>
      <c r="J1216" t="s">
        <v>409</v>
      </c>
      <c r="K1216" t="s">
        <v>808</v>
      </c>
      <c r="M1216" t="s">
        <v>1690</v>
      </c>
      <c r="N1216" t="s">
        <v>7099</v>
      </c>
      <c r="P1216" t="s">
        <v>19</v>
      </c>
      <c r="Q1216" t="s">
        <v>126</v>
      </c>
      <c r="R1216" t="s">
        <v>36</v>
      </c>
      <c r="S1216" t="s">
        <v>1695</v>
      </c>
      <c r="T1216" t="s">
        <v>5481</v>
      </c>
      <c r="U1216" t="s">
        <v>5482</v>
      </c>
    </row>
    <row r="1217" spans="1:21" x14ac:dyDescent="0.25">
      <c r="A1217" t="s">
        <v>4848</v>
      </c>
      <c r="B1217" t="s">
        <v>4849</v>
      </c>
      <c r="D1217" t="s">
        <v>1119</v>
      </c>
      <c r="E1217" t="s">
        <v>125</v>
      </c>
      <c r="F1217" t="s">
        <v>243</v>
      </c>
      <c r="G1217" t="s">
        <v>578</v>
      </c>
      <c r="H1217" t="s">
        <v>126</v>
      </c>
      <c r="I1217" t="s">
        <v>17</v>
      </c>
      <c r="J1217" t="s">
        <v>3783</v>
      </c>
      <c r="K1217" t="s">
        <v>808</v>
      </c>
      <c r="M1217" t="s">
        <v>1690</v>
      </c>
      <c r="N1217" t="s">
        <v>7100</v>
      </c>
      <c r="P1217" t="s">
        <v>19</v>
      </c>
      <c r="Q1217" t="s">
        <v>126</v>
      </c>
      <c r="R1217" t="s">
        <v>34</v>
      </c>
      <c r="S1217" t="s">
        <v>1691</v>
      </c>
      <c r="T1217" t="s">
        <v>1376</v>
      </c>
      <c r="U1217" t="s">
        <v>4850</v>
      </c>
    </row>
    <row r="1218" spans="1:21" x14ac:dyDescent="0.25">
      <c r="A1218" t="s">
        <v>3748</v>
      </c>
      <c r="B1218" t="s">
        <v>3749</v>
      </c>
      <c r="D1218" t="s">
        <v>1097</v>
      </c>
      <c r="E1218" t="s">
        <v>125</v>
      </c>
      <c r="F1218" t="s">
        <v>242</v>
      </c>
      <c r="G1218" t="s">
        <v>578</v>
      </c>
      <c r="H1218" t="s">
        <v>126</v>
      </c>
      <c r="I1218" t="s">
        <v>1100</v>
      </c>
      <c r="J1218" t="s">
        <v>127</v>
      </c>
      <c r="K1218" t="s">
        <v>808</v>
      </c>
      <c r="M1218" t="s">
        <v>1692</v>
      </c>
      <c r="N1218" t="s">
        <v>7101</v>
      </c>
      <c r="P1218" t="s">
        <v>19</v>
      </c>
      <c r="Q1218" t="s">
        <v>126</v>
      </c>
      <c r="R1218" t="s">
        <v>24</v>
      </c>
      <c r="S1218" t="s">
        <v>1695</v>
      </c>
      <c r="T1218" t="s">
        <v>7102</v>
      </c>
      <c r="U1218" t="s">
        <v>3750</v>
      </c>
    </row>
    <row r="1219" spans="1:21" x14ac:dyDescent="0.25">
      <c r="A1219" t="s">
        <v>4030</v>
      </c>
      <c r="B1219" t="s">
        <v>4031</v>
      </c>
      <c r="D1219" t="s">
        <v>1089</v>
      </c>
      <c r="E1219" t="s">
        <v>125</v>
      </c>
      <c r="F1219" t="s">
        <v>242</v>
      </c>
      <c r="G1219" t="s">
        <v>578</v>
      </c>
      <c r="H1219" t="s">
        <v>126</v>
      </c>
      <c r="I1219" t="s">
        <v>128</v>
      </c>
      <c r="J1219" t="s">
        <v>127</v>
      </c>
      <c r="K1219" t="s">
        <v>808</v>
      </c>
      <c r="M1219" t="s">
        <v>1692</v>
      </c>
      <c r="N1219" t="s">
        <v>4270</v>
      </c>
      <c r="P1219" t="s">
        <v>19</v>
      </c>
      <c r="Q1219" t="s">
        <v>126</v>
      </c>
      <c r="R1219" t="s">
        <v>21</v>
      </c>
      <c r="S1219" t="s">
        <v>1695</v>
      </c>
      <c r="T1219" t="s">
        <v>7086</v>
      </c>
      <c r="U1219" t="s">
        <v>4032</v>
      </c>
    </row>
    <row r="1220" spans="1:21" x14ac:dyDescent="0.25">
      <c r="A1220" t="s">
        <v>3451</v>
      </c>
      <c r="B1220" t="s">
        <v>3451</v>
      </c>
      <c r="D1220" t="s">
        <v>1098</v>
      </c>
      <c r="E1220" t="s">
        <v>125</v>
      </c>
      <c r="F1220" t="s">
        <v>243</v>
      </c>
      <c r="G1220" t="s">
        <v>1579</v>
      </c>
      <c r="H1220" t="s">
        <v>126</v>
      </c>
      <c r="I1220" t="s">
        <v>17</v>
      </c>
      <c r="J1220" t="s">
        <v>3489</v>
      </c>
      <c r="K1220" t="s">
        <v>808</v>
      </c>
      <c r="L1220" t="s">
        <v>1072</v>
      </c>
      <c r="M1220" t="s">
        <v>1692</v>
      </c>
      <c r="N1220" t="s">
        <v>7103</v>
      </c>
      <c r="O1220" t="s">
        <v>7104</v>
      </c>
      <c r="P1220" t="s">
        <v>19</v>
      </c>
      <c r="Q1220" t="s">
        <v>126</v>
      </c>
      <c r="R1220" t="s">
        <v>46</v>
      </c>
      <c r="S1220" t="s">
        <v>1695</v>
      </c>
      <c r="T1220" t="s">
        <v>7105</v>
      </c>
      <c r="U1220" t="s">
        <v>3452</v>
      </c>
    </row>
    <row r="1221" spans="1:21" x14ac:dyDescent="0.25">
      <c r="A1221" t="s">
        <v>3751</v>
      </c>
      <c r="B1221" t="s">
        <v>3752</v>
      </c>
      <c r="D1221" t="s">
        <v>1097</v>
      </c>
      <c r="E1221" t="s">
        <v>125</v>
      </c>
      <c r="F1221" t="s">
        <v>242</v>
      </c>
      <c r="G1221" t="s">
        <v>1579</v>
      </c>
      <c r="H1221" t="s">
        <v>126</v>
      </c>
      <c r="I1221" t="s">
        <v>128</v>
      </c>
      <c r="J1221" t="s">
        <v>6126</v>
      </c>
      <c r="K1221" t="s">
        <v>808</v>
      </c>
      <c r="M1221" t="s">
        <v>1692</v>
      </c>
      <c r="N1221" t="s">
        <v>4884</v>
      </c>
      <c r="P1221" t="s">
        <v>19</v>
      </c>
      <c r="Q1221" t="s">
        <v>126</v>
      </c>
      <c r="R1221" t="s">
        <v>24</v>
      </c>
      <c r="S1221" t="s">
        <v>1695</v>
      </c>
      <c r="T1221" t="s">
        <v>3868</v>
      </c>
      <c r="U1221" t="s">
        <v>3753</v>
      </c>
    </row>
    <row r="1222" spans="1:21" x14ac:dyDescent="0.25">
      <c r="A1222" t="s">
        <v>3759</v>
      </c>
      <c r="B1222" t="s">
        <v>3760</v>
      </c>
      <c r="D1222" t="s">
        <v>188</v>
      </c>
      <c r="E1222" t="s">
        <v>125</v>
      </c>
      <c r="F1222" t="s">
        <v>242</v>
      </c>
      <c r="G1222" t="s">
        <v>578</v>
      </c>
      <c r="H1222" t="s">
        <v>126</v>
      </c>
      <c r="I1222" t="s">
        <v>128</v>
      </c>
      <c r="J1222" t="s">
        <v>752</v>
      </c>
      <c r="K1222" t="s">
        <v>1064</v>
      </c>
      <c r="L1222" t="s">
        <v>803</v>
      </c>
      <c r="M1222" t="s">
        <v>1692</v>
      </c>
      <c r="N1222" t="s">
        <v>4510</v>
      </c>
      <c r="O1222" t="s">
        <v>7106</v>
      </c>
      <c r="P1222" t="s">
        <v>1104</v>
      </c>
      <c r="Q1222" t="s">
        <v>126</v>
      </c>
      <c r="R1222" t="s">
        <v>62</v>
      </c>
      <c r="S1222" t="s">
        <v>1695</v>
      </c>
      <c r="T1222" t="s">
        <v>3868</v>
      </c>
      <c r="U1222" t="s">
        <v>3761</v>
      </c>
    </row>
    <row r="1223" spans="1:21" x14ac:dyDescent="0.25">
      <c r="A1223" t="s">
        <v>4137</v>
      </c>
      <c r="B1223" t="s">
        <v>4138</v>
      </c>
      <c r="D1223" t="s">
        <v>76</v>
      </c>
      <c r="E1223" t="s">
        <v>125</v>
      </c>
      <c r="F1223" t="s">
        <v>242</v>
      </c>
      <c r="G1223" t="s">
        <v>1579</v>
      </c>
      <c r="H1223" t="s">
        <v>126</v>
      </c>
      <c r="I1223" t="s">
        <v>128</v>
      </c>
      <c r="J1223" t="s">
        <v>7107</v>
      </c>
      <c r="K1223" t="s">
        <v>808</v>
      </c>
      <c r="M1223" t="s">
        <v>1692</v>
      </c>
      <c r="N1223" t="s">
        <v>5480</v>
      </c>
      <c r="P1223" t="s">
        <v>19</v>
      </c>
      <c r="Q1223" t="s">
        <v>126</v>
      </c>
      <c r="R1223" t="s">
        <v>21</v>
      </c>
      <c r="S1223" t="s">
        <v>1695</v>
      </c>
      <c r="T1223" t="s">
        <v>1345</v>
      </c>
      <c r="U1223" t="s">
        <v>4139</v>
      </c>
    </row>
    <row r="1224" spans="1:21" x14ac:dyDescent="0.25">
      <c r="A1224" t="s">
        <v>4404</v>
      </c>
      <c r="B1224" t="s">
        <v>4405</v>
      </c>
      <c r="D1224" t="s">
        <v>257</v>
      </c>
      <c r="E1224" t="s">
        <v>125</v>
      </c>
      <c r="F1224" t="s">
        <v>243</v>
      </c>
      <c r="G1224" t="s">
        <v>1579</v>
      </c>
      <c r="H1224" t="s">
        <v>126</v>
      </c>
      <c r="I1224" t="s">
        <v>17</v>
      </c>
      <c r="J1224" t="s">
        <v>3030</v>
      </c>
      <c r="K1224" t="s">
        <v>1064</v>
      </c>
      <c r="M1224" t="s">
        <v>1692</v>
      </c>
      <c r="N1224" t="s">
        <v>5480</v>
      </c>
      <c r="P1224" t="s">
        <v>19</v>
      </c>
      <c r="Q1224" t="s">
        <v>126</v>
      </c>
      <c r="R1224" t="s">
        <v>51</v>
      </c>
      <c r="S1224" t="s">
        <v>1691</v>
      </c>
      <c r="T1224" t="s">
        <v>1345</v>
      </c>
      <c r="U1224" t="s">
        <v>4406</v>
      </c>
    </row>
    <row r="1225" spans="1:21" x14ac:dyDescent="0.25">
      <c r="A1225" t="s">
        <v>4232</v>
      </c>
      <c r="B1225" t="s">
        <v>4233</v>
      </c>
      <c r="D1225" t="s">
        <v>1105</v>
      </c>
      <c r="E1225" t="s">
        <v>125</v>
      </c>
      <c r="F1225" t="s">
        <v>242</v>
      </c>
      <c r="G1225" t="s">
        <v>28</v>
      </c>
      <c r="H1225" t="s">
        <v>126</v>
      </c>
      <c r="I1225" t="s">
        <v>128</v>
      </c>
      <c r="J1225" t="s">
        <v>3815</v>
      </c>
      <c r="K1225" t="s">
        <v>808</v>
      </c>
      <c r="M1225" t="s">
        <v>1692</v>
      </c>
      <c r="N1225" t="s">
        <v>7108</v>
      </c>
      <c r="P1225" t="s">
        <v>19</v>
      </c>
      <c r="Q1225" t="s">
        <v>126</v>
      </c>
      <c r="R1225" t="s">
        <v>71</v>
      </c>
      <c r="S1225" t="s">
        <v>1695</v>
      </c>
      <c r="T1225" t="s">
        <v>1345</v>
      </c>
      <c r="U1225" t="s">
        <v>4234</v>
      </c>
    </row>
    <row r="1226" spans="1:21" x14ac:dyDescent="0.25">
      <c r="A1226" t="s">
        <v>3672</v>
      </c>
      <c r="B1226" t="s">
        <v>3672</v>
      </c>
      <c r="D1226" t="s">
        <v>1097</v>
      </c>
      <c r="E1226" t="s">
        <v>125</v>
      </c>
      <c r="F1226" t="s">
        <v>242</v>
      </c>
      <c r="G1226" t="s">
        <v>578</v>
      </c>
      <c r="H1226" t="s">
        <v>126</v>
      </c>
      <c r="I1226" t="s">
        <v>1100</v>
      </c>
      <c r="J1226" t="s">
        <v>127</v>
      </c>
      <c r="K1226" t="s">
        <v>808</v>
      </c>
      <c r="M1226" t="s">
        <v>1692</v>
      </c>
      <c r="N1226" t="s">
        <v>7109</v>
      </c>
      <c r="P1226" t="s">
        <v>19</v>
      </c>
      <c r="Q1226" t="s">
        <v>126</v>
      </c>
      <c r="R1226" t="s">
        <v>36</v>
      </c>
      <c r="S1226" t="s">
        <v>1695</v>
      </c>
      <c r="T1226" t="s">
        <v>7110</v>
      </c>
      <c r="U1226" t="s">
        <v>3673</v>
      </c>
    </row>
    <row r="1227" spans="1:21" x14ac:dyDescent="0.25">
      <c r="A1227" t="s">
        <v>4877</v>
      </c>
      <c r="B1227" t="s">
        <v>4878</v>
      </c>
      <c r="D1227" t="s">
        <v>1110</v>
      </c>
      <c r="E1227" t="s">
        <v>125</v>
      </c>
      <c r="F1227" t="s">
        <v>242</v>
      </c>
      <c r="G1227" t="s">
        <v>1579</v>
      </c>
      <c r="H1227" t="s">
        <v>126</v>
      </c>
      <c r="I1227" t="s">
        <v>128</v>
      </c>
      <c r="J1227" t="s">
        <v>4429</v>
      </c>
      <c r="K1227" t="s">
        <v>808</v>
      </c>
      <c r="M1227" t="s">
        <v>1692</v>
      </c>
      <c r="N1227" t="s">
        <v>5483</v>
      </c>
      <c r="P1227" t="s">
        <v>19</v>
      </c>
      <c r="Q1227" t="s">
        <v>126</v>
      </c>
      <c r="R1227" t="s">
        <v>18</v>
      </c>
      <c r="S1227" t="s">
        <v>1695</v>
      </c>
      <c r="T1227" t="s">
        <v>1376</v>
      </c>
      <c r="U1227" t="s">
        <v>4879</v>
      </c>
    </row>
    <row r="1228" spans="1:21" x14ac:dyDescent="0.25">
      <c r="A1228" t="s">
        <v>3955</v>
      </c>
      <c r="B1228" t="s">
        <v>3955</v>
      </c>
      <c r="D1228" t="s">
        <v>76</v>
      </c>
      <c r="E1228" t="s">
        <v>125</v>
      </c>
      <c r="F1228" t="s">
        <v>242</v>
      </c>
      <c r="G1228" t="s">
        <v>1579</v>
      </c>
      <c r="H1228" t="s">
        <v>1315</v>
      </c>
      <c r="I1228" t="s">
        <v>128</v>
      </c>
      <c r="J1228" t="s">
        <v>712</v>
      </c>
      <c r="K1228" t="s">
        <v>808</v>
      </c>
      <c r="L1228" t="s">
        <v>803</v>
      </c>
      <c r="M1228" t="s">
        <v>1694</v>
      </c>
      <c r="N1228" t="s">
        <v>5483</v>
      </c>
      <c r="O1228" t="s">
        <v>7111</v>
      </c>
      <c r="P1228" t="s">
        <v>19</v>
      </c>
      <c r="Q1228" t="s">
        <v>126</v>
      </c>
      <c r="R1228" t="s">
        <v>120</v>
      </c>
      <c r="S1228" t="s">
        <v>1693</v>
      </c>
      <c r="T1228" t="s">
        <v>1345</v>
      </c>
      <c r="U1228" t="s">
        <v>3956</v>
      </c>
    </row>
    <row r="1229" spans="1:21" x14ac:dyDescent="0.25">
      <c r="A1229" t="s">
        <v>5413</v>
      </c>
      <c r="B1229" t="s">
        <v>5414</v>
      </c>
      <c r="C1229" t="s">
        <v>3698</v>
      </c>
      <c r="D1229" t="s">
        <v>210</v>
      </c>
      <c r="E1229" t="s">
        <v>125</v>
      </c>
      <c r="F1229" t="s">
        <v>242</v>
      </c>
      <c r="G1229" t="s">
        <v>577</v>
      </c>
      <c r="H1229" t="s">
        <v>126</v>
      </c>
      <c r="I1229" t="s">
        <v>20</v>
      </c>
      <c r="J1229" t="s">
        <v>40</v>
      </c>
      <c r="K1229" t="s">
        <v>808</v>
      </c>
      <c r="M1229" t="s">
        <v>1692</v>
      </c>
      <c r="N1229" t="s">
        <v>5483</v>
      </c>
      <c r="O1229" t="s">
        <v>7112</v>
      </c>
      <c r="P1229" t="s">
        <v>19</v>
      </c>
      <c r="Q1229" t="s">
        <v>126</v>
      </c>
      <c r="R1229" t="s">
        <v>36</v>
      </c>
      <c r="S1229" t="s">
        <v>1693</v>
      </c>
      <c r="T1229" t="s">
        <v>1381</v>
      </c>
      <c r="U1229" t="s">
        <v>5415</v>
      </c>
    </row>
    <row r="1230" spans="1:21" x14ac:dyDescent="0.25">
      <c r="A1230" t="s">
        <v>4885</v>
      </c>
      <c r="B1230" t="s">
        <v>4886</v>
      </c>
      <c r="D1230" t="s">
        <v>1097</v>
      </c>
      <c r="E1230" t="s">
        <v>125</v>
      </c>
      <c r="F1230" t="s">
        <v>242</v>
      </c>
      <c r="G1230" t="s">
        <v>578</v>
      </c>
      <c r="H1230" t="s">
        <v>126</v>
      </c>
      <c r="I1230" t="s">
        <v>20</v>
      </c>
      <c r="J1230" t="s">
        <v>127</v>
      </c>
      <c r="K1230" t="s">
        <v>808</v>
      </c>
      <c r="M1230" t="s">
        <v>1692</v>
      </c>
      <c r="N1230" t="s">
        <v>5484</v>
      </c>
      <c r="P1230" t="s">
        <v>19</v>
      </c>
      <c r="Q1230" t="s">
        <v>126</v>
      </c>
      <c r="R1230" t="s">
        <v>46</v>
      </c>
      <c r="S1230" t="s">
        <v>1695</v>
      </c>
      <c r="T1230" t="s">
        <v>3868</v>
      </c>
      <c r="U1230" t="s">
        <v>4887</v>
      </c>
    </row>
    <row r="1231" spans="1:21" x14ac:dyDescent="0.25">
      <c r="A1231" t="s">
        <v>4823</v>
      </c>
      <c r="B1231" t="s">
        <v>4824</v>
      </c>
      <c r="D1231" t="s">
        <v>210</v>
      </c>
      <c r="E1231" t="s">
        <v>125</v>
      </c>
      <c r="F1231" t="s">
        <v>242</v>
      </c>
      <c r="G1231" t="s">
        <v>1317</v>
      </c>
      <c r="H1231" t="s">
        <v>126</v>
      </c>
      <c r="I1231" t="s">
        <v>20</v>
      </c>
      <c r="J1231" t="s">
        <v>2950</v>
      </c>
      <c r="K1231" t="s">
        <v>806</v>
      </c>
      <c r="L1231" t="s">
        <v>803</v>
      </c>
      <c r="M1231" t="s">
        <v>1692</v>
      </c>
      <c r="N1231" t="s">
        <v>5484</v>
      </c>
      <c r="O1231" t="s">
        <v>1008</v>
      </c>
      <c r="P1231" t="s">
        <v>19</v>
      </c>
      <c r="Q1231" t="s">
        <v>126</v>
      </c>
      <c r="R1231" t="s">
        <v>62</v>
      </c>
      <c r="S1231" t="s">
        <v>1695</v>
      </c>
      <c r="T1231" t="s">
        <v>1376</v>
      </c>
      <c r="U1231" t="s">
        <v>4825</v>
      </c>
    </row>
    <row r="1232" spans="1:21" x14ac:dyDescent="0.25">
      <c r="A1232" t="s">
        <v>3741</v>
      </c>
      <c r="B1232" t="s">
        <v>3742</v>
      </c>
      <c r="D1232" t="s">
        <v>1098</v>
      </c>
      <c r="E1232" t="s">
        <v>125</v>
      </c>
      <c r="F1232" t="s">
        <v>242</v>
      </c>
      <c r="G1232" t="s">
        <v>578</v>
      </c>
      <c r="H1232" t="s">
        <v>126</v>
      </c>
      <c r="I1232" t="s">
        <v>1100</v>
      </c>
      <c r="J1232" t="s">
        <v>127</v>
      </c>
      <c r="K1232" t="s">
        <v>808</v>
      </c>
      <c r="M1232" t="s">
        <v>1692</v>
      </c>
      <c r="N1232" t="s">
        <v>7113</v>
      </c>
      <c r="P1232" t="s">
        <v>19</v>
      </c>
      <c r="Q1232" t="s">
        <v>126</v>
      </c>
      <c r="R1232" t="s">
        <v>29</v>
      </c>
      <c r="S1232" t="s">
        <v>1695</v>
      </c>
      <c r="T1232" t="s">
        <v>7114</v>
      </c>
      <c r="U1232" t="s">
        <v>3743</v>
      </c>
    </row>
    <row r="1233" spans="1:21" x14ac:dyDescent="0.25">
      <c r="A1233" t="s">
        <v>4229</v>
      </c>
      <c r="B1233" t="s">
        <v>4230</v>
      </c>
      <c r="D1233" t="s">
        <v>257</v>
      </c>
      <c r="E1233" t="s">
        <v>125</v>
      </c>
      <c r="F1233" t="s">
        <v>243</v>
      </c>
      <c r="G1233" t="s">
        <v>1579</v>
      </c>
      <c r="H1233" t="s">
        <v>126</v>
      </c>
      <c r="I1233" t="s">
        <v>17</v>
      </c>
      <c r="J1233" t="s">
        <v>3341</v>
      </c>
      <c r="K1233" t="s">
        <v>806</v>
      </c>
      <c r="L1233" t="s">
        <v>803</v>
      </c>
      <c r="M1233" t="s">
        <v>1694</v>
      </c>
      <c r="N1233" t="s">
        <v>7113</v>
      </c>
      <c r="O1233" t="s">
        <v>1008</v>
      </c>
      <c r="P1233" t="s">
        <v>19</v>
      </c>
      <c r="Q1233" t="s">
        <v>126</v>
      </c>
      <c r="R1233" t="s">
        <v>51</v>
      </c>
      <c r="S1233" t="s">
        <v>1693</v>
      </c>
      <c r="T1233" t="s">
        <v>1345</v>
      </c>
      <c r="U1233" t="s">
        <v>4231</v>
      </c>
    </row>
    <row r="1234" spans="1:21" x14ac:dyDescent="0.25">
      <c r="A1234" t="s">
        <v>3887</v>
      </c>
      <c r="B1234" t="s">
        <v>3888</v>
      </c>
      <c r="D1234" t="s">
        <v>257</v>
      </c>
      <c r="E1234" t="s">
        <v>125</v>
      </c>
      <c r="F1234" t="s">
        <v>243</v>
      </c>
      <c r="G1234" t="s">
        <v>1579</v>
      </c>
      <c r="H1234" t="s">
        <v>126</v>
      </c>
      <c r="I1234" t="s">
        <v>17</v>
      </c>
      <c r="J1234" t="s">
        <v>3479</v>
      </c>
      <c r="K1234" t="s">
        <v>806</v>
      </c>
      <c r="M1234" t="s">
        <v>1692</v>
      </c>
      <c r="N1234" t="s">
        <v>7115</v>
      </c>
      <c r="P1234" t="s">
        <v>19</v>
      </c>
      <c r="Q1234" t="s">
        <v>126</v>
      </c>
      <c r="R1234" t="s">
        <v>34</v>
      </c>
      <c r="S1234" t="s">
        <v>1691</v>
      </c>
      <c r="T1234" t="s">
        <v>1345</v>
      </c>
      <c r="U1234" t="s">
        <v>3889</v>
      </c>
    </row>
    <row r="1235" spans="1:21" x14ac:dyDescent="0.25">
      <c r="A1235" t="s">
        <v>4026</v>
      </c>
      <c r="B1235" t="s">
        <v>4027</v>
      </c>
      <c r="C1235" t="s">
        <v>4028</v>
      </c>
      <c r="D1235" t="s">
        <v>199</v>
      </c>
      <c r="E1235" t="s">
        <v>125</v>
      </c>
      <c r="F1235" t="s">
        <v>243</v>
      </c>
      <c r="G1235" t="s">
        <v>1579</v>
      </c>
      <c r="H1235" t="s">
        <v>126</v>
      </c>
      <c r="I1235" t="s">
        <v>17</v>
      </c>
      <c r="J1235" t="s">
        <v>3919</v>
      </c>
      <c r="K1235" t="s">
        <v>806</v>
      </c>
      <c r="M1235" t="s">
        <v>1690</v>
      </c>
      <c r="N1235" t="s">
        <v>7115</v>
      </c>
      <c r="P1235" t="s">
        <v>19</v>
      </c>
      <c r="Q1235" t="s">
        <v>126</v>
      </c>
      <c r="R1235" t="s">
        <v>34</v>
      </c>
      <c r="S1235" t="s">
        <v>1695</v>
      </c>
      <c r="T1235" t="s">
        <v>1345</v>
      </c>
      <c r="U1235" t="s">
        <v>4029</v>
      </c>
    </row>
    <row r="1236" spans="1:21" x14ac:dyDescent="0.25">
      <c r="A1236" t="s">
        <v>4223</v>
      </c>
      <c r="B1236" t="s">
        <v>4224</v>
      </c>
      <c r="C1236" t="s">
        <v>5158</v>
      </c>
      <c r="D1236" t="s">
        <v>1339</v>
      </c>
      <c r="E1236" t="s">
        <v>125</v>
      </c>
      <c r="F1236" t="s">
        <v>243</v>
      </c>
      <c r="G1236" t="s">
        <v>578</v>
      </c>
      <c r="H1236" t="s">
        <v>1315</v>
      </c>
      <c r="I1236" t="s">
        <v>20</v>
      </c>
      <c r="J1236" t="s">
        <v>713</v>
      </c>
      <c r="K1236" t="s">
        <v>804</v>
      </c>
      <c r="M1236" t="s">
        <v>1692</v>
      </c>
      <c r="N1236" t="s">
        <v>7115</v>
      </c>
      <c r="Q1236" t="s">
        <v>1061</v>
      </c>
      <c r="R1236" t="s">
        <v>60</v>
      </c>
      <c r="S1236" t="s">
        <v>1695</v>
      </c>
      <c r="T1236" t="s">
        <v>7116</v>
      </c>
      <c r="U1236" t="s">
        <v>4225</v>
      </c>
    </row>
    <row r="1237" spans="1:21" x14ac:dyDescent="0.25">
      <c r="A1237" t="s">
        <v>3884</v>
      </c>
      <c r="B1237" t="s">
        <v>3885</v>
      </c>
      <c r="D1237" t="s">
        <v>257</v>
      </c>
      <c r="E1237" t="s">
        <v>125</v>
      </c>
      <c r="F1237" t="s">
        <v>243</v>
      </c>
      <c r="G1237" t="s">
        <v>1579</v>
      </c>
      <c r="H1237" t="s">
        <v>126</v>
      </c>
      <c r="I1237" t="s">
        <v>17</v>
      </c>
      <c r="J1237" t="s">
        <v>3479</v>
      </c>
      <c r="K1237" t="s">
        <v>806</v>
      </c>
      <c r="M1237" t="s">
        <v>1690</v>
      </c>
      <c r="N1237" t="s">
        <v>7117</v>
      </c>
      <c r="P1237" t="s">
        <v>19</v>
      </c>
      <c r="Q1237" t="s">
        <v>126</v>
      </c>
      <c r="R1237" t="s">
        <v>49</v>
      </c>
      <c r="S1237" t="s">
        <v>1691</v>
      </c>
      <c r="T1237" t="s">
        <v>1345</v>
      </c>
      <c r="U1237" t="s">
        <v>3886</v>
      </c>
    </row>
    <row r="1238" spans="1:21" x14ac:dyDescent="0.25">
      <c r="A1238" t="s">
        <v>4421</v>
      </c>
      <c r="B1238" t="s">
        <v>4422</v>
      </c>
      <c r="D1238" t="s">
        <v>1119</v>
      </c>
      <c r="E1238" t="s">
        <v>125</v>
      </c>
      <c r="F1238" t="s">
        <v>242</v>
      </c>
      <c r="G1238" t="s">
        <v>578</v>
      </c>
      <c r="H1238" t="s">
        <v>126</v>
      </c>
      <c r="I1238" t="s">
        <v>128</v>
      </c>
      <c r="J1238" t="s">
        <v>127</v>
      </c>
      <c r="K1238" t="s">
        <v>808</v>
      </c>
      <c r="M1238" t="s">
        <v>1692</v>
      </c>
      <c r="N1238" t="s">
        <v>7117</v>
      </c>
      <c r="P1238" t="s">
        <v>19</v>
      </c>
      <c r="Q1238" t="s">
        <v>126</v>
      </c>
      <c r="R1238" t="s">
        <v>192</v>
      </c>
      <c r="S1238" t="s">
        <v>1695</v>
      </c>
      <c r="T1238" t="s">
        <v>7118</v>
      </c>
      <c r="U1238" t="s">
        <v>4423</v>
      </c>
    </row>
    <row r="1239" spans="1:21" x14ac:dyDescent="0.25">
      <c r="A1239" t="s">
        <v>4888</v>
      </c>
      <c r="B1239" t="s">
        <v>4888</v>
      </c>
      <c r="D1239" t="s">
        <v>1097</v>
      </c>
      <c r="E1239" t="s">
        <v>125</v>
      </c>
      <c r="F1239" t="s">
        <v>242</v>
      </c>
      <c r="G1239" t="s">
        <v>578</v>
      </c>
      <c r="H1239" t="s">
        <v>126</v>
      </c>
      <c r="I1239" t="s">
        <v>20</v>
      </c>
      <c r="J1239" t="s">
        <v>127</v>
      </c>
      <c r="K1239" t="s">
        <v>808</v>
      </c>
      <c r="M1239" t="s">
        <v>1692</v>
      </c>
      <c r="N1239" t="s">
        <v>7119</v>
      </c>
      <c r="P1239" t="s">
        <v>19</v>
      </c>
      <c r="Q1239" t="s">
        <v>126</v>
      </c>
      <c r="R1239" t="s">
        <v>37</v>
      </c>
      <c r="S1239" t="s">
        <v>1695</v>
      </c>
      <c r="T1239" t="s">
        <v>3868</v>
      </c>
      <c r="U1239" t="s">
        <v>4889</v>
      </c>
    </row>
    <row r="1240" spans="1:21" x14ac:dyDescent="0.25">
      <c r="A1240" t="s">
        <v>3768</v>
      </c>
      <c r="B1240" t="s">
        <v>3768</v>
      </c>
      <c r="D1240" t="s">
        <v>1110</v>
      </c>
      <c r="E1240" t="s">
        <v>125</v>
      </c>
      <c r="F1240" t="s">
        <v>242</v>
      </c>
      <c r="G1240" t="s">
        <v>28</v>
      </c>
      <c r="H1240" t="s">
        <v>126</v>
      </c>
      <c r="I1240" t="s">
        <v>128</v>
      </c>
      <c r="J1240" t="s">
        <v>127</v>
      </c>
      <c r="K1240" t="s">
        <v>1064</v>
      </c>
      <c r="M1240" t="s">
        <v>1692</v>
      </c>
      <c r="N1240" t="s">
        <v>5485</v>
      </c>
      <c r="P1240" t="s">
        <v>19</v>
      </c>
      <c r="Q1240" t="s">
        <v>126</v>
      </c>
      <c r="R1240" t="s">
        <v>24</v>
      </c>
      <c r="S1240" t="s">
        <v>1695</v>
      </c>
      <c r="T1240" t="s">
        <v>7120</v>
      </c>
      <c r="U1240" t="s">
        <v>3769</v>
      </c>
    </row>
    <row r="1241" spans="1:21" x14ac:dyDescent="0.25">
      <c r="A1241" t="s">
        <v>3756</v>
      </c>
      <c r="B1241" t="s">
        <v>3756</v>
      </c>
      <c r="D1241" t="s">
        <v>1110</v>
      </c>
      <c r="E1241" t="s">
        <v>125</v>
      </c>
      <c r="F1241" t="s">
        <v>242</v>
      </c>
      <c r="G1241" t="s">
        <v>578</v>
      </c>
      <c r="H1241" t="s">
        <v>126</v>
      </c>
      <c r="I1241" t="s">
        <v>128</v>
      </c>
      <c r="J1241" t="s">
        <v>127</v>
      </c>
      <c r="K1241" t="s">
        <v>808</v>
      </c>
      <c r="M1241" t="s">
        <v>1692</v>
      </c>
      <c r="N1241" t="s">
        <v>5485</v>
      </c>
      <c r="P1241" t="s">
        <v>19</v>
      </c>
      <c r="Q1241" t="s">
        <v>126</v>
      </c>
      <c r="R1241" t="s">
        <v>37</v>
      </c>
      <c r="S1241" t="s">
        <v>1695</v>
      </c>
      <c r="T1241" t="s">
        <v>7121</v>
      </c>
      <c r="U1241" t="s">
        <v>3757</v>
      </c>
    </row>
    <row r="1242" spans="1:21" x14ac:dyDescent="0.25">
      <c r="A1242" t="s">
        <v>4390</v>
      </c>
      <c r="B1242" t="s">
        <v>4391</v>
      </c>
      <c r="D1242" t="s">
        <v>1119</v>
      </c>
      <c r="E1242" t="s">
        <v>125</v>
      </c>
      <c r="F1242" t="s">
        <v>243</v>
      </c>
      <c r="G1242" t="s">
        <v>28</v>
      </c>
      <c r="H1242" t="s">
        <v>126</v>
      </c>
      <c r="I1242" t="s">
        <v>17</v>
      </c>
      <c r="J1242" t="s">
        <v>127</v>
      </c>
      <c r="K1242" t="s">
        <v>808</v>
      </c>
      <c r="L1242" t="s">
        <v>803</v>
      </c>
      <c r="M1242" t="s">
        <v>1692</v>
      </c>
      <c r="N1242" t="s">
        <v>5485</v>
      </c>
      <c r="O1242" t="s">
        <v>1008</v>
      </c>
      <c r="P1242" t="s">
        <v>19</v>
      </c>
      <c r="Q1242" t="s">
        <v>126</v>
      </c>
      <c r="R1242" t="s">
        <v>67</v>
      </c>
      <c r="S1242" t="s">
        <v>1695</v>
      </c>
      <c r="T1242" t="s">
        <v>5486</v>
      </c>
      <c r="U1242" t="s">
        <v>4392</v>
      </c>
    </row>
    <row r="1243" spans="1:21" x14ac:dyDescent="0.25">
      <c r="A1243" t="s">
        <v>4024</v>
      </c>
      <c r="B1243" t="s">
        <v>4024</v>
      </c>
      <c r="D1243" t="s">
        <v>76</v>
      </c>
      <c r="E1243" t="s">
        <v>125</v>
      </c>
      <c r="F1243" t="s">
        <v>242</v>
      </c>
      <c r="G1243" t="s">
        <v>1579</v>
      </c>
      <c r="H1243" t="s">
        <v>126</v>
      </c>
      <c r="I1243" t="s">
        <v>128</v>
      </c>
      <c r="J1243" t="s">
        <v>3489</v>
      </c>
      <c r="K1243" t="s">
        <v>808</v>
      </c>
      <c r="L1243" t="s">
        <v>807</v>
      </c>
      <c r="M1243" t="s">
        <v>1690</v>
      </c>
      <c r="N1243" t="s">
        <v>5487</v>
      </c>
      <c r="O1243" t="s">
        <v>7122</v>
      </c>
      <c r="P1243" t="s">
        <v>19</v>
      </c>
      <c r="Q1243" t="s">
        <v>126</v>
      </c>
      <c r="R1243" t="s">
        <v>46</v>
      </c>
      <c r="S1243" t="s">
        <v>1695</v>
      </c>
      <c r="T1243" t="s">
        <v>1345</v>
      </c>
      <c r="U1243" t="s">
        <v>4025</v>
      </c>
    </row>
    <row r="1244" spans="1:21" x14ac:dyDescent="0.25">
      <c r="A1244" t="s">
        <v>3762</v>
      </c>
      <c r="B1244" t="s">
        <v>3763</v>
      </c>
      <c r="D1244" t="s">
        <v>1098</v>
      </c>
      <c r="E1244" t="s">
        <v>125</v>
      </c>
      <c r="F1244" t="s">
        <v>242</v>
      </c>
      <c r="G1244" t="s">
        <v>28</v>
      </c>
      <c r="H1244" t="s">
        <v>126</v>
      </c>
      <c r="I1244" t="s">
        <v>1100</v>
      </c>
      <c r="J1244" t="s">
        <v>127</v>
      </c>
      <c r="K1244" t="s">
        <v>808</v>
      </c>
      <c r="M1244" t="s">
        <v>1692</v>
      </c>
      <c r="N1244" t="s">
        <v>7123</v>
      </c>
      <c r="P1244" t="s">
        <v>19</v>
      </c>
      <c r="Q1244" t="s">
        <v>126</v>
      </c>
      <c r="R1244" t="s">
        <v>29</v>
      </c>
      <c r="S1244" t="s">
        <v>1695</v>
      </c>
      <c r="T1244" t="s">
        <v>7124</v>
      </c>
      <c r="U1244" t="s">
        <v>3764</v>
      </c>
    </row>
    <row r="1245" spans="1:21" x14ac:dyDescent="0.25">
      <c r="A1245" t="s">
        <v>3770</v>
      </c>
      <c r="B1245" t="s">
        <v>3771</v>
      </c>
      <c r="D1245" t="s">
        <v>1098</v>
      </c>
      <c r="E1245" t="s">
        <v>125</v>
      </c>
      <c r="F1245" t="s">
        <v>242</v>
      </c>
      <c r="G1245" t="s">
        <v>578</v>
      </c>
      <c r="H1245" t="s">
        <v>126</v>
      </c>
      <c r="I1245" t="s">
        <v>1100</v>
      </c>
      <c r="J1245" t="s">
        <v>127</v>
      </c>
      <c r="K1245" t="s">
        <v>808</v>
      </c>
      <c r="M1245" t="s">
        <v>1692</v>
      </c>
      <c r="N1245" t="s">
        <v>7125</v>
      </c>
      <c r="P1245" t="s">
        <v>19</v>
      </c>
      <c r="Q1245" t="s">
        <v>126</v>
      </c>
      <c r="R1245" t="s">
        <v>24</v>
      </c>
      <c r="S1245" t="s">
        <v>1695</v>
      </c>
      <c r="T1245" t="s">
        <v>7126</v>
      </c>
      <c r="U1245" t="s">
        <v>3772</v>
      </c>
    </row>
    <row r="1246" spans="1:21" x14ac:dyDescent="0.25">
      <c r="A1246" t="s">
        <v>4036</v>
      </c>
      <c r="B1246" t="s">
        <v>4037</v>
      </c>
      <c r="D1246" t="s">
        <v>1097</v>
      </c>
      <c r="E1246" t="s">
        <v>125</v>
      </c>
      <c r="F1246" t="s">
        <v>242</v>
      </c>
      <c r="G1246" t="s">
        <v>28</v>
      </c>
      <c r="H1246" t="s">
        <v>126</v>
      </c>
      <c r="I1246" t="s">
        <v>128</v>
      </c>
      <c r="J1246" t="s">
        <v>127</v>
      </c>
      <c r="K1246" t="s">
        <v>808</v>
      </c>
      <c r="M1246" t="s">
        <v>1692</v>
      </c>
      <c r="N1246" t="s">
        <v>7127</v>
      </c>
      <c r="P1246" t="s">
        <v>19</v>
      </c>
      <c r="Q1246" t="s">
        <v>126</v>
      </c>
      <c r="R1246" t="s">
        <v>30</v>
      </c>
      <c r="S1246" t="s">
        <v>1695</v>
      </c>
      <c r="T1246" t="s">
        <v>7086</v>
      </c>
      <c r="U1246" t="s">
        <v>4038</v>
      </c>
    </row>
    <row r="1247" spans="1:21" x14ac:dyDescent="0.25">
      <c r="A1247" t="s">
        <v>4271</v>
      </c>
      <c r="B1247" t="s">
        <v>4272</v>
      </c>
      <c r="D1247" t="s">
        <v>1119</v>
      </c>
      <c r="E1247" t="s">
        <v>125</v>
      </c>
      <c r="F1247" t="s">
        <v>242</v>
      </c>
      <c r="G1247" t="s">
        <v>1317</v>
      </c>
      <c r="H1247" t="s">
        <v>126</v>
      </c>
      <c r="I1247" t="s">
        <v>128</v>
      </c>
      <c r="J1247" t="s">
        <v>717</v>
      </c>
      <c r="K1247" t="s">
        <v>806</v>
      </c>
      <c r="M1247" t="s">
        <v>1692</v>
      </c>
      <c r="N1247" t="s">
        <v>7128</v>
      </c>
      <c r="P1247" t="s">
        <v>19</v>
      </c>
      <c r="Q1247" t="s">
        <v>126</v>
      </c>
      <c r="R1247" t="s">
        <v>36</v>
      </c>
      <c r="S1247" t="s">
        <v>1695</v>
      </c>
      <c r="T1247" t="s">
        <v>5488</v>
      </c>
      <c r="U1247" t="s">
        <v>4273</v>
      </c>
    </row>
    <row r="1248" spans="1:21" x14ac:dyDescent="0.25">
      <c r="A1248" t="s">
        <v>4247</v>
      </c>
      <c r="B1248" t="s">
        <v>4248</v>
      </c>
      <c r="D1248" t="s">
        <v>1116</v>
      </c>
      <c r="E1248" t="s">
        <v>125</v>
      </c>
      <c r="F1248" t="s">
        <v>243</v>
      </c>
      <c r="G1248" t="s">
        <v>577</v>
      </c>
      <c r="H1248" t="s">
        <v>126</v>
      </c>
      <c r="I1248" t="s">
        <v>20</v>
      </c>
      <c r="J1248" t="s">
        <v>6189</v>
      </c>
      <c r="K1248" t="s">
        <v>808</v>
      </c>
      <c r="L1248" t="s">
        <v>801</v>
      </c>
      <c r="M1248" t="s">
        <v>1692</v>
      </c>
      <c r="N1248" t="s">
        <v>7128</v>
      </c>
      <c r="O1248" t="s">
        <v>7129</v>
      </c>
      <c r="P1248" t="s">
        <v>19</v>
      </c>
      <c r="Q1248" t="s">
        <v>126</v>
      </c>
      <c r="R1248" t="s">
        <v>18</v>
      </c>
      <c r="S1248" t="s">
        <v>1693</v>
      </c>
      <c r="T1248" t="s">
        <v>5489</v>
      </c>
      <c r="U1248" t="s">
        <v>4249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2016-03-22T19:37:42Z</dcterms:modified>
</cp:coreProperties>
</file>